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 MCPE\GATO\CARLOS GARCÍA\TESIS\2016\CDS TESIS\"/>
    </mc:Choice>
  </mc:AlternateContent>
  <bookViews>
    <workbookView xWindow="0" yWindow="0" windowWidth="20490" windowHeight="7755" tabRatio="877"/>
  </bookViews>
  <sheets>
    <sheet name="Sistema" sheetId="1" r:id="rId1"/>
    <sheet name="Fondeo" sheetId="14" r:id="rId2"/>
    <sheet name="Obligaciones con el público" sheetId="15" state="hidden" r:id="rId3"/>
    <sheet name="BPub" sheetId="3" r:id="rId4"/>
    <sheet name="BNF" sheetId="2" state="hidden" r:id="rId5"/>
    <sheet name="Cuentas" sheetId="5" r:id="rId6"/>
    <sheet name="Gastos operacionales" sheetId="13" r:id="rId7"/>
    <sheet name="Banca Pub sin BNF" sheetId="4" state="hidden" r:id="rId8"/>
    <sheet name="Cuadro" sheetId="6" r:id="rId9"/>
    <sheet name="Activos productivos" sheetId="7" r:id="rId10"/>
    <sheet name="Pasivos con costo" sheetId="12" r:id="rId11"/>
    <sheet name="Ingresos financieros" sheetId="8" r:id="rId12"/>
    <sheet name="Egresos financieros" sheetId="9" r:id="rId13"/>
    <sheet name="Volumen BNF" sheetId="10" state="hidden" r:id="rId14"/>
    <sheet name="Volumen de crédito" sheetId="11" r:id="rId15"/>
  </sheets>
  <calcPr calcId="152511"/>
</workbook>
</file>

<file path=xl/calcChain.xml><?xml version="1.0" encoding="utf-8"?>
<calcChain xmlns="http://schemas.openxmlformats.org/spreadsheetml/2006/main">
  <c r="AC54" i="9" l="1"/>
  <c r="AC53" i="9"/>
  <c r="AC52" i="9"/>
  <c r="AC51" i="9"/>
  <c r="AC50" i="9"/>
  <c r="X34" i="5"/>
  <c r="P46" i="12"/>
  <c r="O46" i="12"/>
  <c r="N46" i="12"/>
  <c r="M46" i="12"/>
  <c r="Q46" i="12"/>
  <c r="Q45" i="12"/>
  <c r="P45" i="12"/>
  <c r="O45" i="12"/>
  <c r="N45" i="12"/>
  <c r="M45" i="12"/>
  <c r="L45" i="12"/>
  <c r="S9" i="12"/>
  <c r="S8" i="12"/>
  <c r="S7" i="12"/>
  <c r="S6" i="12"/>
  <c r="S4" i="12"/>
  <c r="S5" i="12"/>
  <c r="R9" i="12"/>
  <c r="R8" i="12"/>
  <c r="R7" i="12"/>
  <c r="R6" i="12"/>
  <c r="R5" i="12"/>
  <c r="R4" i="12"/>
  <c r="R43" i="11" l="1"/>
  <c r="R45" i="11"/>
  <c r="S43" i="11"/>
  <c r="S42" i="11"/>
  <c r="S41" i="11"/>
  <c r="S40" i="11"/>
  <c r="Q41" i="11"/>
  <c r="Q40" i="11"/>
  <c r="Q39" i="11"/>
  <c r="P41" i="11"/>
  <c r="P40" i="11"/>
  <c r="Z54" i="7"/>
  <c r="Z53" i="7"/>
  <c r="Z50" i="7"/>
  <c r="Z10" i="7"/>
  <c r="Y22" i="11" l="1"/>
  <c r="X22" i="11"/>
  <c r="W22" i="11"/>
  <c r="V22" i="11"/>
  <c r="U22" i="11"/>
  <c r="T22" i="11"/>
  <c r="G34" i="13"/>
  <c r="I37" i="13"/>
  <c r="I41" i="13"/>
  <c r="I39" i="13"/>
  <c r="I38" i="13"/>
  <c r="H37" i="13"/>
  <c r="H43" i="13"/>
  <c r="H42" i="13"/>
  <c r="H41" i="13"/>
  <c r="H39" i="13"/>
  <c r="H38" i="13"/>
  <c r="H36" i="13"/>
  <c r="G60" i="13"/>
  <c r="G59" i="13"/>
  <c r="G58" i="13"/>
  <c r="G57" i="13"/>
  <c r="G56" i="13"/>
  <c r="G55" i="13"/>
  <c r="G54" i="13"/>
  <c r="G50" i="13"/>
  <c r="F50" i="13"/>
  <c r="E50" i="13"/>
  <c r="D50" i="13"/>
  <c r="C50" i="13"/>
  <c r="F49" i="13"/>
  <c r="H40" i="13" s="1"/>
  <c r="G48" i="13"/>
  <c r="F48" i="13"/>
  <c r="E48" i="13"/>
  <c r="D48" i="13"/>
  <c r="C48" i="13"/>
  <c r="G47" i="13"/>
  <c r="F47" i="13"/>
  <c r="E47" i="13"/>
  <c r="D47" i="13"/>
  <c r="C47" i="13"/>
  <c r="G46" i="13"/>
  <c r="F46" i="13"/>
  <c r="F45" i="13"/>
  <c r="E45" i="13"/>
  <c r="D45" i="13"/>
  <c r="C45" i="13"/>
  <c r="G45" i="13"/>
  <c r="I28" i="13"/>
  <c r="I26" i="13"/>
  <c r="I27" i="13"/>
  <c r="H28" i="13"/>
  <c r="H27" i="13"/>
  <c r="H26" i="13"/>
  <c r="G30" i="13"/>
  <c r="F30" i="13"/>
  <c r="E30" i="13"/>
  <c r="D30" i="13"/>
  <c r="C30" i="13"/>
  <c r="G32" i="13"/>
  <c r="F32" i="13"/>
  <c r="E32" i="13"/>
  <c r="D32" i="13"/>
  <c r="C32" i="13"/>
  <c r="F31" i="13"/>
  <c r="E31" i="13"/>
  <c r="D31" i="13"/>
  <c r="C31" i="13"/>
  <c r="G31" i="13"/>
  <c r="I3" i="13"/>
  <c r="I11" i="13"/>
  <c r="I10" i="13"/>
  <c r="I9" i="13"/>
  <c r="I8" i="13"/>
  <c r="I7" i="13"/>
  <c r="I6" i="13"/>
  <c r="I5" i="13"/>
  <c r="I4" i="13"/>
  <c r="H11" i="13"/>
  <c r="H10" i="13"/>
  <c r="H9" i="13"/>
  <c r="H8" i="13"/>
  <c r="H7" i="13"/>
  <c r="H6" i="13"/>
  <c r="H5" i="13"/>
  <c r="H4" i="13"/>
  <c r="H3" i="13"/>
  <c r="H21" i="13"/>
  <c r="H20" i="13"/>
  <c r="H19" i="13"/>
  <c r="H18" i="13"/>
  <c r="H17" i="13"/>
  <c r="H16" i="13"/>
  <c r="H15" i="13"/>
  <c r="H14" i="13"/>
  <c r="H13" i="13"/>
  <c r="G21" i="13"/>
  <c r="G20" i="13"/>
  <c r="G17" i="13"/>
  <c r="G16" i="13"/>
  <c r="G15" i="13"/>
  <c r="G14" i="13"/>
  <c r="G13" i="13"/>
  <c r="Y29" i="11"/>
  <c r="X29" i="11"/>
  <c r="W29" i="11"/>
  <c r="V29" i="11"/>
  <c r="U29" i="11"/>
  <c r="T29" i="11"/>
  <c r="I132" i="5"/>
  <c r="J145" i="5"/>
  <c r="H147" i="5"/>
  <c r="G147" i="5"/>
  <c r="F147" i="5"/>
  <c r="E147" i="5"/>
  <c r="D147" i="5"/>
  <c r="J138" i="5"/>
  <c r="Y25" i="11"/>
  <c r="X25" i="11"/>
  <c r="W25" i="11"/>
  <c r="V25" i="11"/>
  <c r="U25" i="11"/>
  <c r="T25" i="11"/>
  <c r="F47" i="12"/>
  <c r="E47" i="12"/>
  <c r="D47" i="12"/>
  <c r="C47" i="12"/>
  <c r="G47" i="12"/>
  <c r="G46" i="12"/>
  <c r="F46" i="12"/>
  <c r="E46" i="12"/>
  <c r="D46" i="12"/>
  <c r="C46" i="12"/>
  <c r="B46" i="12"/>
  <c r="I9" i="12"/>
  <c r="I8" i="12"/>
  <c r="I7" i="12"/>
  <c r="I6" i="12"/>
  <c r="I5" i="12"/>
  <c r="I4" i="12"/>
  <c r="H9" i="12"/>
  <c r="H8" i="12"/>
  <c r="H7" i="12"/>
  <c r="H6" i="12"/>
  <c r="H5" i="12"/>
  <c r="H4" i="12"/>
  <c r="L4" i="12"/>
  <c r="M4" i="12"/>
  <c r="H18" i="12"/>
  <c r="H17" i="12"/>
  <c r="H16" i="12"/>
  <c r="H15" i="12"/>
  <c r="H14" i="12"/>
  <c r="H13" i="12"/>
  <c r="F42" i="8" l="1"/>
  <c r="S38" i="11" l="1"/>
  <c r="Q29" i="11"/>
  <c r="Q28" i="11"/>
  <c r="Q27" i="11"/>
  <c r="Q26" i="11"/>
  <c r="P29" i="11" l="1"/>
  <c r="P28" i="11"/>
  <c r="P27" i="11"/>
  <c r="P26" i="11"/>
  <c r="I164" i="5" l="1"/>
  <c r="I163" i="5"/>
  <c r="I161" i="5"/>
  <c r="H162" i="5"/>
  <c r="H160" i="5"/>
  <c r="H159" i="5"/>
  <c r="H158" i="5"/>
  <c r="H157" i="5"/>
  <c r="C157" i="5"/>
  <c r="AA38" i="12" l="1"/>
  <c r="AA39" i="12"/>
  <c r="AA40" i="12"/>
  <c r="AA41" i="12"/>
  <c r="AA42" i="12"/>
  <c r="AA43" i="12"/>
  <c r="Q38" i="12"/>
  <c r="Q39" i="12"/>
  <c r="Q40" i="12"/>
  <c r="Q41" i="12"/>
  <c r="Q42" i="12"/>
  <c r="Q43" i="12"/>
  <c r="G38" i="12"/>
  <c r="G39" i="12"/>
  <c r="G40" i="12"/>
  <c r="G41" i="12"/>
  <c r="G42" i="12"/>
  <c r="G43" i="12"/>
  <c r="G36" i="12"/>
  <c r="AA22" i="12"/>
  <c r="AA23" i="12"/>
  <c r="AA24" i="12"/>
  <c r="AA11" i="12"/>
  <c r="AA12" i="12"/>
  <c r="AA13" i="12"/>
  <c r="AA14" i="12"/>
  <c r="Q22" i="12"/>
  <c r="Q23" i="12"/>
  <c r="Q24" i="12"/>
  <c r="Q25" i="12"/>
  <c r="Q26" i="12"/>
  <c r="Q11" i="12"/>
  <c r="Q12" i="12"/>
  <c r="Q14" i="12"/>
  <c r="Q15" i="12"/>
  <c r="Q16" i="12"/>
  <c r="Q18" i="12"/>
  <c r="G22" i="12"/>
  <c r="G23" i="12"/>
  <c r="G24" i="12"/>
  <c r="G25" i="12"/>
  <c r="G26" i="12"/>
  <c r="G11" i="12"/>
  <c r="G12" i="12"/>
  <c r="G13" i="12"/>
  <c r="G14" i="12"/>
  <c r="G15" i="12"/>
  <c r="G16" i="12"/>
  <c r="G17" i="12"/>
  <c r="G18" i="12"/>
  <c r="AJ3" i="9"/>
  <c r="AC3" i="9"/>
  <c r="V3" i="9"/>
  <c r="H3" i="9"/>
  <c r="O27" i="11"/>
  <c r="O28" i="11"/>
  <c r="O29" i="11"/>
  <c r="O16" i="11"/>
  <c r="G18" i="11"/>
  <c r="O5" i="11" s="1"/>
  <c r="G19" i="11"/>
  <c r="O6" i="11" s="1"/>
  <c r="G20" i="11"/>
  <c r="G21" i="11"/>
  <c r="G22" i="11"/>
  <c r="O17" i="11" s="1"/>
  <c r="G24" i="11"/>
  <c r="G25" i="11"/>
  <c r="G26" i="11"/>
  <c r="G27" i="11"/>
  <c r="G28" i="11"/>
  <c r="O40" i="11" s="1"/>
  <c r="G29" i="11"/>
  <c r="O41" i="11" s="1"/>
  <c r="G30" i="11"/>
  <c r="O42" i="11" s="1"/>
  <c r="G12" i="11"/>
  <c r="G8" i="11"/>
  <c r="G23" i="11" s="1"/>
  <c r="G5" i="11"/>
  <c r="G2" i="11"/>
  <c r="G17" i="11" s="1"/>
  <c r="O39" i="11" l="1"/>
  <c r="O4" i="11"/>
  <c r="O15" i="11"/>
  <c r="O26" i="11"/>
  <c r="AD3" i="8"/>
  <c r="AD38" i="8"/>
  <c r="AD42" i="8"/>
  <c r="AD43" i="8"/>
  <c r="AD44" i="8"/>
  <c r="AD45" i="8"/>
  <c r="AD46" i="8"/>
  <c r="AD47" i="8"/>
  <c r="AD48" i="8"/>
  <c r="AD49" i="8"/>
  <c r="AD50" i="8"/>
  <c r="AD51" i="8"/>
  <c r="AD52" i="8"/>
  <c r="W3" i="8"/>
  <c r="W42" i="8"/>
  <c r="W43" i="8"/>
  <c r="W44" i="8"/>
  <c r="W45" i="8"/>
  <c r="W46" i="8"/>
  <c r="W47" i="8"/>
  <c r="W48" i="8"/>
  <c r="W49" i="8"/>
  <c r="W50" i="8"/>
  <c r="W51" i="8"/>
  <c r="W52" i="8"/>
  <c r="W106" i="8"/>
  <c r="W108" i="8"/>
  <c r="W109" i="8"/>
  <c r="W110" i="8"/>
  <c r="W111" i="8"/>
  <c r="W113" i="8"/>
  <c r="W115" i="8"/>
  <c r="P3" i="8"/>
  <c r="P42" i="8"/>
  <c r="P43" i="8"/>
  <c r="P44" i="8"/>
  <c r="P45" i="8"/>
  <c r="P46" i="8"/>
  <c r="P47" i="8"/>
  <c r="P48" i="8"/>
  <c r="P49" i="8"/>
  <c r="P50" i="8"/>
  <c r="P51" i="8"/>
  <c r="P52" i="8"/>
  <c r="G3" i="8"/>
  <c r="G42" i="8"/>
  <c r="G43" i="8"/>
  <c r="G44" i="8"/>
  <c r="G45" i="8"/>
  <c r="G46" i="8"/>
  <c r="G47" i="8"/>
  <c r="G48" i="8"/>
  <c r="G49" i="8"/>
  <c r="G50" i="8"/>
  <c r="G51" i="8"/>
  <c r="G52" i="8"/>
  <c r="AH44" i="7"/>
  <c r="AF5" i="5"/>
  <c r="AF8" i="5"/>
  <c r="AH6" i="7" s="1"/>
  <c r="AF9" i="5"/>
  <c r="AH7" i="7" s="1"/>
  <c r="AF10" i="5"/>
  <c r="AH8" i="7" s="1"/>
  <c r="AF11" i="5"/>
  <c r="AH37" i="7" s="1"/>
  <c r="AF13" i="5"/>
  <c r="AD33" i="8" s="1"/>
  <c r="AF14" i="5"/>
  <c r="AD34" i="8" s="1"/>
  <c r="AF15" i="5"/>
  <c r="AH41" i="7" s="1"/>
  <c r="AF16" i="5"/>
  <c r="AH42" i="7" s="1"/>
  <c r="AF17" i="5"/>
  <c r="AH43" i="7" s="1"/>
  <c r="AF20" i="5"/>
  <c r="AH67" i="7" s="1"/>
  <c r="AF21" i="5"/>
  <c r="AF22" i="5"/>
  <c r="AH69" i="7" s="1"/>
  <c r="AF23" i="5"/>
  <c r="AH70" i="7" s="1"/>
  <c r="AF24" i="5"/>
  <c r="AH71" i="7" s="1"/>
  <c r="AF25" i="5"/>
  <c r="AH10" i="7" s="1"/>
  <c r="AF26" i="5"/>
  <c r="AH11" i="7" s="1"/>
  <c r="AF29" i="5"/>
  <c r="AF32" i="5"/>
  <c r="AF33" i="5"/>
  <c r="AF34" i="5"/>
  <c r="AF35" i="5"/>
  <c r="AF36" i="5"/>
  <c r="AF37" i="5"/>
  <c r="AF38" i="5"/>
  <c r="AF39" i="5"/>
  <c r="AF40" i="5"/>
  <c r="AF45" i="5"/>
  <c r="AD5" i="8" s="1"/>
  <c r="AF46" i="5"/>
  <c r="AF47" i="5"/>
  <c r="AD7" i="8" s="1"/>
  <c r="AF48" i="5"/>
  <c r="AD8" i="8" s="1"/>
  <c r="AF49" i="5"/>
  <c r="AD9" i="8" s="1"/>
  <c r="AF54" i="5"/>
  <c r="AJ5" i="9" s="1"/>
  <c r="AF55" i="5"/>
  <c r="AF56" i="5"/>
  <c r="AJ7" i="9" s="1"/>
  <c r="AF57" i="5"/>
  <c r="AJ8" i="9" s="1"/>
  <c r="AF68" i="5"/>
  <c r="AF69" i="5"/>
  <c r="AF72" i="5"/>
  <c r="AF73" i="5"/>
  <c r="AF76" i="5"/>
  <c r="AD18" i="6" s="1"/>
  <c r="AF79" i="5"/>
  <c r="AF83" i="5"/>
  <c r="AF84" i="5"/>
  <c r="AF85" i="5"/>
  <c r="AF86" i="5"/>
  <c r="AF90" i="5"/>
  <c r="AF91" i="5"/>
  <c r="AF92" i="5"/>
  <c r="AF93" i="5"/>
  <c r="AF94" i="5"/>
  <c r="AF95" i="5"/>
  <c r="AF98" i="5"/>
  <c r="AF106" i="5"/>
  <c r="AF109" i="5"/>
  <c r="X5" i="5"/>
  <c r="X8" i="5"/>
  <c r="Y6" i="7" s="1"/>
  <c r="X9" i="5"/>
  <c r="Y7" i="7" s="1"/>
  <c r="X10" i="5"/>
  <c r="Y8" i="7" s="1"/>
  <c r="X11" i="5"/>
  <c r="Y37" i="7" s="1"/>
  <c r="X13" i="5"/>
  <c r="Y39" i="7" s="1"/>
  <c r="X14" i="5"/>
  <c r="W34" i="8" s="1"/>
  <c r="X15" i="5"/>
  <c r="Y41" i="7" s="1"/>
  <c r="X16" i="5"/>
  <c r="W36" i="8" s="1"/>
  <c r="X17" i="5"/>
  <c r="Y43" i="7" s="1"/>
  <c r="X20" i="5"/>
  <c r="Y67" i="7" s="1"/>
  <c r="X21" i="5"/>
  <c r="Y68" i="7" s="1"/>
  <c r="X22" i="5"/>
  <c r="Y69" i="7" s="1"/>
  <c r="X23" i="5"/>
  <c r="Y70" i="7" s="1"/>
  <c r="X24" i="5"/>
  <c r="Y71" i="7" s="1"/>
  <c r="X25" i="5"/>
  <c r="Y10" i="7" s="1"/>
  <c r="X26" i="5"/>
  <c r="Y11" i="7" s="1"/>
  <c r="X32" i="5"/>
  <c r="X33" i="5"/>
  <c r="X35" i="5"/>
  <c r="X36" i="5"/>
  <c r="X37" i="5"/>
  <c r="X38" i="5"/>
  <c r="X39" i="5"/>
  <c r="X40" i="5"/>
  <c r="X45" i="5"/>
  <c r="W5" i="8" s="1"/>
  <c r="X46" i="5"/>
  <c r="W6" i="8" s="1"/>
  <c r="X47" i="5"/>
  <c r="W7" i="8" s="1"/>
  <c r="X48" i="5"/>
  <c r="W8" i="8" s="1"/>
  <c r="X49" i="5"/>
  <c r="W9" i="8" s="1"/>
  <c r="X54" i="5"/>
  <c r="AC5" i="9" s="1"/>
  <c r="X55" i="5"/>
  <c r="AC6" i="9" s="1"/>
  <c r="X56" i="5"/>
  <c r="AC7" i="9" s="1"/>
  <c r="X57" i="5"/>
  <c r="AC8" i="9" s="1"/>
  <c r="X68" i="5"/>
  <c r="X69" i="5"/>
  <c r="X72" i="5"/>
  <c r="X73" i="5"/>
  <c r="X76" i="5"/>
  <c r="W18" i="6" s="1"/>
  <c r="X79" i="5"/>
  <c r="X116" i="5" s="1"/>
  <c r="X83" i="5"/>
  <c r="X84" i="5"/>
  <c r="X85" i="5"/>
  <c r="X86" i="5"/>
  <c r="X90" i="5"/>
  <c r="X91" i="5"/>
  <c r="X92" i="5"/>
  <c r="X93" i="5"/>
  <c r="X94" i="5"/>
  <c r="X95" i="5"/>
  <c r="X98" i="5"/>
  <c r="X106" i="5"/>
  <c r="X109" i="5"/>
  <c r="P5" i="5"/>
  <c r="P8" i="5"/>
  <c r="P6" i="7" s="1"/>
  <c r="P9" i="5"/>
  <c r="P7" i="7" s="1"/>
  <c r="P10" i="5"/>
  <c r="P8" i="7" s="1"/>
  <c r="P11" i="5"/>
  <c r="P37" i="7" s="1"/>
  <c r="P13" i="5"/>
  <c r="P39" i="7" s="1"/>
  <c r="P14" i="5"/>
  <c r="P40" i="7" s="1"/>
  <c r="P15" i="5"/>
  <c r="P35" i="8" s="1"/>
  <c r="P16" i="5"/>
  <c r="P42" i="7" s="1"/>
  <c r="P17" i="5"/>
  <c r="P37" i="8" s="1"/>
  <c r="P20" i="5"/>
  <c r="P67" i="7" s="1"/>
  <c r="P21" i="5"/>
  <c r="P68" i="7" s="1"/>
  <c r="P22" i="5"/>
  <c r="P69" i="7" s="1"/>
  <c r="P23" i="5"/>
  <c r="P70" i="7" s="1"/>
  <c r="P24" i="5"/>
  <c r="P71" i="7" s="1"/>
  <c r="P25" i="5"/>
  <c r="P10" i="7" s="1"/>
  <c r="P26" i="5"/>
  <c r="P11" i="7" s="1"/>
  <c r="P32" i="5"/>
  <c r="P33" i="5"/>
  <c r="P34" i="5"/>
  <c r="P35" i="5"/>
  <c r="P36" i="5"/>
  <c r="P37" i="5"/>
  <c r="P38" i="5"/>
  <c r="P39" i="5"/>
  <c r="P40" i="5"/>
  <c r="P45" i="5"/>
  <c r="P5" i="8" s="1"/>
  <c r="P46" i="5"/>
  <c r="P6" i="8" s="1"/>
  <c r="P47" i="5"/>
  <c r="P7" i="8" s="1"/>
  <c r="P48" i="5"/>
  <c r="P8" i="8" s="1"/>
  <c r="P49" i="5"/>
  <c r="P9" i="8" s="1"/>
  <c r="P54" i="5"/>
  <c r="V5" i="9" s="1"/>
  <c r="P55" i="5"/>
  <c r="V6" i="9" s="1"/>
  <c r="P56" i="5"/>
  <c r="V7" i="9" s="1"/>
  <c r="P57" i="5"/>
  <c r="V8" i="9" s="1"/>
  <c r="P68" i="5"/>
  <c r="P69" i="5"/>
  <c r="P72" i="5"/>
  <c r="P73" i="5"/>
  <c r="P76" i="5"/>
  <c r="P115" i="5" s="1"/>
  <c r="P79" i="5"/>
  <c r="P116" i="5" s="1"/>
  <c r="P83" i="5"/>
  <c r="P84" i="5"/>
  <c r="P85" i="5"/>
  <c r="P86" i="5"/>
  <c r="P90" i="5"/>
  <c r="P91" i="5"/>
  <c r="P92" i="5"/>
  <c r="P93" i="5"/>
  <c r="P94" i="5"/>
  <c r="P95" i="5"/>
  <c r="P98" i="5"/>
  <c r="P106" i="5"/>
  <c r="P109" i="5"/>
  <c r="H5" i="5"/>
  <c r="H8" i="5"/>
  <c r="G6" i="7" s="1"/>
  <c r="H9" i="5"/>
  <c r="G7" i="7" s="1"/>
  <c r="H10" i="5"/>
  <c r="G8" i="7" s="1"/>
  <c r="H11" i="5"/>
  <c r="G37" i="7" s="1"/>
  <c r="H13" i="5"/>
  <c r="G39" i="7" s="1"/>
  <c r="H14" i="5"/>
  <c r="G40" i="7" s="1"/>
  <c r="H15" i="5"/>
  <c r="G41" i="7" s="1"/>
  <c r="H16" i="5"/>
  <c r="G42" i="7" s="1"/>
  <c r="H17" i="5"/>
  <c r="G43" i="7" s="1"/>
  <c r="H20" i="5"/>
  <c r="G67" i="7" s="1"/>
  <c r="H21" i="5"/>
  <c r="G68" i="7" s="1"/>
  <c r="H22" i="5"/>
  <c r="G69" i="7" s="1"/>
  <c r="H23" i="5"/>
  <c r="G70" i="7" s="1"/>
  <c r="H24" i="5"/>
  <c r="G71" i="7" s="1"/>
  <c r="H25" i="5"/>
  <c r="G72" i="7" s="1"/>
  <c r="H26" i="5"/>
  <c r="G11" i="7" s="1"/>
  <c r="H32" i="5"/>
  <c r="H33" i="5"/>
  <c r="H34" i="5"/>
  <c r="H35" i="5"/>
  <c r="H36" i="5"/>
  <c r="H37" i="5"/>
  <c r="H38" i="5"/>
  <c r="H39" i="5"/>
  <c r="H40" i="5"/>
  <c r="H45" i="5"/>
  <c r="G5" i="8" s="1"/>
  <c r="H46" i="5"/>
  <c r="G6" i="8" s="1"/>
  <c r="H47" i="5"/>
  <c r="G7" i="8" s="1"/>
  <c r="H48" i="5"/>
  <c r="G8" i="8" s="1"/>
  <c r="H49" i="5"/>
  <c r="G9" i="8" s="1"/>
  <c r="H54" i="5"/>
  <c r="H5" i="9" s="1"/>
  <c r="H55" i="5"/>
  <c r="H6" i="9" s="1"/>
  <c r="H56" i="5"/>
  <c r="H7" i="9" s="1"/>
  <c r="H57" i="5"/>
  <c r="H8" i="9" s="1"/>
  <c r="H68" i="5"/>
  <c r="H69" i="5"/>
  <c r="H72" i="5"/>
  <c r="H73" i="5"/>
  <c r="H76" i="5"/>
  <c r="I18" i="6" s="1"/>
  <c r="H79" i="5"/>
  <c r="I21" i="6" s="1"/>
  <c r="H83" i="5"/>
  <c r="H84" i="5"/>
  <c r="H85" i="5"/>
  <c r="H86" i="5"/>
  <c r="H90" i="5"/>
  <c r="H91" i="5"/>
  <c r="H92" i="5"/>
  <c r="H93" i="5"/>
  <c r="H94" i="5"/>
  <c r="H95" i="5"/>
  <c r="H98" i="5"/>
  <c r="H106" i="5"/>
  <c r="H109" i="5"/>
  <c r="H47" i="8" l="1"/>
  <c r="G56" i="8"/>
  <c r="G53" i="8"/>
  <c r="W61" i="8"/>
  <c r="W55" i="8"/>
  <c r="H43" i="8"/>
  <c r="W63" i="8"/>
  <c r="W57" i="8"/>
  <c r="G58" i="8"/>
  <c r="W62" i="8"/>
  <c r="W56" i="8"/>
  <c r="W64" i="8"/>
  <c r="W58" i="8"/>
  <c r="W33" i="8"/>
  <c r="W37" i="8"/>
  <c r="G10" i="7"/>
  <c r="P34" i="8"/>
  <c r="AF67" i="5"/>
  <c r="AF113" i="5" s="1"/>
  <c r="P33" i="8"/>
  <c r="W54" i="8"/>
  <c r="W68" i="8"/>
  <c r="W66" i="8"/>
  <c r="W69" i="8"/>
  <c r="P43" i="7"/>
  <c r="P80" i="7" s="1"/>
  <c r="P88" i="7" s="1"/>
  <c r="P41" i="7"/>
  <c r="P78" i="7" s="1"/>
  <c r="P86" i="7" s="1"/>
  <c r="AD37" i="8"/>
  <c r="AF115" i="5"/>
  <c r="G41" i="8"/>
  <c r="AF71" i="5"/>
  <c r="AH40" i="7"/>
  <c r="AF116" i="5"/>
  <c r="AD21" i="6"/>
  <c r="X97" i="5"/>
  <c r="X115" i="5"/>
  <c r="P77" i="7"/>
  <c r="P85" i="7" s="1"/>
  <c r="G78" i="7"/>
  <c r="G35" i="8" s="1"/>
  <c r="Y78" i="7"/>
  <c r="Y86" i="7" s="1"/>
  <c r="AH78" i="7"/>
  <c r="AH86" i="7" s="1"/>
  <c r="AH80" i="7"/>
  <c r="AH88" i="7" s="1"/>
  <c r="G12" i="8"/>
  <c r="AF82" i="5"/>
  <c r="AD25" i="6" s="1"/>
  <c r="Y76" i="7"/>
  <c r="Y84" i="7" s="1"/>
  <c r="AD36" i="8"/>
  <c r="AF19" i="5"/>
  <c r="AH66" i="7" s="1"/>
  <c r="Y40" i="7"/>
  <c r="H116" i="5"/>
  <c r="X44" i="5"/>
  <c r="AH68" i="7"/>
  <c r="W35" i="8"/>
  <c r="P21" i="6"/>
  <c r="Y42" i="7"/>
  <c r="AF44" i="5"/>
  <c r="AH39" i="7"/>
  <c r="AH76" i="7" s="1"/>
  <c r="AH84" i="7" s="1"/>
  <c r="AF31" i="5"/>
  <c r="P18" i="6"/>
  <c r="AD35" i="8"/>
  <c r="AF89" i="5"/>
  <c r="AF53" i="5"/>
  <c r="AF112" i="5" s="1"/>
  <c r="AJ6" i="9"/>
  <c r="AD6" i="8"/>
  <c r="W21" i="6"/>
  <c r="Y80" i="7"/>
  <c r="Y88" i="7" s="1"/>
  <c r="P79" i="7"/>
  <c r="P87" i="7" s="1"/>
  <c r="G79" i="7"/>
  <c r="P36" i="8"/>
  <c r="X82" i="5"/>
  <c r="W25" i="6" s="1"/>
  <c r="AF97" i="5"/>
  <c r="AF12" i="5"/>
  <c r="AF7" i="5" s="1"/>
  <c r="G59" i="8"/>
  <c r="G57" i="8"/>
  <c r="G68" i="8"/>
  <c r="G55" i="8"/>
  <c r="AH79" i="7"/>
  <c r="AH87" i="7" s="1"/>
  <c r="P76" i="7"/>
  <c r="P84" i="7" s="1"/>
  <c r="G77" i="7"/>
  <c r="G80" i="7"/>
  <c r="G76" i="7"/>
  <c r="X67" i="5"/>
  <c r="X53" i="5"/>
  <c r="X12" i="5"/>
  <c r="X7" i="5" s="1"/>
  <c r="X89" i="5"/>
  <c r="X71" i="5"/>
  <c r="W16" i="6" s="1"/>
  <c r="X19" i="5"/>
  <c r="Y66" i="7" s="1"/>
  <c r="X31" i="5"/>
  <c r="W7" i="6" s="1"/>
  <c r="H82" i="5"/>
  <c r="I25" i="6" s="1"/>
  <c r="P67" i="5"/>
  <c r="P82" i="5"/>
  <c r="P25" i="6" s="1"/>
  <c r="P71" i="5"/>
  <c r="P44" i="5"/>
  <c r="P31" i="5"/>
  <c r="P7" i="6" s="1"/>
  <c r="P89" i="5"/>
  <c r="P19" i="5"/>
  <c r="P66" i="7" s="1"/>
  <c r="P53" i="5"/>
  <c r="P12" i="5"/>
  <c r="P97" i="5"/>
  <c r="H67" i="5"/>
  <c r="H89" i="5"/>
  <c r="H71" i="5"/>
  <c r="H44" i="5"/>
  <c r="H31" i="5"/>
  <c r="H12" i="5"/>
  <c r="H115" i="5"/>
  <c r="H97" i="5"/>
  <c r="H53" i="5"/>
  <c r="H19" i="5"/>
  <c r="C62" i="14"/>
  <c r="C22" i="15" s="1"/>
  <c r="D62" i="14"/>
  <c r="D22" i="15" s="1"/>
  <c r="E62" i="14"/>
  <c r="E22" i="15" s="1"/>
  <c r="F62" i="14"/>
  <c r="F22" i="15" s="1"/>
  <c r="C63" i="14"/>
  <c r="C23" i="15" s="1"/>
  <c r="D63" i="14"/>
  <c r="D23" i="15" s="1"/>
  <c r="E63" i="14"/>
  <c r="E23" i="15" s="1"/>
  <c r="F63" i="14"/>
  <c r="F23" i="15" s="1"/>
  <c r="C64" i="14"/>
  <c r="C24" i="15" s="1"/>
  <c r="D64" i="14"/>
  <c r="D24" i="15" s="1"/>
  <c r="E64" i="14"/>
  <c r="E24" i="15" s="1"/>
  <c r="F64" i="14"/>
  <c r="F24" i="15" s="1"/>
  <c r="C65" i="14"/>
  <c r="C25" i="15" s="1"/>
  <c r="D65" i="14"/>
  <c r="D25" i="15" s="1"/>
  <c r="E65" i="14"/>
  <c r="E25" i="15" s="1"/>
  <c r="F65" i="14"/>
  <c r="F25" i="15" s="1"/>
  <c r="C66" i="14"/>
  <c r="C26" i="15" s="1"/>
  <c r="D66" i="14"/>
  <c r="D26" i="15" s="1"/>
  <c r="E66" i="14"/>
  <c r="E26" i="15" s="1"/>
  <c r="F66" i="14"/>
  <c r="F26" i="15" s="1"/>
  <c r="C67" i="14"/>
  <c r="C27" i="15" s="1"/>
  <c r="D67" i="14"/>
  <c r="D27" i="15" s="1"/>
  <c r="E67" i="14"/>
  <c r="E27" i="15" s="1"/>
  <c r="F67" i="14"/>
  <c r="F27" i="15" s="1"/>
  <c r="C68" i="14"/>
  <c r="C28" i="15" s="1"/>
  <c r="D68" i="14"/>
  <c r="D28" i="15" s="1"/>
  <c r="E68" i="14"/>
  <c r="E28" i="15" s="1"/>
  <c r="F68" i="14"/>
  <c r="F28" i="15" s="1"/>
  <c r="B68" i="14"/>
  <c r="B28" i="15" s="1"/>
  <c r="B67" i="14"/>
  <c r="B27" i="15" s="1"/>
  <c r="B66" i="14"/>
  <c r="B26" i="15" s="1"/>
  <c r="B65" i="14"/>
  <c r="B25" i="15" s="1"/>
  <c r="B64" i="14"/>
  <c r="B24" i="15" s="1"/>
  <c r="B63" i="14"/>
  <c r="B23" i="15" s="1"/>
  <c r="B62" i="14"/>
  <c r="B22" i="15" s="1"/>
  <c r="X100" i="5" l="1"/>
  <c r="X114" i="5"/>
  <c r="AD14" i="6"/>
  <c r="AH5" i="7"/>
  <c r="AH30" i="7" s="1"/>
  <c r="AD6" i="6"/>
  <c r="AF30" i="5"/>
  <c r="AD7" i="6"/>
  <c r="AD4" i="8"/>
  <c r="AD27" i="8" s="1"/>
  <c r="AD8" i="6"/>
  <c r="AF117" i="5"/>
  <c r="AD26" i="6"/>
  <c r="I143" i="5"/>
  <c r="I138" i="5"/>
  <c r="I144" i="5"/>
  <c r="I142" i="5"/>
  <c r="I141" i="5"/>
  <c r="I140" i="5"/>
  <c r="I139" i="5"/>
  <c r="I145" i="5"/>
  <c r="AF103" i="5"/>
  <c r="AF110" i="5" s="1"/>
  <c r="AF114" i="5"/>
  <c r="AD16" i="6"/>
  <c r="AF100" i="5"/>
  <c r="AH77" i="7"/>
  <c r="AH85" i="7" s="1"/>
  <c r="AJ4" i="9"/>
  <c r="AJ21" i="9" s="1"/>
  <c r="AD9" i="6"/>
  <c r="G86" i="7"/>
  <c r="Y79" i="7"/>
  <c r="Y87" i="7" s="1"/>
  <c r="AD32" i="8"/>
  <c r="AH9" i="7"/>
  <c r="AH38" i="7"/>
  <c r="AH58" i="7" s="1"/>
  <c r="W4" i="8"/>
  <c r="W8" i="6"/>
  <c r="G87" i="7"/>
  <c r="G36" i="8"/>
  <c r="H7" i="5"/>
  <c r="H61" i="5" s="1"/>
  <c r="G9" i="7"/>
  <c r="G38" i="7"/>
  <c r="P18" i="5"/>
  <c r="P44" i="7" s="1"/>
  <c r="P9" i="7"/>
  <c r="P38" i="7"/>
  <c r="P75" i="7" s="1"/>
  <c r="P83" i="7" s="1"/>
  <c r="P32" i="8"/>
  <c r="P113" i="5"/>
  <c r="P14" i="6"/>
  <c r="AF62" i="5"/>
  <c r="Y77" i="7"/>
  <c r="Y85" i="7" s="1"/>
  <c r="P8" i="6"/>
  <c r="P4" i="8"/>
  <c r="H30" i="5"/>
  <c r="I7" i="6"/>
  <c r="V4" i="9"/>
  <c r="P9" i="6"/>
  <c r="P11" i="6" s="1"/>
  <c r="X117" i="5"/>
  <c r="W26" i="6"/>
  <c r="AF104" i="5"/>
  <c r="G84" i="7"/>
  <c r="G33" i="8"/>
  <c r="G85" i="7"/>
  <c r="G34" i="8"/>
  <c r="H113" i="5"/>
  <c r="I14" i="6"/>
  <c r="P114" i="5"/>
  <c r="P16" i="6"/>
  <c r="I8" i="6"/>
  <c r="G4" i="8"/>
  <c r="X103" i="5"/>
  <c r="X110" i="5" s="1"/>
  <c r="W32" i="8"/>
  <c r="Y38" i="7"/>
  <c r="Y59" i="7" s="1"/>
  <c r="Y9" i="7"/>
  <c r="G88" i="7"/>
  <c r="G37" i="8"/>
  <c r="H62" i="5"/>
  <c r="H4" i="9"/>
  <c r="I9" i="6"/>
  <c r="X6" i="5"/>
  <c r="Y5" i="7"/>
  <c r="W6" i="6"/>
  <c r="H114" i="5"/>
  <c r="I16" i="6"/>
  <c r="P117" i="5"/>
  <c r="P26" i="6"/>
  <c r="X112" i="5"/>
  <c r="AC4" i="9"/>
  <c r="W9" i="6"/>
  <c r="W11" i="6" s="1"/>
  <c r="H18" i="5"/>
  <c r="G44" i="7" s="1"/>
  <c r="G66" i="7"/>
  <c r="H117" i="5"/>
  <c r="I26" i="6"/>
  <c r="X113" i="5"/>
  <c r="W14" i="6"/>
  <c r="AF6" i="5"/>
  <c r="AF61" i="5"/>
  <c r="P104" i="5"/>
  <c r="P107" i="5" s="1"/>
  <c r="P103" i="5"/>
  <c r="P110" i="5" s="1"/>
  <c r="X104" i="5"/>
  <c r="X124" i="5" s="1"/>
  <c r="X61" i="5"/>
  <c r="X62" i="5"/>
  <c r="P62" i="5"/>
  <c r="P112" i="5"/>
  <c r="P100" i="5"/>
  <c r="P7" i="5"/>
  <c r="P27" i="5"/>
  <c r="H112" i="5"/>
  <c r="H104" i="5"/>
  <c r="H100" i="5"/>
  <c r="H103" i="5"/>
  <c r="H110" i="5" s="1"/>
  <c r="A63" i="14"/>
  <c r="A64" i="14"/>
  <c r="A65" i="14"/>
  <c r="A66" i="14"/>
  <c r="A67" i="14"/>
  <c r="A68" i="14"/>
  <c r="A62" i="14"/>
  <c r="C9" i="14"/>
  <c r="D9" i="14"/>
  <c r="E9" i="14"/>
  <c r="F9" i="14"/>
  <c r="B9" i="14"/>
  <c r="O9" i="14"/>
  <c r="P9" i="14"/>
  <c r="Q9" i="14"/>
  <c r="R9" i="14"/>
  <c r="N9" i="14"/>
  <c r="L9" i="14"/>
  <c r="K9" i="14"/>
  <c r="J9" i="14"/>
  <c r="I9" i="14"/>
  <c r="H9" i="14"/>
  <c r="C6" i="14"/>
  <c r="C4" i="15" s="1"/>
  <c r="D6" i="14"/>
  <c r="D4" i="15" s="1"/>
  <c r="E6" i="14"/>
  <c r="E4" i="15" s="1"/>
  <c r="F6" i="14"/>
  <c r="F4" i="15" s="1"/>
  <c r="C7" i="14"/>
  <c r="D7" i="14"/>
  <c r="E7" i="14"/>
  <c r="F7" i="14"/>
  <c r="C8" i="14"/>
  <c r="D8" i="14"/>
  <c r="E8" i="14"/>
  <c r="F8" i="14"/>
  <c r="C10" i="14"/>
  <c r="D10" i="14"/>
  <c r="E10" i="14"/>
  <c r="F10" i="14"/>
  <c r="C11" i="14"/>
  <c r="D11" i="14"/>
  <c r="E11" i="14"/>
  <c r="F11" i="14"/>
  <c r="C12" i="14"/>
  <c r="D12" i="14"/>
  <c r="E12" i="14"/>
  <c r="F12" i="14"/>
  <c r="C13" i="14"/>
  <c r="D13" i="14"/>
  <c r="E13" i="14"/>
  <c r="F13" i="14"/>
  <c r="C14" i="14"/>
  <c r="D14" i="14"/>
  <c r="E14" i="14"/>
  <c r="F14" i="14"/>
  <c r="C15" i="14"/>
  <c r="D15" i="14"/>
  <c r="E15" i="14"/>
  <c r="F15" i="14"/>
  <c r="C16" i="14"/>
  <c r="D16" i="14"/>
  <c r="E16" i="14"/>
  <c r="F16" i="14"/>
  <c r="C17" i="14"/>
  <c r="D17" i="14"/>
  <c r="E17" i="14"/>
  <c r="F17" i="14"/>
  <c r="C18" i="14"/>
  <c r="D18" i="14"/>
  <c r="E18" i="14"/>
  <c r="F18" i="14"/>
  <c r="C19" i="14"/>
  <c r="C6" i="15" s="1"/>
  <c r="D19" i="14"/>
  <c r="D6" i="15" s="1"/>
  <c r="E19" i="14"/>
  <c r="E6" i="15" s="1"/>
  <c r="F19" i="14"/>
  <c r="F6" i="15" s="1"/>
  <c r="C20" i="14"/>
  <c r="C7" i="15" s="1"/>
  <c r="D20" i="14"/>
  <c r="D7" i="15" s="1"/>
  <c r="E20" i="14"/>
  <c r="E7" i="15" s="1"/>
  <c r="F20" i="14"/>
  <c r="F7" i="15" s="1"/>
  <c r="C21" i="14"/>
  <c r="C8" i="15" s="1"/>
  <c r="D21" i="14"/>
  <c r="D8" i="15" s="1"/>
  <c r="E21" i="14"/>
  <c r="E8" i="15" s="1"/>
  <c r="F21" i="14"/>
  <c r="F8" i="15" s="1"/>
  <c r="C22" i="14"/>
  <c r="C9" i="15" s="1"/>
  <c r="D22" i="14"/>
  <c r="D9" i="15" s="1"/>
  <c r="E22" i="14"/>
  <c r="E9" i="15" s="1"/>
  <c r="F22" i="14"/>
  <c r="F9" i="15" s="1"/>
  <c r="C23" i="14"/>
  <c r="D23" i="14"/>
  <c r="E23" i="14"/>
  <c r="F23" i="14"/>
  <c r="C24" i="14"/>
  <c r="D24" i="14"/>
  <c r="E24" i="14"/>
  <c r="F24" i="14"/>
  <c r="C25" i="14"/>
  <c r="D25" i="14"/>
  <c r="E25" i="14"/>
  <c r="F25" i="14"/>
  <c r="C26" i="14"/>
  <c r="D26" i="14"/>
  <c r="E26" i="14"/>
  <c r="F26" i="14"/>
  <c r="C27" i="14"/>
  <c r="D27" i="14"/>
  <c r="E27" i="14"/>
  <c r="F27" i="14"/>
  <c r="C28" i="14"/>
  <c r="D28" i="14"/>
  <c r="E28" i="14"/>
  <c r="F28" i="14"/>
  <c r="C29" i="14"/>
  <c r="D29" i="14"/>
  <c r="E29" i="14"/>
  <c r="F29" i="14"/>
  <c r="C30" i="14"/>
  <c r="D30" i="14"/>
  <c r="E30" i="14"/>
  <c r="F30" i="14"/>
  <c r="B30" i="14"/>
  <c r="B29" i="14"/>
  <c r="B28" i="14"/>
  <c r="B27" i="14"/>
  <c r="B26" i="14"/>
  <c r="B25" i="14"/>
  <c r="B24" i="14"/>
  <c r="B23" i="14"/>
  <c r="B22" i="14"/>
  <c r="B9" i="15" s="1"/>
  <c r="B21" i="14"/>
  <c r="B8" i="15" s="1"/>
  <c r="B20" i="14"/>
  <c r="B7" i="15" s="1"/>
  <c r="B19" i="14"/>
  <c r="B6" i="15" s="1"/>
  <c r="B18" i="14"/>
  <c r="B17" i="14"/>
  <c r="B16" i="14"/>
  <c r="B15" i="14"/>
  <c r="B14" i="14"/>
  <c r="B13" i="14"/>
  <c r="B12" i="14"/>
  <c r="B11" i="14"/>
  <c r="B10" i="14"/>
  <c r="B8" i="14"/>
  <c r="B7" i="14"/>
  <c r="B6" i="14"/>
  <c r="B4" i="15" s="1"/>
  <c r="F5" i="14"/>
  <c r="E5" i="14"/>
  <c r="D5" i="14"/>
  <c r="C5" i="14"/>
  <c r="B5" i="14"/>
  <c r="A5" i="14"/>
  <c r="A30" i="14"/>
  <c r="A29" i="14"/>
  <c r="A28" i="14"/>
  <c r="A27" i="14"/>
  <c r="A26" i="14"/>
  <c r="A25" i="14"/>
  <c r="A24" i="14"/>
  <c r="A23" i="14"/>
  <c r="A22" i="14"/>
  <c r="A21" i="14"/>
  <c r="A20" i="14"/>
  <c r="A17" i="14"/>
  <c r="A18" i="14"/>
  <c r="A19" i="14"/>
  <c r="A7" i="14"/>
  <c r="A8" i="14"/>
  <c r="A9" i="14"/>
  <c r="A10" i="14"/>
  <c r="A11" i="14"/>
  <c r="A12" i="14"/>
  <c r="A13" i="14"/>
  <c r="A14" i="14"/>
  <c r="A15" i="14"/>
  <c r="A16" i="14"/>
  <c r="A6" i="14"/>
  <c r="E19" i="15" l="1"/>
  <c r="AF125" i="5"/>
  <c r="AJ20" i="9"/>
  <c r="AD22" i="6"/>
  <c r="AD22" i="8"/>
  <c r="AH26" i="7"/>
  <c r="P122" i="5"/>
  <c r="AH28" i="7"/>
  <c r="P125" i="5"/>
  <c r="AH25" i="7"/>
  <c r="X120" i="5"/>
  <c r="AH31" i="7"/>
  <c r="AD17" i="6"/>
  <c r="P123" i="5"/>
  <c r="AH27" i="7"/>
  <c r="P121" i="5"/>
  <c r="AJ24" i="9"/>
  <c r="H123" i="5"/>
  <c r="AF64" i="5"/>
  <c r="X125" i="5"/>
  <c r="X122" i="5"/>
  <c r="AD15" i="6"/>
  <c r="AD12" i="6"/>
  <c r="AD23" i="6" s="1"/>
  <c r="AD27" i="6" s="1"/>
  <c r="AD10" i="6"/>
  <c r="H124" i="5"/>
  <c r="H6" i="8"/>
  <c r="H5" i="8"/>
  <c r="AD26" i="8"/>
  <c r="AD25" i="8"/>
  <c r="AD23" i="8"/>
  <c r="P120" i="5"/>
  <c r="X64" i="5"/>
  <c r="AJ23" i="9"/>
  <c r="AJ22" i="9"/>
  <c r="AD24" i="8"/>
  <c r="X123" i="5"/>
  <c r="Y102" i="5"/>
  <c r="AD19" i="6"/>
  <c r="H120" i="5"/>
  <c r="X107" i="5"/>
  <c r="AD11" i="6"/>
  <c r="W22" i="6"/>
  <c r="W15" i="6"/>
  <c r="I11" i="6"/>
  <c r="Y61" i="7"/>
  <c r="AA5" i="7"/>
  <c r="AA7" i="7"/>
  <c r="AA6" i="7"/>
  <c r="AA8" i="7"/>
  <c r="AA11" i="7"/>
  <c r="AA10" i="7"/>
  <c r="AA9" i="7"/>
  <c r="H64" i="5"/>
  <c r="P124" i="5"/>
  <c r="W19" i="6"/>
  <c r="G57" i="7"/>
  <c r="G60" i="7"/>
  <c r="G59" i="7"/>
  <c r="G62" i="7"/>
  <c r="G58" i="7"/>
  <c r="G61" i="7"/>
  <c r="AH57" i="7"/>
  <c r="AH62" i="7"/>
  <c r="AH60" i="7"/>
  <c r="AH61" i="7"/>
  <c r="AH75" i="7"/>
  <c r="AH83" i="7" s="1"/>
  <c r="AH59" i="7"/>
  <c r="AF124" i="5"/>
  <c r="AF121" i="5"/>
  <c r="W10" i="6"/>
  <c r="W12" i="6"/>
  <c r="P6" i="6"/>
  <c r="P5" i="7"/>
  <c r="P29" i="7" s="1"/>
  <c r="C36" i="14"/>
  <c r="AF120" i="5"/>
  <c r="Y26" i="7"/>
  <c r="Y27" i="7"/>
  <c r="Y31" i="7"/>
  <c r="Y30" i="7"/>
  <c r="Y28" i="7"/>
  <c r="Y25" i="7"/>
  <c r="G22" i="8"/>
  <c r="G11" i="8"/>
  <c r="G23" i="8"/>
  <c r="G27" i="8"/>
  <c r="G24" i="8"/>
  <c r="G26" i="8"/>
  <c r="G25" i="8"/>
  <c r="P22" i="8"/>
  <c r="P25" i="8"/>
  <c r="P23" i="8"/>
  <c r="P27" i="8"/>
  <c r="P24" i="8"/>
  <c r="P26" i="8"/>
  <c r="AH29" i="7"/>
  <c r="AF123" i="5"/>
  <c r="W22" i="8"/>
  <c r="W26" i="8"/>
  <c r="W25" i="8"/>
  <c r="W27" i="8"/>
  <c r="W24" i="8"/>
  <c r="W23" i="8"/>
  <c r="AC20" i="9"/>
  <c r="AC22" i="9"/>
  <c r="AC24" i="9"/>
  <c r="AC23" i="9"/>
  <c r="AC21" i="9"/>
  <c r="I12" i="6"/>
  <c r="V20" i="9"/>
  <c r="V23" i="9"/>
  <c r="V24" i="9"/>
  <c r="V21" i="9"/>
  <c r="V22" i="9"/>
  <c r="P12" i="6"/>
  <c r="H6" i="5"/>
  <c r="I6" i="6"/>
  <c r="G5" i="7"/>
  <c r="G28" i="7" s="1"/>
  <c r="Y62" i="7"/>
  <c r="Y60" i="7"/>
  <c r="Y58" i="7"/>
  <c r="Y57" i="7"/>
  <c r="P57" i="7"/>
  <c r="P59" i="7"/>
  <c r="P62" i="7"/>
  <c r="P61" i="7"/>
  <c r="P58" i="7"/>
  <c r="P60" i="7"/>
  <c r="AF122" i="5"/>
  <c r="G75" i="7"/>
  <c r="G73" i="7"/>
  <c r="G74" i="7"/>
  <c r="Y75" i="7"/>
  <c r="Y83" i="7" s="1"/>
  <c r="X121" i="5"/>
  <c r="AF107" i="5"/>
  <c r="G63" i="7"/>
  <c r="G81" i="7"/>
  <c r="H20" i="9"/>
  <c r="H21" i="9"/>
  <c r="H22" i="9"/>
  <c r="H23" i="9"/>
  <c r="H24" i="9"/>
  <c r="Y29" i="7"/>
  <c r="W17" i="6"/>
  <c r="P6" i="5"/>
  <c r="P61" i="5"/>
  <c r="P64" i="5" s="1"/>
  <c r="H121" i="5"/>
  <c r="H107" i="5"/>
  <c r="H125" i="5"/>
  <c r="H122" i="5"/>
  <c r="B49" i="14"/>
  <c r="E14" i="15"/>
  <c r="D12" i="15"/>
  <c r="E36" i="14"/>
  <c r="F36" i="14"/>
  <c r="D36" i="14"/>
  <c r="F12" i="15"/>
  <c r="B51" i="14"/>
  <c r="B55" i="14"/>
  <c r="B59" i="14"/>
  <c r="C19" i="15"/>
  <c r="C14" i="15"/>
  <c r="C59" i="14"/>
  <c r="C45" i="14"/>
  <c r="C58" i="14"/>
  <c r="C44" i="14"/>
  <c r="C57" i="14"/>
  <c r="C43" i="14"/>
  <c r="C56" i="14"/>
  <c r="C42" i="14"/>
  <c r="C55" i="14"/>
  <c r="C41" i="14"/>
  <c r="C54" i="14"/>
  <c r="C40" i="14"/>
  <c r="C53" i="14"/>
  <c r="C39" i="14"/>
  <c r="C52" i="14"/>
  <c r="C38" i="14"/>
  <c r="C51" i="14"/>
  <c r="C37" i="14"/>
  <c r="C35" i="14"/>
  <c r="C49" i="14"/>
  <c r="C48" i="14"/>
  <c r="C34" i="14"/>
  <c r="C50" i="14"/>
  <c r="C5" i="15"/>
  <c r="C18" i="15" s="1"/>
  <c r="C12" i="15"/>
  <c r="B52" i="14"/>
  <c r="B56" i="14"/>
  <c r="F14" i="15"/>
  <c r="F19" i="15"/>
  <c r="F59" i="14"/>
  <c r="F45" i="14"/>
  <c r="F58" i="14"/>
  <c r="F44" i="14"/>
  <c r="F57" i="14"/>
  <c r="F43" i="14"/>
  <c r="F56" i="14"/>
  <c r="F42" i="14"/>
  <c r="F55" i="14"/>
  <c r="F41" i="14"/>
  <c r="F54" i="14"/>
  <c r="F40" i="14"/>
  <c r="F53" i="14"/>
  <c r="F39" i="14"/>
  <c r="F52" i="14"/>
  <c r="F38" i="14"/>
  <c r="F51" i="14"/>
  <c r="F37" i="14"/>
  <c r="F49" i="14"/>
  <c r="F35" i="14"/>
  <c r="F48" i="14"/>
  <c r="F34" i="14"/>
  <c r="F5" i="15"/>
  <c r="B48" i="14"/>
  <c r="B5" i="15"/>
  <c r="B18" i="15" s="1"/>
  <c r="B53" i="14"/>
  <c r="B57" i="14"/>
  <c r="B19" i="15"/>
  <c r="E45" i="14"/>
  <c r="E59" i="14"/>
  <c r="E44" i="14"/>
  <c r="E58" i="14"/>
  <c r="E43" i="14"/>
  <c r="E57" i="14"/>
  <c r="E42" i="14"/>
  <c r="E56" i="14"/>
  <c r="E41" i="14"/>
  <c r="E55" i="14"/>
  <c r="E40" i="14"/>
  <c r="E54" i="14"/>
  <c r="E39" i="14"/>
  <c r="E53" i="14"/>
  <c r="E38" i="14"/>
  <c r="E52" i="14"/>
  <c r="E37" i="14"/>
  <c r="E51" i="14"/>
  <c r="E49" i="14"/>
  <c r="E35" i="14"/>
  <c r="E5" i="15"/>
  <c r="E18" i="15" s="1"/>
  <c r="E48" i="14"/>
  <c r="E34" i="14"/>
  <c r="E12" i="15"/>
  <c r="B54" i="14"/>
  <c r="B58" i="14"/>
  <c r="D59" i="14"/>
  <c r="D45" i="14"/>
  <c r="D58" i="14"/>
  <c r="D44" i="14"/>
  <c r="D57" i="14"/>
  <c r="D43" i="14"/>
  <c r="D56" i="14"/>
  <c r="D42" i="14"/>
  <c r="D55" i="14"/>
  <c r="D41" i="14"/>
  <c r="D54" i="14"/>
  <c r="D40" i="14"/>
  <c r="D53" i="14"/>
  <c r="D39" i="14"/>
  <c r="D52" i="14"/>
  <c r="D38" i="14"/>
  <c r="D51" i="14"/>
  <c r="D37" i="14"/>
  <c r="D49" i="14"/>
  <c r="D35" i="14"/>
  <c r="D5" i="15"/>
  <c r="D13" i="15" s="1"/>
  <c r="D50" i="14"/>
  <c r="D48" i="14"/>
  <c r="D34" i="14"/>
  <c r="B50" i="14"/>
  <c r="F50" i="14"/>
  <c r="F18" i="15"/>
  <c r="D14" i="15"/>
  <c r="D19" i="15"/>
  <c r="E50" i="14"/>
  <c r="AD13" i="6" l="1"/>
  <c r="AD20" i="6" s="1"/>
  <c r="AD24" i="6" s="1"/>
  <c r="W13" i="6"/>
  <c r="W20" i="6" s="1"/>
  <c r="W24" i="6" s="1"/>
  <c r="G25" i="7"/>
  <c r="I5" i="7" s="1"/>
  <c r="G27" i="7"/>
  <c r="G31" i="7"/>
  <c r="G30" i="7"/>
  <c r="G26" i="7"/>
  <c r="I6" i="7" s="1"/>
  <c r="I8" i="7"/>
  <c r="W23" i="6"/>
  <c r="W27" i="6" s="1"/>
  <c r="P22" i="6"/>
  <c r="P19" i="6"/>
  <c r="P15" i="6"/>
  <c r="I23" i="6"/>
  <c r="I27" i="6" s="1"/>
  <c r="I22" i="6"/>
  <c r="I19" i="6"/>
  <c r="G89" i="7"/>
  <c r="G38" i="8"/>
  <c r="G83" i="7"/>
  <c r="G32" i="8"/>
  <c r="P23" i="6"/>
  <c r="P27" i="6" s="1"/>
  <c r="I10" i="6"/>
  <c r="I13" i="6" s="1"/>
  <c r="P17" i="6"/>
  <c r="P10" i="6"/>
  <c r="P13" i="6" s="1"/>
  <c r="G29" i="7"/>
  <c r="I9" i="7" s="1"/>
  <c r="I15" i="6"/>
  <c r="P25" i="7"/>
  <c r="P28" i="7"/>
  <c r="P30" i="7"/>
  <c r="P27" i="7"/>
  <c r="P26" i="7"/>
  <c r="P31" i="7"/>
  <c r="I17" i="6"/>
  <c r="E13" i="15"/>
  <c r="D18" i="15"/>
  <c r="F13" i="15"/>
  <c r="C13" i="15"/>
  <c r="I20" i="6" l="1"/>
  <c r="I24" i="6" s="1"/>
  <c r="P20" i="6"/>
  <c r="P24" i="6" s="1"/>
  <c r="AC41" i="13"/>
  <c r="Y46" i="13"/>
  <c r="AC37" i="13"/>
  <c r="AC39" i="13"/>
  <c r="AC38" i="13"/>
  <c r="AB51" i="13"/>
  <c r="AB52" i="13"/>
  <c r="AB49" i="13"/>
  <c r="Z50" i="13"/>
  <c r="Y50" i="13"/>
  <c r="X50" i="13"/>
  <c r="W50" i="13"/>
  <c r="Z48" i="13"/>
  <c r="Y48" i="13"/>
  <c r="X48" i="13"/>
  <c r="W48" i="13"/>
  <c r="Z47" i="13"/>
  <c r="Y47" i="13"/>
  <c r="X47" i="13"/>
  <c r="W47" i="13"/>
  <c r="Z46" i="13"/>
  <c r="X46" i="13"/>
  <c r="AB46" i="13" s="1"/>
  <c r="Y45" i="13"/>
  <c r="X45" i="13"/>
  <c r="W45" i="13"/>
  <c r="Z45" i="13"/>
  <c r="AC31" i="13"/>
  <c r="AC30" i="13"/>
  <c r="Z32" i="13"/>
  <c r="Y32" i="13"/>
  <c r="X32" i="13"/>
  <c r="W32" i="13"/>
  <c r="Z31" i="13"/>
  <c r="Y31" i="13"/>
  <c r="X31" i="13"/>
  <c r="W31" i="13"/>
  <c r="AB31" i="13" s="1"/>
  <c r="Y30" i="13"/>
  <c r="X30" i="13"/>
  <c r="W30" i="13"/>
  <c r="AB30" i="13" s="1"/>
  <c r="Z30" i="13"/>
  <c r="AC11" i="13"/>
  <c r="AC10" i="13"/>
  <c r="AC9" i="13"/>
  <c r="AC8" i="13"/>
  <c r="AC7" i="13"/>
  <c r="AC6" i="13"/>
  <c r="AC5" i="13"/>
  <c r="AC4" i="13"/>
  <c r="Z21" i="13"/>
  <c r="Y21" i="13"/>
  <c r="X21" i="13"/>
  <c r="W21" i="13"/>
  <c r="AB21" i="13" s="1"/>
  <c r="Z20" i="13"/>
  <c r="W20" i="13"/>
  <c r="AB19" i="13"/>
  <c r="Z17" i="13"/>
  <c r="Y17" i="13"/>
  <c r="X17" i="13"/>
  <c r="W17" i="13"/>
  <c r="AB16" i="13"/>
  <c r="Z15" i="13"/>
  <c r="Y15" i="13"/>
  <c r="X15" i="13"/>
  <c r="W15" i="13"/>
  <c r="Z14" i="13"/>
  <c r="Y14" i="13"/>
  <c r="X14" i="13"/>
  <c r="W14" i="13"/>
  <c r="AB18" i="13"/>
  <c r="Z13" i="13"/>
  <c r="Y13" i="13"/>
  <c r="X13" i="13"/>
  <c r="W13" i="13"/>
  <c r="AG146" i="5"/>
  <c r="AG145" i="5"/>
  <c r="AG137" i="5"/>
  <c r="AG138" i="5"/>
  <c r="AD135" i="5"/>
  <c r="AC135" i="5"/>
  <c r="AB135" i="5"/>
  <c r="AA135" i="5"/>
  <c r="AE135" i="5"/>
  <c r="AB47" i="13" l="1"/>
  <c r="AB32" i="13"/>
  <c r="AB20" i="13"/>
  <c r="AB17" i="13"/>
  <c r="AB13" i="13"/>
  <c r="AB14" i="13"/>
  <c r="AB48" i="13"/>
  <c r="AB15" i="13"/>
  <c r="AB50" i="13"/>
  <c r="AB45" i="13"/>
  <c r="AI48" i="9"/>
  <c r="AH48" i="9"/>
  <c r="AG48" i="9"/>
  <c r="AF48" i="9"/>
  <c r="AE48" i="9"/>
  <c r="AA768" i="1"/>
  <c r="AB17" i="12"/>
  <c r="Z24" i="12"/>
  <c r="Y24" i="12"/>
  <c r="X24" i="12"/>
  <c r="W24" i="12"/>
  <c r="V24" i="12"/>
  <c r="Z23" i="12"/>
  <c r="Y23" i="12"/>
  <c r="X23" i="12"/>
  <c r="W23" i="12"/>
  <c r="V23" i="12"/>
  <c r="Z22" i="12"/>
  <c r="Y22" i="12"/>
  <c r="X22" i="12"/>
  <c r="W22" i="12"/>
  <c r="V22" i="12"/>
  <c r="Z43" i="12"/>
  <c r="Y43" i="12"/>
  <c r="X43" i="12"/>
  <c r="Z42" i="12"/>
  <c r="Y42" i="12"/>
  <c r="W42" i="12"/>
  <c r="Z41" i="12"/>
  <c r="Y41" i="12"/>
  <c r="X41" i="12"/>
  <c r="W41" i="12"/>
  <c r="Z40" i="12"/>
  <c r="Y40" i="12"/>
  <c r="X40" i="12"/>
  <c r="W40" i="12"/>
  <c r="Z39" i="12"/>
  <c r="Y39" i="12"/>
  <c r="X39" i="12"/>
  <c r="W39" i="12"/>
  <c r="Z38" i="12"/>
  <c r="Y38" i="12"/>
  <c r="X38" i="12"/>
  <c r="W38" i="12"/>
  <c r="AB16" i="12"/>
  <c r="Z14" i="12"/>
  <c r="Y14" i="12"/>
  <c r="X14" i="12"/>
  <c r="W14" i="12"/>
  <c r="Z13" i="12"/>
  <c r="Y13" i="12"/>
  <c r="X13" i="12"/>
  <c r="W13" i="12"/>
  <c r="Z12" i="12"/>
  <c r="Y12" i="12"/>
  <c r="X12" i="12"/>
  <c r="W12" i="12"/>
  <c r="Z11" i="12"/>
  <c r="Y11" i="12"/>
  <c r="X11" i="12"/>
  <c r="W11" i="12"/>
  <c r="AB11" i="12" s="1"/>
  <c r="AI11" i="7"/>
  <c r="AI10" i="7"/>
  <c r="AI7" i="7"/>
  <c r="AI21" i="7"/>
  <c r="AI20" i="7"/>
  <c r="AI17" i="7"/>
  <c r="AB12" i="12" l="1"/>
  <c r="AB14" i="12"/>
  <c r="AB13" i="12"/>
  <c r="W147" i="5"/>
  <c r="V147" i="5"/>
  <c r="U147" i="5"/>
  <c r="T147" i="5"/>
  <c r="S147" i="5"/>
  <c r="W167" i="5"/>
  <c r="V167" i="5"/>
  <c r="U167" i="5"/>
  <c r="T167" i="5"/>
  <c r="S167" i="5"/>
  <c r="Y164" i="5"/>
  <c r="Y163" i="5"/>
  <c r="W162" i="5"/>
  <c r="V162" i="5"/>
  <c r="U162" i="5"/>
  <c r="T162" i="5"/>
  <c r="W161" i="5"/>
  <c r="V161" i="5"/>
  <c r="U161" i="5"/>
  <c r="T161" i="5"/>
  <c r="W160" i="5"/>
  <c r="V160" i="5"/>
  <c r="U160" i="5"/>
  <c r="T160" i="5"/>
  <c r="W159" i="5"/>
  <c r="V159" i="5"/>
  <c r="U159" i="5"/>
  <c r="T159" i="5"/>
  <c r="W158" i="5"/>
  <c r="V158" i="5"/>
  <c r="T158" i="5"/>
  <c r="W157" i="5"/>
  <c r="V157" i="5"/>
  <c r="U157" i="5"/>
  <c r="T157" i="5"/>
  <c r="Y148" i="5"/>
  <c r="S32" i="13"/>
  <c r="S31" i="13"/>
  <c r="P30" i="13"/>
  <c r="O30" i="13"/>
  <c r="N30" i="13"/>
  <c r="P32" i="13"/>
  <c r="O32" i="13"/>
  <c r="N32" i="13"/>
  <c r="M32" i="13"/>
  <c r="P31" i="13"/>
  <c r="O31" i="13"/>
  <c r="N31" i="13"/>
  <c r="M31" i="13"/>
  <c r="M30" i="13"/>
  <c r="Y158" i="5" l="1"/>
  <c r="Y160" i="5"/>
  <c r="R32" i="13"/>
  <c r="Y159" i="5"/>
  <c r="Y161" i="5"/>
  <c r="R30" i="13"/>
  <c r="R31" i="13"/>
  <c r="Y162" i="5"/>
  <c r="Y157" i="5"/>
  <c r="S21" i="13"/>
  <c r="S20" i="13"/>
  <c r="S19" i="13"/>
  <c r="S18" i="13"/>
  <c r="S17" i="13"/>
  <c r="S16" i="13"/>
  <c r="S15" i="13"/>
  <c r="S14" i="13"/>
  <c r="S13" i="13"/>
  <c r="R20" i="13"/>
  <c r="R18" i="13"/>
  <c r="R16" i="13"/>
  <c r="P21" i="13"/>
  <c r="O21" i="13"/>
  <c r="N21" i="13"/>
  <c r="M21" i="13"/>
  <c r="P19" i="13"/>
  <c r="O19" i="13"/>
  <c r="M19" i="13"/>
  <c r="P17" i="13"/>
  <c r="O17" i="13"/>
  <c r="N17" i="13"/>
  <c r="M17" i="13"/>
  <c r="P15" i="13"/>
  <c r="O15" i="13"/>
  <c r="N15" i="13"/>
  <c r="M15" i="13"/>
  <c r="P14" i="13"/>
  <c r="O14" i="13"/>
  <c r="N14" i="13"/>
  <c r="M14" i="13"/>
  <c r="O13" i="13"/>
  <c r="N13" i="13"/>
  <c r="M13" i="13"/>
  <c r="P13" i="13"/>
  <c r="W137" i="5"/>
  <c r="Y144" i="5" s="1"/>
  <c r="V137" i="5"/>
  <c r="V146" i="5" s="1"/>
  <c r="U137" i="5"/>
  <c r="U146" i="5" s="1"/>
  <c r="T137" i="5"/>
  <c r="S137" i="5"/>
  <c r="S146" i="5" s="1"/>
  <c r="G146" i="5"/>
  <c r="F146" i="5"/>
  <c r="E146" i="5"/>
  <c r="D146" i="5"/>
  <c r="C146" i="5"/>
  <c r="G136" i="5"/>
  <c r="F136" i="5"/>
  <c r="E136" i="5"/>
  <c r="D136" i="5"/>
  <c r="R21" i="13" l="1"/>
  <c r="W146" i="5"/>
  <c r="Y138" i="5"/>
  <c r="Y139" i="5"/>
  <c r="Y140" i="5"/>
  <c r="Y145" i="5"/>
  <c r="U136" i="5"/>
  <c r="V136" i="5"/>
  <c r="T136" i="5"/>
  <c r="R17" i="13"/>
  <c r="W136" i="5"/>
  <c r="R19" i="13"/>
  <c r="Y141" i="5"/>
  <c r="T146" i="5"/>
  <c r="Y142" i="5"/>
  <c r="Y143" i="5"/>
  <c r="R13" i="13"/>
  <c r="R14" i="13"/>
  <c r="R15" i="13"/>
  <c r="Y136" i="5" l="1"/>
  <c r="E12" i="12"/>
  <c r="D12" i="12"/>
  <c r="C12" i="12"/>
  <c r="F12" i="12"/>
  <c r="B12" i="12"/>
  <c r="F11" i="12"/>
  <c r="E11" i="12"/>
  <c r="D11" i="12"/>
  <c r="C11" i="12"/>
  <c r="B11" i="12"/>
  <c r="AB53" i="9" l="1"/>
  <c r="C48" i="9"/>
  <c r="C44" i="9"/>
  <c r="AB54" i="9"/>
  <c r="AA54" i="9"/>
  <c r="Z54" i="9"/>
  <c r="Y54" i="9"/>
  <c r="X54" i="9"/>
  <c r="AA53" i="9"/>
  <c r="Z53" i="9"/>
  <c r="Y53" i="9"/>
  <c r="X53" i="9"/>
  <c r="AB52" i="9"/>
  <c r="AA52" i="9"/>
  <c r="Z52" i="9"/>
  <c r="Y52" i="9"/>
  <c r="X52" i="9"/>
  <c r="AB51" i="9"/>
  <c r="AA51" i="9"/>
  <c r="Z51" i="9"/>
  <c r="Y51" i="9"/>
  <c r="X51" i="9"/>
  <c r="AB50" i="9"/>
  <c r="AA50" i="9"/>
  <c r="Z50" i="9"/>
  <c r="Y50" i="9"/>
  <c r="X50" i="9"/>
  <c r="S31" i="12" l="1"/>
  <c r="T31" i="12"/>
  <c r="T32" i="12" s="1"/>
  <c r="R31" i="12"/>
  <c r="S34" i="12"/>
  <c r="P43" i="12"/>
  <c r="O43" i="12"/>
  <c r="N43" i="12"/>
  <c r="P42" i="12"/>
  <c r="O42" i="12"/>
  <c r="N42" i="12"/>
  <c r="M42" i="12"/>
  <c r="P41" i="12"/>
  <c r="O41" i="12"/>
  <c r="N41" i="12"/>
  <c r="P40" i="12"/>
  <c r="O40" i="12"/>
  <c r="N40" i="12"/>
  <c r="M40" i="12"/>
  <c r="P39" i="12"/>
  <c r="O39" i="12"/>
  <c r="N39" i="12"/>
  <c r="P38" i="12"/>
  <c r="O38" i="12"/>
  <c r="N38" i="12"/>
  <c r="M38" i="12"/>
  <c r="O24" i="12"/>
  <c r="F26" i="12"/>
  <c r="E26" i="12"/>
  <c r="D26" i="12"/>
  <c r="C26" i="12"/>
  <c r="B26" i="12"/>
  <c r="F25" i="12"/>
  <c r="E25" i="12"/>
  <c r="D25" i="12"/>
  <c r="C25" i="12"/>
  <c r="B25" i="12"/>
  <c r="F24" i="12"/>
  <c r="E24" i="12"/>
  <c r="D24" i="12"/>
  <c r="C24" i="12"/>
  <c r="B24" i="12"/>
  <c r="F23" i="12"/>
  <c r="E23" i="12"/>
  <c r="D23" i="12"/>
  <c r="C23" i="12"/>
  <c r="B23" i="12"/>
  <c r="F22" i="12"/>
  <c r="E22" i="12"/>
  <c r="D22" i="12"/>
  <c r="C22" i="12"/>
  <c r="B22" i="12"/>
  <c r="D58" i="12"/>
  <c r="P18" i="12"/>
  <c r="O18" i="12"/>
  <c r="N18" i="12"/>
  <c r="M18" i="12"/>
  <c r="P17" i="12"/>
  <c r="O17" i="12"/>
  <c r="N17" i="12"/>
  <c r="M17" i="12"/>
  <c r="P16" i="12"/>
  <c r="O16" i="12"/>
  <c r="N16" i="12"/>
  <c r="M16" i="12"/>
  <c r="P15" i="12"/>
  <c r="O15" i="12"/>
  <c r="N15" i="12"/>
  <c r="M15" i="12"/>
  <c r="P14" i="12"/>
  <c r="O14" i="12"/>
  <c r="M14" i="12"/>
  <c r="P4" i="12"/>
  <c r="F58" i="12" s="1"/>
  <c r="O4" i="12"/>
  <c r="O26" i="12" s="1"/>
  <c r="N4" i="12"/>
  <c r="N22" i="12" s="1"/>
  <c r="C58" i="12"/>
  <c r="L22" i="12"/>
  <c r="N24" i="12" l="1"/>
  <c r="P23" i="12"/>
  <c r="Q13" i="12"/>
  <c r="P24" i="12"/>
  <c r="S32" i="12"/>
  <c r="O25" i="12"/>
  <c r="P22" i="12"/>
  <c r="P25" i="12"/>
  <c r="O22" i="12"/>
  <c r="R15" i="12"/>
  <c r="L24" i="12"/>
  <c r="L23" i="12"/>
  <c r="N13" i="12"/>
  <c r="N12" i="12"/>
  <c r="N11" i="12"/>
  <c r="N23" i="12"/>
  <c r="L25" i="12"/>
  <c r="M12" i="12"/>
  <c r="M11" i="12"/>
  <c r="M26" i="12"/>
  <c r="M23" i="12"/>
  <c r="N26" i="12"/>
  <c r="E58" i="12"/>
  <c r="O12" i="12"/>
  <c r="O11" i="12"/>
  <c r="P12" i="12"/>
  <c r="P11" i="12"/>
  <c r="O23" i="12"/>
  <c r="M25" i="12"/>
  <c r="P26" i="12"/>
  <c r="B58" i="12"/>
  <c r="H58" i="12" s="1"/>
  <c r="L12" i="12"/>
  <c r="L11" i="12"/>
  <c r="L26" i="12"/>
  <c r="R14" i="12"/>
  <c r="R16" i="12"/>
  <c r="M22" i="12"/>
  <c r="N25" i="12"/>
  <c r="M24" i="12"/>
  <c r="O13" i="12"/>
  <c r="M13" i="12"/>
  <c r="P13" i="12"/>
  <c r="R18" i="12"/>
  <c r="R17" i="12"/>
  <c r="F43" i="8"/>
  <c r="G61" i="8" l="1"/>
  <c r="H44" i="8"/>
  <c r="R13" i="12"/>
  <c r="V115" i="8"/>
  <c r="U113" i="8"/>
  <c r="T113" i="8"/>
  <c r="S113" i="8"/>
  <c r="R113" i="8"/>
  <c r="V113" i="8"/>
  <c r="U115" i="8"/>
  <c r="T115" i="8"/>
  <c r="S115" i="8"/>
  <c r="R115" i="8"/>
  <c r="U111" i="8"/>
  <c r="T111" i="8"/>
  <c r="S111" i="8"/>
  <c r="R111" i="8"/>
  <c r="V111" i="8"/>
  <c r="U106" i="8"/>
  <c r="T106" i="8"/>
  <c r="S106" i="8"/>
  <c r="R106" i="8"/>
  <c r="V106" i="8"/>
  <c r="R109" i="8"/>
  <c r="S109" i="8"/>
  <c r="T109" i="8"/>
  <c r="U109" i="8"/>
  <c r="R110" i="8"/>
  <c r="S110" i="8"/>
  <c r="T110" i="8"/>
  <c r="U110" i="8"/>
  <c r="V109" i="8"/>
  <c r="V110" i="8"/>
  <c r="U108" i="8"/>
  <c r="T108" i="8"/>
  <c r="S108" i="8"/>
  <c r="R108" i="8"/>
  <c r="V108" i="8"/>
  <c r="V499" i="1"/>
  <c r="X113" i="8" l="1"/>
  <c r="X108" i="8"/>
  <c r="X111" i="8"/>
  <c r="X106" i="8"/>
  <c r="F60" i="13" l="1"/>
  <c r="E60" i="13"/>
  <c r="D60" i="13"/>
  <c r="C60" i="13"/>
  <c r="B60" i="13"/>
  <c r="F59" i="13"/>
  <c r="E59" i="13"/>
  <c r="D59" i="13"/>
  <c r="C59" i="13"/>
  <c r="B59" i="13"/>
  <c r="F58" i="13"/>
  <c r="E58" i="13"/>
  <c r="D58" i="13"/>
  <c r="C58" i="13"/>
  <c r="B58" i="13"/>
  <c r="F57" i="13"/>
  <c r="E57" i="13"/>
  <c r="D57" i="13"/>
  <c r="C57" i="13"/>
  <c r="B57" i="13"/>
  <c r="F56" i="13"/>
  <c r="E56" i="13"/>
  <c r="D56" i="13"/>
  <c r="C56" i="13"/>
  <c r="B56" i="13"/>
  <c r="F55" i="13"/>
  <c r="E55" i="13"/>
  <c r="D55" i="13"/>
  <c r="C55" i="13"/>
  <c r="B55" i="13"/>
  <c r="F54" i="13"/>
  <c r="E54" i="13"/>
  <c r="D54" i="13"/>
  <c r="C54" i="13"/>
  <c r="B54" i="13"/>
  <c r="I36" i="13"/>
  <c r="C164" i="5"/>
  <c r="G158" i="5"/>
  <c r="I158" i="5" s="1"/>
  <c r="C159" i="5"/>
  <c r="D159" i="5"/>
  <c r="E159" i="5"/>
  <c r="F159" i="5"/>
  <c r="G159" i="5"/>
  <c r="C160" i="5"/>
  <c r="D160" i="5"/>
  <c r="E160" i="5"/>
  <c r="F160" i="5"/>
  <c r="G160" i="5"/>
  <c r="C162" i="5"/>
  <c r="D162" i="5"/>
  <c r="E162" i="5"/>
  <c r="F162" i="5"/>
  <c r="G162" i="5"/>
  <c r="D157" i="5"/>
  <c r="E157" i="5"/>
  <c r="F157" i="5"/>
  <c r="G157" i="5"/>
  <c r="I13" i="13"/>
  <c r="I21" i="13"/>
  <c r="I20" i="13"/>
  <c r="I19" i="13"/>
  <c r="I18" i="13"/>
  <c r="I17" i="13"/>
  <c r="I16" i="13"/>
  <c r="I15" i="13"/>
  <c r="I14" i="13"/>
  <c r="F20" i="13"/>
  <c r="C14" i="13"/>
  <c r="D14" i="13"/>
  <c r="E14" i="13"/>
  <c r="F14" i="13"/>
  <c r="C15" i="13"/>
  <c r="D15" i="13"/>
  <c r="E15" i="13"/>
  <c r="F15" i="13"/>
  <c r="C16" i="13"/>
  <c r="D16" i="13"/>
  <c r="E16" i="13"/>
  <c r="F16" i="13"/>
  <c r="C17" i="13"/>
  <c r="D17" i="13"/>
  <c r="E17" i="13"/>
  <c r="F17" i="13"/>
  <c r="C19" i="13"/>
  <c r="D19" i="13"/>
  <c r="C20" i="13"/>
  <c r="D20" i="13"/>
  <c r="E20" i="13"/>
  <c r="C21" i="13"/>
  <c r="D21" i="13"/>
  <c r="E21" i="13"/>
  <c r="F21" i="13"/>
  <c r="F13" i="13"/>
  <c r="E13" i="13"/>
  <c r="D13" i="13"/>
  <c r="C13" i="13"/>
  <c r="I159" i="5" l="1"/>
  <c r="I157" i="5"/>
  <c r="I160" i="5"/>
  <c r="I162" i="5"/>
  <c r="F48" i="9"/>
  <c r="E48" i="9"/>
  <c r="D48" i="9"/>
  <c r="G48" i="9"/>
  <c r="F44" i="9"/>
  <c r="E44" i="9"/>
  <c r="D44" i="9"/>
  <c r="G44" i="9"/>
  <c r="C43" i="12"/>
  <c r="C36" i="12" l="1"/>
  <c r="F36" i="12"/>
  <c r="E36" i="12"/>
  <c r="D36" i="12"/>
  <c r="B43" i="12"/>
  <c r="F43" i="12"/>
  <c r="E43" i="12"/>
  <c r="D43" i="12"/>
  <c r="F42" i="12"/>
  <c r="E42" i="12"/>
  <c r="D42" i="12"/>
  <c r="C42" i="12"/>
  <c r="F41" i="12"/>
  <c r="E41" i="12"/>
  <c r="D41" i="12"/>
  <c r="C41" i="12"/>
  <c r="H41" i="12" s="1"/>
  <c r="F40" i="12"/>
  <c r="E40" i="12"/>
  <c r="D40" i="12"/>
  <c r="C40" i="12"/>
  <c r="F39" i="12"/>
  <c r="E39" i="12"/>
  <c r="D39" i="12"/>
  <c r="C39" i="12"/>
  <c r="H39" i="12" s="1"/>
  <c r="E38" i="12"/>
  <c r="D38" i="12"/>
  <c r="C38" i="12"/>
  <c r="F38" i="12"/>
  <c r="D14" i="12"/>
  <c r="F18" i="12"/>
  <c r="E18" i="12"/>
  <c r="D18" i="12"/>
  <c r="F17" i="12"/>
  <c r="E17" i="12"/>
  <c r="D17" i="12"/>
  <c r="F16" i="12"/>
  <c r="E16" i="12"/>
  <c r="D16" i="12"/>
  <c r="F15" i="12"/>
  <c r="E15" i="12"/>
  <c r="D15" i="12"/>
  <c r="F14" i="12"/>
  <c r="E14" i="12"/>
  <c r="D13" i="12"/>
  <c r="E13" i="12"/>
  <c r="F13" i="12"/>
  <c r="C18" i="12"/>
  <c r="C17" i="12"/>
  <c r="C16" i="12"/>
  <c r="C15" i="12"/>
  <c r="C14" i="12"/>
  <c r="C13" i="12"/>
  <c r="H43" i="12" l="1"/>
  <c r="H40" i="12"/>
  <c r="H42" i="12"/>
  <c r="H38" i="12"/>
  <c r="H909" i="1"/>
  <c r="I37" i="11" l="1"/>
  <c r="I24" i="11"/>
  <c r="I13" i="11"/>
  <c r="I2" i="11"/>
  <c r="F12" i="11" l="1"/>
  <c r="E12" i="11"/>
  <c r="D12" i="11"/>
  <c r="C12" i="11"/>
  <c r="B12" i="11"/>
  <c r="F8" i="11"/>
  <c r="E8" i="11"/>
  <c r="D8" i="11"/>
  <c r="C8" i="11"/>
  <c r="B8" i="11"/>
  <c r="F5" i="11"/>
  <c r="E5" i="11"/>
  <c r="D5" i="11"/>
  <c r="C5" i="11"/>
  <c r="B5" i="11"/>
  <c r="F2" i="11"/>
  <c r="E2" i="11"/>
  <c r="D2" i="11"/>
  <c r="C2" i="11"/>
  <c r="B2" i="11"/>
  <c r="D24" i="11"/>
  <c r="L27" i="11" s="1"/>
  <c r="D25" i="11"/>
  <c r="L28" i="11" s="1"/>
  <c r="D26" i="11"/>
  <c r="L29" i="11" s="1"/>
  <c r="L26" i="11" l="1"/>
  <c r="F30" i="11"/>
  <c r="N42" i="11" s="1"/>
  <c r="F29" i="11"/>
  <c r="N41" i="11" s="1"/>
  <c r="O47" i="11" s="1"/>
  <c r="F28" i="11"/>
  <c r="F27" i="11"/>
  <c r="F26" i="11"/>
  <c r="N29" i="11" s="1"/>
  <c r="O35" i="11" s="1"/>
  <c r="F25" i="11"/>
  <c r="N28" i="11" s="1"/>
  <c r="O34" i="11" s="1"/>
  <c r="F24" i="11"/>
  <c r="N27" i="11" s="1"/>
  <c r="O33" i="11" s="1"/>
  <c r="F23" i="11"/>
  <c r="F22" i="11"/>
  <c r="N17" i="11" s="1"/>
  <c r="O22" i="11" s="1"/>
  <c r="F21" i="11"/>
  <c r="N16" i="11" s="1"/>
  <c r="O21" i="11" s="1"/>
  <c r="F20" i="11"/>
  <c r="F19" i="11"/>
  <c r="N6" i="11" s="1"/>
  <c r="O11" i="11" s="1"/>
  <c r="F18" i="11"/>
  <c r="N5" i="11" s="1"/>
  <c r="O10" i="11" s="1"/>
  <c r="F17" i="11"/>
  <c r="E30" i="11"/>
  <c r="M42" i="11" s="1"/>
  <c r="E29" i="11"/>
  <c r="M41" i="11" s="1"/>
  <c r="E28" i="11"/>
  <c r="E27" i="11"/>
  <c r="E26" i="11"/>
  <c r="M29" i="11" s="1"/>
  <c r="E25" i="11"/>
  <c r="M28" i="11" s="1"/>
  <c r="M34" i="11" s="1"/>
  <c r="E24" i="11"/>
  <c r="M27" i="11" s="1"/>
  <c r="E23" i="11"/>
  <c r="E22" i="11"/>
  <c r="M17" i="11" s="1"/>
  <c r="E21" i="11"/>
  <c r="M16" i="11" s="1"/>
  <c r="E20" i="11"/>
  <c r="E19" i="11"/>
  <c r="M6" i="11" s="1"/>
  <c r="E18" i="11"/>
  <c r="M5" i="11" s="1"/>
  <c r="E17" i="11"/>
  <c r="D30" i="11"/>
  <c r="L42" i="11" s="1"/>
  <c r="D29" i="11"/>
  <c r="L41" i="11" s="1"/>
  <c r="D28" i="11"/>
  <c r="D27" i="11"/>
  <c r="D23" i="11"/>
  <c r="D22" i="11"/>
  <c r="L17" i="11" s="1"/>
  <c r="D21" i="11"/>
  <c r="L16" i="11" s="1"/>
  <c r="D20" i="11"/>
  <c r="D19" i="11"/>
  <c r="L6" i="11" s="1"/>
  <c r="D18" i="11"/>
  <c r="L5" i="11" s="1"/>
  <c r="D17" i="11"/>
  <c r="C30" i="11"/>
  <c r="K42" i="11" s="1"/>
  <c r="C29" i="11"/>
  <c r="K41" i="11" s="1"/>
  <c r="C28" i="11"/>
  <c r="C27" i="11"/>
  <c r="C26" i="11"/>
  <c r="K29" i="11" s="1"/>
  <c r="C25" i="11"/>
  <c r="K28" i="11" s="1"/>
  <c r="L34" i="11" s="1"/>
  <c r="C24" i="11"/>
  <c r="K27" i="11" s="1"/>
  <c r="L33" i="11" s="1"/>
  <c r="C23" i="11"/>
  <c r="C22" i="11"/>
  <c r="K17" i="11" s="1"/>
  <c r="C21" i="11"/>
  <c r="K16" i="11" s="1"/>
  <c r="C20" i="11"/>
  <c r="C19" i="11"/>
  <c r="K6" i="11" s="1"/>
  <c r="C18" i="11"/>
  <c r="K5" i="11" s="1"/>
  <c r="C17" i="11"/>
  <c r="B30" i="11"/>
  <c r="J42" i="11" s="1"/>
  <c r="B29" i="11"/>
  <c r="J41" i="11" s="1"/>
  <c r="B28" i="11"/>
  <c r="B27" i="11"/>
  <c r="B26" i="11"/>
  <c r="J29" i="11" s="1"/>
  <c r="B25" i="11"/>
  <c r="J28" i="11" s="1"/>
  <c r="B24" i="11"/>
  <c r="J27" i="11" s="1"/>
  <c r="B23" i="11"/>
  <c r="B22" i="11"/>
  <c r="J17" i="11" s="1"/>
  <c r="B21" i="11"/>
  <c r="J16" i="11" s="1"/>
  <c r="B20" i="11"/>
  <c r="B19" i="11"/>
  <c r="J6" i="11" s="1"/>
  <c r="B18" i="11"/>
  <c r="J5" i="11" s="1"/>
  <c r="B17" i="11"/>
  <c r="K30" i="11" l="1"/>
  <c r="L47" i="11"/>
  <c r="M47" i="11"/>
  <c r="N47" i="11"/>
  <c r="U35" i="11"/>
  <c r="U32" i="11"/>
  <c r="K47" i="11"/>
  <c r="L48" i="11"/>
  <c r="M35" i="11"/>
  <c r="M30" i="11"/>
  <c r="M48" i="11"/>
  <c r="N33" i="11"/>
  <c r="N30" i="11"/>
  <c r="L30" i="11"/>
  <c r="J26" i="11"/>
  <c r="K35" i="11"/>
  <c r="L22" i="11"/>
  <c r="K33" i="11"/>
  <c r="L10" i="11"/>
  <c r="N34" i="11"/>
  <c r="K34" i="11"/>
  <c r="M26" i="11"/>
  <c r="M33" i="11"/>
  <c r="N35" i="11"/>
  <c r="L35" i="11"/>
  <c r="L15" i="11"/>
  <c r="L21" i="11"/>
  <c r="N40" i="11"/>
  <c r="J15" i="11"/>
  <c r="L40" i="11"/>
  <c r="M22" i="11"/>
  <c r="N10" i="11"/>
  <c r="K4" i="11"/>
  <c r="K10" i="11"/>
  <c r="M10" i="11"/>
  <c r="K21" i="11"/>
  <c r="K15" i="11"/>
  <c r="M40" i="11"/>
  <c r="N22" i="11"/>
  <c r="K40" i="11"/>
  <c r="N15" i="11"/>
  <c r="N21" i="11"/>
  <c r="J40" i="11"/>
  <c r="J39" i="11" s="1"/>
  <c r="K22" i="11"/>
  <c r="M15" i="11"/>
  <c r="M21" i="11"/>
  <c r="N26" i="11"/>
  <c r="O32" i="11" s="1"/>
  <c r="K26" i="11"/>
  <c r="L4" i="11"/>
  <c r="J4" i="11"/>
  <c r="M4" i="11"/>
  <c r="N4" i="11"/>
  <c r="O9" i="11" s="1"/>
  <c r="O3" i="10"/>
  <c r="N3" i="10"/>
  <c r="M3" i="10"/>
  <c r="L3" i="10"/>
  <c r="P42" i="11" l="1"/>
  <c r="N39" i="11"/>
  <c r="O45" i="11" s="1"/>
  <c r="O46" i="11"/>
  <c r="N20" i="11"/>
  <c r="O20" i="11"/>
  <c r="W35" i="11"/>
  <c r="R27" i="11"/>
  <c r="W32" i="11"/>
  <c r="S35" i="11"/>
  <c r="S32" i="11"/>
  <c r="Q35" i="11"/>
  <c r="P47" i="11"/>
  <c r="K32" i="11"/>
  <c r="T32" i="11"/>
  <c r="T35" i="11"/>
  <c r="K39" i="11"/>
  <c r="K45" i="11" s="1"/>
  <c r="K46" i="11"/>
  <c r="M39" i="11"/>
  <c r="M46" i="11"/>
  <c r="L39" i="11"/>
  <c r="L46" i="11"/>
  <c r="N46" i="11"/>
  <c r="M32" i="11"/>
  <c r="V32" i="11"/>
  <c r="V35" i="11"/>
  <c r="M36" i="11"/>
  <c r="P48" i="11"/>
  <c r="M20" i="11"/>
  <c r="M9" i="11"/>
  <c r="P35" i="11"/>
  <c r="K20" i="11"/>
  <c r="P34" i="11"/>
  <c r="P33" i="11"/>
  <c r="N32" i="11"/>
  <c r="L32" i="11"/>
  <c r="P10" i="11"/>
  <c r="P5" i="11"/>
  <c r="N9" i="11"/>
  <c r="Q4" i="11"/>
  <c r="Q15" i="11"/>
  <c r="P17" i="11"/>
  <c r="P22" i="11"/>
  <c r="P16" i="11"/>
  <c r="P21" i="11"/>
  <c r="Q5" i="11"/>
  <c r="Q6" i="11"/>
  <c r="K9" i="11"/>
  <c r="L9" i="11"/>
  <c r="L20" i="11"/>
  <c r="Q16" i="11"/>
  <c r="Q17" i="11"/>
  <c r="L45" i="11" l="1"/>
  <c r="P46" i="11"/>
  <c r="N45" i="11"/>
  <c r="Q42" i="11"/>
  <c r="M45" i="11"/>
  <c r="P39" i="11" s="1"/>
  <c r="X35" i="11"/>
  <c r="P20" i="11"/>
  <c r="P15" i="11"/>
  <c r="P32" i="11"/>
  <c r="P9" i="11"/>
  <c r="P4" i="11"/>
  <c r="P45" i="11" l="1"/>
  <c r="B42" i="8"/>
  <c r="C42" i="8"/>
  <c r="D42" i="8"/>
  <c r="E42" i="8"/>
  <c r="F55" i="8"/>
  <c r="B43" i="8"/>
  <c r="C43" i="8"/>
  <c r="D43" i="8"/>
  <c r="E43" i="8"/>
  <c r="B44" i="8"/>
  <c r="C44" i="8"/>
  <c r="D44" i="8"/>
  <c r="E44" i="8"/>
  <c r="F44" i="8"/>
  <c r="B45" i="8"/>
  <c r="C45" i="8"/>
  <c r="D45" i="8"/>
  <c r="E45" i="8"/>
  <c r="F45" i="8"/>
  <c r="G63" i="8" s="1"/>
  <c r="B46" i="8"/>
  <c r="C46" i="8"/>
  <c r="D46" i="8"/>
  <c r="E46" i="8"/>
  <c r="F46" i="8"/>
  <c r="B47" i="8"/>
  <c r="C47" i="8"/>
  <c r="D47" i="8"/>
  <c r="E47" i="8"/>
  <c r="F47" i="8"/>
  <c r="B48" i="8"/>
  <c r="C48" i="8"/>
  <c r="D48" i="8"/>
  <c r="E48" i="8"/>
  <c r="F48" i="8"/>
  <c r="K48" i="8"/>
  <c r="L48" i="8"/>
  <c r="M48" i="8"/>
  <c r="N48" i="8"/>
  <c r="O48" i="8"/>
  <c r="R48" i="8"/>
  <c r="S48" i="8"/>
  <c r="T48" i="8"/>
  <c r="U48" i="8"/>
  <c r="V48" i="8"/>
  <c r="Y48" i="8"/>
  <c r="Z48" i="8"/>
  <c r="AA48" i="8"/>
  <c r="AB48" i="8"/>
  <c r="AC48" i="8"/>
  <c r="B49" i="8"/>
  <c r="C49" i="8"/>
  <c r="D49" i="8"/>
  <c r="E49" i="8"/>
  <c r="F49" i="8"/>
  <c r="B50" i="8"/>
  <c r="C50" i="8"/>
  <c r="D50" i="8"/>
  <c r="E50" i="8"/>
  <c r="F50" i="8"/>
  <c r="B51" i="8"/>
  <c r="C51" i="8"/>
  <c r="D51" i="8"/>
  <c r="E51" i="8"/>
  <c r="F51" i="8"/>
  <c r="B52" i="8"/>
  <c r="C52" i="8"/>
  <c r="D52" i="8"/>
  <c r="E52" i="8"/>
  <c r="F52" i="8"/>
  <c r="A51" i="8"/>
  <c r="A52" i="8"/>
  <c r="A49" i="8"/>
  <c r="A50" i="8"/>
  <c r="A43" i="8"/>
  <c r="A44" i="8"/>
  <c r="A45" i="8"/>
  <c r="A46" i="8"/>
  <c r="A47" i="8"/>
  <c r="A48" i="8"/>
  <c r="A42" i="8"/>
  <c r="G62" i="8" l="1"/>
  <c r="F53" i="8"/>
  <c r="F56" i="8"/>
  <c r="E55" i="8"/>
  <c r="G64" i="8"/>
  <c r="H46" i="8"/>
  <c r="B53" i="8"/>
  <c r="F63" i="8"/>
  <c r="D62" i="8"/>
  <c r="C62" i="8"/>
  <c r="D63" i="8"/>
  <c r="D55" i="8"/>
  <c r="F58" i="8"/>
  <c r="D64" i="8"/>
  <c r="E64" i="8"/>
  <c r="E62" i="8"/>
  <c r="E56" i="8"/>
  <c r="D56" i="8"/>
  <c r="F57" i="8"/>
  <c r="B61" i="8"/>
  <c r="B55" i="8"/>
  <c r="E63" i="8"/>
  <c r="B58" i="8"/>
  <c r="B64" i="8"/>
  <c r="B57" i="8"/>
  <c r="B63" i="8"/>
  <c r="E58" i="8"/>
  <c r="B62" i="8"/>
  <c r="B56" i="8"/>
  <c r="D58" i="8"/>
  <c r="C55" i="8"/>
  <c r="C61" i="8"/>
  <c r="C63" i="8"/>
  <c r="C57" i="8"/>
  <c r="F64" i="8"/>
  <c r="F61" i="8"/>
  <c r="C58" i="8"/>
  <c r="C64" i="8"/>
  <c r="C56" i="8"/>
  <c r="D61" i="8"/>
  <c r="F62" i="8"/>
  <c r="E57" i="8"/>
  <c r="D57" i="8"/>
  <c r="E61" i="8"/>
  <c r="AC44" i="7" l="1"/>
  <c r="AD44" i="7"/>
  <c r="AE44" i="7"/>
  <c r="AF44" i="7"/>
  <c r="AG44" i="7"/>
  <c r="AB37" i="7"/>
  <c r="AB38" i="7"/>
  <c r="AB39" i="7"/>
  <c r="AB40" i="7"/>
  <c r="AB41" i="7"/>
  <c r="AB42" i="7"/>
  <c r="AB43" i="7"/>
  <c r="T44" i="7"/>
  <c r="A44" i="7" l="1"/>
  <c r="P21" i="10"/>
  <c r="R5" i="10" s="1"/>
  <c r="P22" i="10"/>
  <c r="R6" i="10" s="1"/>
  <c r="P23" i="10"/>
  <c r="R7" i="10" s="1"/>
  <c r="P24" i="10"/>
  <c r="R8" i="10" s="1"/>
  <c r="O6" i="10"/>
  <c r="P15" i="10" s="1"/>
  <c r="O7" i="10"/>
  <c r="O8" i="10"/>
  <c r="P17" i="10" s="1"/>
  <c r="N6" i="10"/>
  <c r="N7" i="10"/>
  <c r="N8" i="10"/>
  <c r="M6" i="10"/>
  <c r="M7" i="10"/>
  <c r="M23" i="10" s="1"/>
  <c r="M8" i="10"/>
  <c r="L6" i="10"/>
  <c r="L7" i="10"/>
  <c r="L8" i="10"/>
  <c r="O5" i="10"/>
  <c r="N5" i="10"/>
  <c r="M5" i="10"/>
  <c r="M21" i="10" s="1"/>
  <c r="L5" i="10"/>
  <c r="L21" i="10" s="1"/>
  <c r="K7" i="10"/>
  <c r="K8" i="10"/>
  <c r="K6" i="10"/>
  <c r="K5" i="10"/>
  <c r="K21" i="10" s="1"/>
  <c r="N15" i="10" l="1"/>
  <c r="O23" i="10"/>
  <c r="K24" i="10"/>
  <c r="L16" i="10"/>
  <c r="N14" i="10"/>
  <c r="O22" i="10"/>
  <c r="L24" i="10"/>
  <c r="L9" i="10"/>
  <c r="L22" i="10"/>
  <c r="N17" i="10"/>
  <c r="N9" i="10"/>
  <c r="N16" i="10"/>
  <c r="K22" i="10"/>
  <c r="K23" i="10"/>
  <c r="L23" i="10"/>
  <c r="Q23" i="10" s="1"/>
  <c r="M17" i="10"/>
  <c r="M9" i="10"/>
  <c r="M22" i="10"/>
  <c r="N23" i="10"/>
  <c r="O17" i="10"/>
  <c r="P10" i="10"/>
  <c r="P9" i="10"/>
  <c r="O9" i="10"/>
  <c r="O15" i="10"/>
  <c r="L15" i="10"/>
  <c r="P16" i="10"/>
  <c r="M16" i="10"/>
  <c r="M14" i="10"/>
  <c r="M24" i="10"/>
  <c r="M15" i="10"/>
  <c r="L14" i="10"/>
  <c r="P14" i="10"/>
  <c r="O21" i="10"/>
  <c r="L17" i="10"/>
  <c r="O16" i="10"/>
  <c r="O14" i="10"/>
  <c r="O24" i="10"/>
  <c r="N21" i="10"/>
  <c r="N24" i="10"/>
  <c r="Q24" i="10" s="1"/>
  <c r="N22" i="10"/>
  <c r="H57" i="1"/>
  <c r="Q15" i="10" l="1"/>
  <c r="Q6" i="10" s="1"/>
  <c r="Q21" i="10"/>
  <c r="Q16" i="10"/>
  <c r="Q7" i="10" s="1"/>
  <c r="Q22" i="10"/>
  <c r="Q17" i="10"/>
  <c r="Q8" i="10" s="1"/>
  <c r="Q14" i="10"/>
  <c r="Q5" i="10" s="1"/>
  <c r="A71" i="7"/>
  <c r="A68" i="7"/>
  <c r="A69" i="7"/>
  <c r="A70" i="7"/>
  <c r="A38" i="7"/>
  <c r="A39" i="7"/>
  <c r="A40" i="7"/>
  <c r="A41" i="7"/>
  <c r="A42" i="7"/>
  <c r="A43" i="7"/>
  <c r="A66" i="7"/>
  <c r="A67" i="7"/>
  <c r="J25" i="7"/>
  <c r="S25" i="7"/>
  <c r="AB25" i="7"/>
  <c r="J26" i="7"/>
  <c r="S26" i="7"/>
  <c r="AB26" i="7"/>
  <c r="J27" i="7"/>
  <c r="S27" i="7"/>
  <c r="AB27" i="7"/>
  <c r="J28" i="7"/>
  <c r="S28" i="7"/>
  <c r="AB28" i="7"/>
  <c r="J29" i="7"/>
  <c r="S29" i="7"/>
  <c r="AB29" i="7"/>
  <c r="J30" i="7"/>
  <c r="S30" i="7"/>
  <c r="AB30" i="7"/>
  <c r="J31" i="7"/>
  <c r="S31" i="7"/>
  <c r="AB31" i="7"/>
  <c r="J15" i="7"/>
  <c r="S15" i="7"/>
  <c r="AB15" i="7"/>
  <c r="J16" i="7"/>
  <c r="S16" i="7"/>
  <c r="AB16" i="7"/>
  <c r="J17" i="7"/>
  <c r="S17" i="7"/>
  <c r="AB17" i="7"/>
  <c r="J18" i="7"/>
  <c r="S18" i="7"/>
  <c r="AB18" i="7"/>
  <c r="J19" i="7"/>
  <c r="S19" i="7"/>
  <c r="AB19" i="7"/>
  <c r="J20" i="7"/>
  <c r="S20" i="7"/>
  <c r="AB20" i="7"/>
  <c r="J21" i="7"/>
  <c r="S21" i="7"/>
  <c r="AB21" i="7"/>
  <c r="I20" i="9"/>
  <c r="P20" i="9"/>
  <c r="AD20" i="9"/>
  <c r="I21" i="9"/>
  <c r="P21" i="9"/>
  <c r="AD21" i="9"/>
  <c r="I22" i="9"/>
  <c r="P22" i="9"/>
  <c r="AD22" i="9"/>
  <c r="I23" i="9"/>
  <c r="P23" i="9"/>
  <c r="AD23" i="9"/>
  <c r="I24" i="9"/>
  <c r="P24" i="9"/>
  <c r="AD24" i="9"/>
  <c r="P12" i="9"/>
  <c r="I13" i="9"/>
  <c r="P13" i="9"/>
  <c r="AD13" i="9"/>
  <c r="I14" i="9"/>
  <c r="P14" i="9"/>
  <c r="AD14" i="9"/>
  <c r="I15" i="9"/>
  <c r="P15" i="9"/>
  <c r="AD15" i="9"/>
  <c r="I16" i="9"/>
  <c r="P16" i="9"/>
  <c r="AD16" i="9"/>
  <c r="AI3" i="9"/>
  <c r="B2" i="9"/>
  <c r="J2" i="9"/>
  <c r="B3" i="9"/>
  <c r="C3" i="9"/>
  <c r="D3" i="9"/>
  <c r="E3" i="9"/>
  <c r="F3" i="9"/>
  <c r="G3" i="9"/>
  <c r="J3" i="9"/>
  <c r="K3" i="9"/>
  <c r="L3" i="9"/>
  <c r="M3" i="9"/>
  <c r="N3" i="9"/>
  <c r="O3" i="9"/>
  <c r="Q3" i="9"/>
  <c r="R3" i="9"/>
  <c r="S3" i="9"/>
  <c r="T3" i="9"/>
  <c r="U3" i="9"/>
  <c r="X3" i="9"/>
  <c r="Y3" i="9"/>
  <c r="Z3" i="9"/>
  <c r="AA3" i="9"/>
  <c r="AB3" i="9"/>
  <c r="AE3" i="9"/>
  <c r="AF3" i="9"/>
  <c r="AG3" i="9"/>
  <c r="AH3" i="9"/>
  <c r="H22" i="8"/>
  <c r="I22" i="8"/>
  <c r="Q22" i="8"/>
  <c r="Q23" i="8"/>
  <c r="H24" i="8"/>
  <c r="I24" i="8"/>
  <c r="Q24" i="8"/>
  <c r="H25" i="8"/>
  <c r="I25" i="8"/>
  <c r="Q25" i="8"/>
  <c r="H26" i="8"/>
  <c r="I26" i="8"/>
  <c r="Q26" i="8"/>
  <c r="H27" i="8"/>
  <c r="I27" i="8"/>
  <c r="Q13" i="8"/>
  <c r="I14" i="8"/>
  <c r="Q14" i="8"/>
  <c r="I15" i="8"/>
  <c r="Q15" i="8"/>
  <c r="H16" i="8"/>
  <c r="I16" i="8"/>
  <c r="Q16" i="8"/>
  <c r="H17" i="8"/>
  <c r="I17" i="8"/>
  <c r="Q17" i="8"/>
  <c r="H18" i="8"/>
  <c r="I18" i="8"/>
  <c r="R3" i="8"/>
  <c r="S3" i="8"/>
  <c r="T3" i="8"/>
  <c r="U3" i="8"/>
  <c r="V3" i="8"/>
  <c r="Y3" i="8"/>
  <c r="Z3" i="8"/>
  <c r="AA3" i="8"/>
  <c r="AB3" i="8"/>
  <c r="AC3" i="8"/>
  <c r="D3" i="8"/>
  <c r="E3" i="8"/>
  <c r="F3" i="8"/>
  <c r="K3" i="8"/>
  <c r="L3" i="8"/>
  <c r="M3" i="8"/>
  <c r="N3" i="8"/>
  <c r="O3" i="8"/>
  <c r="B3" i="8"/>
  <c r="C3" i="8"/>
  <c r="I7" i="1" l="1"/>
  <c r="J7" i="1"/>
  <c r="K7" i="1"/>
  <c r="L7" i="1"/>
  <c r="M7" i="1"/>
  <c r="P7" i="1"/>
  <c r="Q7" i="1"/>
  <c r="R7" i="1"/>
  <c r="S7" i="1"/>
  <c r="T7" i="1"/>
  <c r="W7" i="1"/>
  <c r="X7" i="1"/>
  <c r="Y7" i="1"/>
  <c r="Z7" i="1"/>
  <c r="AA7" i="1"/>
  <c r="I8" i="1"/>
  <c r="J8" i="1"/>
  <c r="K8" i="1"/>
  <c r="L8" i="1"/>
  <c r="M8" i="1"/>
  <c r="P8" i="1"/>
  <c r="Q8" i="1"/>
  <c r="R8" i="1"/>
  <c r="S8" i="1"/>
  <c r="T8" i="1"/>
  <c r="W8" i="1"/>
  <c r="X8" i="1"/>
  <c r="Y8" i="1"/>
  <c r="Z8" i="1"/>
  <c r="AA8" i="1"/>
  <c r="I9" i="1"/>
  <c r="J9" i="1"/>
  <c r="K9" i="1"/>
  <c r="L9" i="1"/>
  <c r="M9" i="1"/>
  <c r="P9" i="1"/>
  <c r="Q9" i="1"/>
  <c r="R9" i="1"/>
  <c r="S9" i="1"/>
  <c r="T9" i="1"/>
  <c r="W9" i="1"/>
  <c r="X9" i="1"/>
  <c r="Y9" i="1"/>
  <c r="Z9" i="1"/>
  <c r="AA9" i="1"/>
  <c r="I10" i="1"/>
  <c r="J10" i="1"/>
  <c r="K10" i="1"/>
  <c r="L10" i="1"/>
  <c r="M10" i="1"/>
  <c r="P10" i="1"/>
  <c r="Q10" i="1"/>
  <c r="R10" i="1"/>
  <c r="S10" i="1"/>
  <c r="T10" i="1"/>
  <c r="W10" i="1"/>
  <c r="X10" i="1"/>
  <c r="Y10" i="1"/>
  <c r="Z10" i="1"/>
  <c r="AA10" i="1"/>
  <c r="I11" i="1"/>
  <c r="J11" i="1"/>
  <c r="K11" i="1"/>
  <c r="L11" i="1"/>
  <c r="M11" i="1"/>
  <c r="P11" i="1"/>
  <c r="Q11" i="1"/>
  <c r="R11" i="1"/>
  <c r="S11" i="1"/>
  <c r="T11" i="1"/>
  <c r="W11" i="1"/>
  <c r="X11" i="1"/>
  <c r="Y11" i="1"/>
  <c r="Z11" i="1"/>
  <c r="AA11" i="1"/>
  <c r="I12" i="1"/>
  <c r="J12" i="1"/>
  <c r="K12" i="1"/>
  <c r="L12" i="1"/>
  <c r="M12" i="1"/>
  <c r="P12" i="1"/>
  <c r="Q12" i="1"/>
  <c r="R12" i="1"/>
  <c r="S12" i="1"/>
  <c r="T12" i="1"/>
  <c r="W12" i="1"/>
  <c r="X12" i="1"/>
  <c r="Y12" i="1"/>
  <c r="Z12" i="1"/>
  <c r="AA12" i="1"/>
  <c r="I13" i="1"/>
  <c r="J13" i="1"/>
  <c r="K13" i="1"/>
  <c r="L13" i="1"/>
  <c r="M13" i="1"/>
  <c r="P13" i="1"/>
  <c r="Q13" i="1"/>
  <c r="R13" i="1"/>
  <c r="S13" i="1"/>
  <c r="T13" i="1"/>
  <c r="W13" i="1"/>
  <c r="X13" i="1"/>
  <c r="Y13" i="1"/>
  <c r="Z13" i="1"/>
  <c r="AA13" i="1"/>
  <c r="I14" i="1"/>
  <c r="J14" i="1"/>
  <c r="K14" i="1"/>
  <c r="L14" i="1"/>
  <c r="M14" i="1"/>
  <c r="P14" i="1"/>
  <c r="Q14" i="1"/>
  <c r="R14" i="1"/>
  <c r="S14" i="1"/>
  <c r="T14" i="1"/>
  <c r="W14" i="1"/>
  <c r="X14" i="1"/>
  <c r="Y14" i="1"/>
  <c r="Z14" i="1"/>
  <c r="AA14" i="1"/>
  <c r="I15" i="1"/>
  <c r="K8" i="5" s="1"/>
  <c r="K6" i="7" s="1"/>
  <c r="J15" i="1"/>
  <c r="L8" i="5" s="1"/>
  <c r="L6" i="7" s="1"/>
  <c r="K15" i="1"/>
  <c r="M8" i="5" s="1"/>
  <c r="M6" i="7" s="1"/>
  <c r="L15" i="1"/>
  <c r="N8" i="5" s="1"/>
  <c r="N6" i="7" s="1"/>
  <c r="M15" i="1"/>
  <c r="O8" i="5" s="1"/>
  <c r="O6" i="7" s="1"/>
  <c r="P16" i="7" s="1"/>
  <c r="P15" i="1"/>
  <c r="S8" i="5" s="1"/>
  <c r="T6" i="7" s="1"/>
  <c r="Q15" i="1"/>
  <c r="T8" i="5" s="1"/>
  <c r="U6" i="7" s="1"/>
  <c r="R15" i="1"/>
  <c r="U8" i="5" s="1"/>
  <c r="V6" i="7" s="1"/>
  <c r="S15" i="1"/>
  <c r="V8" i="5" s="1"/>
  <c r="W6" i="7" s="1"/>
  <c r="T15" i="1"/>
  <c r="W8" i="5" s="1"/>
  <c r="X6" i="7" s="1"/>
  <c r="Y16" i="7" s="1"/>
  <c r="W15" i="1"/>
  <c r="AA8" i="5" s="1"/>
  <c r="AC6" i="7" s="1"/>
  <c r="X15" i="1"/>
  <c r="AB8" i="5" s="1"/>
  <c r="AD6" i="7" s="1"/>
  <c r="Y15" i="1"/>
  <c r="AC8" i="5" s="1"/>
  <c r="AE6" i="7" s="1"/>
  <c r="Z15" i="1"/>
  <c r="AD8" i="5" s="1"/>
  <c r="AF6" i="7" s="1"/>
  <c r="AA15" i="1"/>
  <c r="AE8" i="5" s="1"/>
  <c r="AG6" i="7" s="1"/>
  <c r="AH16" i="7" s="1"/>
  <c r="I16" i="1"/>
  <c r="J16" i="1"/>
  <c r="K16" i="1"/>
  <c r="L16" i="1"/>
  <c r="M16" i="1"/>
  <c r="P16" i="1"/>
  <c r="Q16" i="1"/>
  <c r="R16" i="1"/>
  <c r="S16" i="1"/>
  <c r="T16" i="1"/>
  <c r="W16" i="1"/>
  <c r="X16" i="1"/>
  <c r="Y16" i="1"/>
  <c r="Z16" i="1"/>
  <c r="AA16" i="1"/>
  <c r="I17" i="1"/>
  <c r="J17" i="1"/>
  <c r="K17" i="1"/>
  <c r="L17" i="1"/>
  <c r="M17" i="1"/>
  <c r="P17" i="1"/>
  <c r="Q17" i="1"/>
  <c r="R17" i="1"/>
  <c r="S17" i="1"/>
  <c r="T17" i="1"/>
  <c r="W17" i="1"/>
  <c r="X17" i="1"/>
  <c r="Y17" i="1"/>
  <c r="Z17" i="1"/>
  <c r="AA17" i="1"/>
  <c r="I18" i="1"/>
  <c r="J18" i="1"/>
  <c r="K18" i="1"/>
  <c r="L18" i="1"/>
  <c r="M18" i="1"/>
  <c r="P18" i="1"/>
  <c r="Q18" i="1"/>
  <c r="R18" i="1"/>
  <c r="S18" i="1"/>
  <c r="T18" i="1"/>
  <c r="W18" i="1"/>
  <c r="X18" i="1"/>
  <c r="Y18" i="1"/>
  <c r="Z18" i="1"/>
  <c r="AA18" i="1"/>
  <c r="I19" i="1"/>
  <c r="J19" i="1"/>
  <c r="K19" i="1"/>
  <c r="L19" i="1"/>
  <c r="M19" i="1"/>
  <c r="P19" i="1"/>
  <c r="Q19" i="1"/>
  <c r="R19" i="1"/>
  <c r="S19" i="1"/>
  <c r="T19" i="1"/>
  <c r="W19" i="1"/>
  <c r="X19" i="1"/>
  <c r="Y19" i="1"/>
  <c r="Z19" i="1"/>
  <c r="AA19" i="1"/>
  <c r="I20" i="1"/>
  <c r="J20" i="1"/>
  <c r="K20" i="1"/>
  <c r="L20" i="1"/>
  <c r="M20" i="1"/>
  <c r="P20" i="1"/>
  <c r="Q20" i="1"/>
  <c r="R20" i="1"/>
  <c r="S20" i="1"/>
  <c r="T20" i="1"/>
  <c r="W20" i="1"/>
  <c r="X20" i="1"/>
  <c r="Y20" i="1"/>
  <c r="Z20" i="1"/>
  <c r="AA20" i="1"/>
  <c r="I21" i="1"/>
  <c r="J21" i="1"/>
  <c r="K21" i="1"/>
  <c r="L21" i="1"/>
  <c r="M21" i="1"/>
  <c r="P21" i="1"/>
  <c r="Q21" i="1"/>
  <c r="R21" i="1"/>
  <c r="S21" i="1"/>
  <c r="T21" i="1"/>
  <c r="W21" i="1"/>
  <c r="X21" i="1"/>
  <c r="Y21" i="1"/>
  <c r="Z21" i="1"/>
  <c r="AA21" i="1"/>
  <c r="I22" i="1"/>
  <c r="K9" i="5" s="1"/>
  <c r="K7" i="7" s="1"/>
  <c r="J22" i="1"/>
  <c r="L9" i="5" s="1"/>
  <c r="L7" i="7" s="1"/>
  <c r="K22" i="1"/>
  <c r="M9" i="5" s="1"/>
  <c r="M7" i="7" s="1"/>
  <c r="L22" i="1"/>
  <c r="N9" i="5" s="1"/>
  <c r="N7" i="7" s="1"/>
  <c r="M22" i="1"/>
  <c r="O9" i="5" s="1"/>
  <c r="O7" i="7" s="1"/>
  <c r="P17" i="7" s="1"/>
  <c r="P22" i="1"/>
  <c r="S9" i="5" s="1"/>
  <c r="T7" i="7" s="1"/>
  <c r="Q22" i="1"/>
  <c r="T9" i="5" s="1"/>
  <c r="U7" i="7" s="1"/>
  <c r="R22" i="1"/>
  <c r="U9" i="5" s="1"/>
  <c r="V7" i="7" s="1"/>
  <c r="S22" i="1"/>
  <c r="V9" i="5" s="1"/>
  <c r="W7" i="7" s="1"/>
  <c r="T22" i="1"/>
  <c r="W9" i="5" s="1"/>
  <c r="X7" i="7" s="1"/>
  <c r="W22" i="1"/>
  <c r="AA9" i="5" s="1"/>
  <c r="X22" i="1"/>
  <c r="AB9" i="5" s="1"/>
  <c r="AD7" i="7" s="1"/>
  <c r="Y22" i="1"/>
  <c r="AC9" i="5" s="1"/>
  <c r="Z22" i="1"/>
  <c r="AD9" i="5" s="1"/>
  <c r="AF7" i="7" s="1"/>
  <c r="AA22" i="1"/>
  <c r="AE9" i="5" s="1"/>
  <c r="I23" i="1"/>
  <c r="J23" i="1"/>
  <c r="K23" i="1"/>
  <c r="L23" i="1"/>
  <c r="M23" i="1"/>
  <c r="P23" i="1"/>
  <c r="Q23" i="1"/>
  <c r="R23" i="1"/>
  <c r="S23" i="1"/>
  <c r="T23" i="1"/>
  <c r="W23" i="1"/>
  <c r="X23" i="1"/>
  <c r="Y23" i="1"/>
  <c r="Z23" i="1"/>
  <c r="AA23" i="1"/>
  <c r="I24" i="1"/>
  <c r="J24" i="1"/>
  <c r="K24" i="1"/>
  <c r="L24" i="1"/>
  <c r="M24" i="1"/>
  <c r="P24" i="1"/>
  <c r="Q24" i="1"/>
  <c r="R24" i="1"/>
  <c r="S24" i="1"/>
  <c r="T24" i="1"/>
  <c r="W24" i="1"/>
  <c r="X24" i="1"/>
  <c r="Y24" i="1"/>
  <c r="Z24" i="1"/>
  <c r="AA24" i="1"/>
  <c r="I25" i="1"/>
  <c r="J25" i="1"/>
  <c r="K25" i="1"/>
  <c r="L25" i="1"/>
  <c r="M25" i="1"/>
  <c r="P25" i="1"/>
  <c r="Q25" i="1"/>
  <c r="R25" i="1"/>
  <c r="S25" i="1"/>
  <c r="T25" i="1"/>
  <c r="W25" i="1"/>
  <c r="X25" i="1"/>
  <c r="Y25" i="1"/>
  <c r="Z25" i="1"/>
  <c r="AA25" i="1"/>
  <c r="I26" i="1"/>
  <c r="J26" i="1"/>
  <c r="K26" i="1"/>
  <c r="L26" i="1"/>
  <c r="M26" i="1"/>
  <c r="P26" i="1"/>
  <c r="Q26" i="1"/>
  <c r="R26" i="1"/>
  <c r="S26" i="1"/>
  <c r="T26" i="1"/>
  <c r="W26" i="1"/>
  <c r="X26" i="1"/>
  <c r="Y26" i="1"/>
  <c r="Z26" i="1"/>
  <c r="AA26" i="1"/>
  <c r="I27" i="1"/>
  <c r="J27" i="1"/>
  <c r="K27" i="1"/>
  <c r="L27" i="1"/>
  <c r="M27" i="1"/>
  <c r="P27" i="1"/>
  <c r="Q27" i="1"/>
  <c r="R27" i="1"/>
  <c r="S27" i="1"/>
  <c r="T27" i="1"/>
  <c r="W27" i="1"/>
  <c r="X27" i="1"/>
  <c r="Y27" i="1"/>
  <c r="Z27" i="1"/>
  <c r="AA27" i="1"/>
  <c r="I28" i="1"/>
  <c r="J28" i="1"/>
  <c r="K28" i="1"/>
  <c r="L28" i="1"/>
  <c r="M28" i="1"/>
  <c r="P28" i="1"/>
  <c r="Q28" i="1"/>
  <c r="R28" i="1"/>
  <c r="S28" i="1"/>
  <c r="T28" i="1"/>
  <c r="W28" i="1"/>
  <c r="X28" i="1"/>
  <c r="Y28" i="1"/>
  <c r="Z28" i="1"/>
  <c r="AA28" i="1"/>
  <c r="I29" i="1"/>
  <c r="J29" i="1"/>
  <c r="K29" i="1"/>
  <c r="L29" i="1"/>
  <c r="M29" i="1"/>
  <c r="P29" i="1"/>
  <c r="Q29" i="1"/>
  <c r="R29" i="1"/>
  <c r="S29" i="1"/>
  <c r="T29" i="1"/>
  <c r="W29" i="1"/>
  <c r="X29" i="1"/>
  <c r="Y29" i="1"/>
  <c r="Z29" i="1"/>
  <c r="AA29" i="1"/>
  <c r="I30" i="1"/>
  <c r="J30" i="1"/>
  <c r="K30" i="1"/>
  <c r="L30" i="1"/>
  <c r="M30" i="1"/>
  <c r="P30" i="1"/>
  <c r="Q30" i="1"/>
  <c r="R30" i="1"/>
  <c r="S30" i="1"/>
  <c r="T30" i="1"/>
  <c r="W30" i="1"/>
  <c r="X30" i="1"/>
  <c r="Y30" i="1"/>
  <c r="Z30" i="1"/>
  <c r="AA30" i="1"/>
  <c r="I31" i="1"/>
  <c r="J31" i="1"/>
  <c r="K31" i="1"/>
  <c r="L31" i="1"/>
  <c r="M31" i="1"/>
  <c r="P31" i="1"/>
  <c r="Q31" i="1"/>
  <c r="R31" i="1"/>
  <c r="S31" i="1"/>
  <c r="T31" i="1"/>
  <c r="W31" i="1"/>
  <c r="X31" i="1"/>
  <c r="Y31" i="1"/>
  <c r="Z31" i="1"/>
  <c r="AA31" i="1"/>
  <c r="I32" i="1"/>
  <c r="J32" i="1"/>
  <c r="K32" i="1"/>
  <c r="L32" i="1"/>
  <c r="M32" i="1"/>
  <c r="P32" i="1"/>
  <c r="Q32" i="1"/>
  <c r="R32" i="1"/>
  <c r="S32" i="1"/>
  <c r="T32" i="1"/>
  <c r="W32" i="1"/>
  <c r="X32" i="1"/>
  <c r="Y32" i="1"/>
  <c r="Z32" i="1"/>
  <c r="AA32" i="1"/>
  <c r="I33" i="1"/>
  <c r="K10" i="5" s="1"/>
  <c r="K8" i="7" s="1"/>
  <c r="J33" i="1"/>
  <c r="L10" i="5" s="1"/>
  <c r="L8" i="7" s="1"/>
  <c r="K33" i="1"/>
  <c r="M10" i="5" s="1"/>
  <c r="M8" i="7" s="1"/>
  <c r="L33" i="1"/>
  <c r="N10" i="5" s="1"/>
  <c r="N8" i="7" s="1"/>
  <c r="M33" i="1"/>
  <c r="O10" i="5" s="1"/>
  <c r="O8" i="7" s="1"/>
  <c r="P33" i="1"/>
  <c r="S10" i="5" s="1"/>
  <c r="T8" i="7" s="1"/>
  <c r="Q33" i="1"/>
  <c r="T10" i="5" s="1"/>
  <c r="U8" i="7" s="1"/>
  <c r="R33" i="1"/>
  <c r="U10" i="5" s="1"/>
  <c r="V8" i="7" s="1"/>
  <c r="S33" i="1"/>
  <c r="V10" i="5" s="1"/>
  <c r="W8" i="7" s="1"/>
  <c r="T33" i="1"/>
  <c r="W10" i="5" s="1"/>
  <c r="X8" i="7" s="1"/>
  <c r="W33" i="1"/>
  <c r="AA10" i="5" s="1"/>
  <c r="AC8" i="7" s="1"/>
  <c r="X33" i="1"/>
  <c r="AB10" i="5" s="1"/>
  <c r="AD8" i="7" s="1"/>
  <c r="Y33" i="1"/>
  <c r="AC10" i="5" s="1"/>
  <c r="AE8" i="7" s="1"/>
  <c r="Z33" i="1"/>
  <c r="AD10" i="5" s="1"/>
  <c r="AF8" i="7" s="1"/>
  <c r="AA33" i="1"/>
  <c r="AE10" i="5" s="1"/>
  <c r="AG8" i="7" s="1"/>
  <c r="AH18" i="7" s="1"/>
  <c r="I34" i="1"/>
  <c r="J34" i="1"/>
  <c r="K34" i="1"/>
  <c r="L34" i="1"/>
  <c r="M34" i="1"/>
  <c r="P34" i="1"/>
  <c r="Q34" i="1"/>
  <c r="R34" i="1"/>
  <c r="S34" i="1"/>
  <c r="T34" i="1"/>
  <c r="W34" i="1"/>
  <c r="X34" i="1"/>
  <c r="Y34" i="1"/>
  <c r="Z34" i="1"/>
  <c r="AA34" i="1"/>
  <c r="I35" i="1"/>
  <c r="J35" i="1"/>
  <c r="K35" i="1"/>
  <c r="L35" i="1"/>
  <c r="M35" i="1"/>
  <c r="P35" i="1"/>
  <c r="Q35" i="1"/>
  <c r="R35" i="1"/>
  <c r="S35" i="1"/>
  <c r="T35" i="1"/>
  <c r="W35" i="1"/>
  <c r="X35" i="1"/>
  <c r="Y35" i="1"/>
  <c r="Z35" i="1"/>
  <c r="AA35" i="1"/>
  <c r="I36" i="1"/>
  <c r="J36" i="1"/>
  <c r="K36" i="1"/>
  <c r="L36" i="1"/>
  <c r="M36" i="1"/>
  <c r="P36" i="1"/>
  <c r="Q36" i="1"/>
  <c r="R36" i="1"/>
  <c r="S36" i="1"/>
  <c r="T36" i="1"/>
  <c r="W36" i="1"/>
  <c r="X36" i="1"/>
  <c r="Y36" i="1"/>
  <c r="Z36" i="1"/>
  <c r="AA36" i="1"/>
  <c r="I37" i="1"/>
  <c r="J37" i="1"/>
  <c r="K37" i="1"/>
  <c r="L37" i="1"/>
  <c r="M37" i="1"/>
  <c r="P37" i="1"/>
  <c r="Q37" i="1"/>
  <c r="R37" i="1"/>
  <c r="S37" i="1"/>
  <c r="T37" i="1"/>
  <c r="W37" i="1"/>
  <c r="X37" i="1"/>
  <c r="Y37" i="1"/>
  <c r="Z37" i="1"/>
  <c r="AA37" i="1"/>
  <c r="I38" i="1"/>
  <c r="J38" i="1"/>
  <c r="K38" i="1"/>
  <c r="L38" i="1"/>
  <c r="M38" i="1"/>
  <c r="P38" i="1"/>
  <c r="Q38" i="1"/>
  <c r="R38" i="1"/>
  <c r="S38" i="1"/>
  <c r="T38" i="1"/>
  <c r="W38" i="1"/>
  <c r="X38" i="1"/>
  <c r="Y38" i="1"/>
  <c r="Z38" i="1"/>
  <c r="AA38" i="1"/>
  <c r="I39" i="1"/>
  <c r="J39" i="1"/>
  <c r="K39" i="1"/>
  <c r="L39" i="1"/>
  <c r="M39" i="1"/>
  <c r="P39" i="1"/>
  <c r="Q39" i="1"/>
  <c r="R39" i="1"/>
  <c r="S39" i="1"/>
  <c r="T39" i="1"/>
  <c r="W39" i="1"/>
  <c r="X39" i="1"/>
  <c r="Y39" i="1"/>
  <c r="Z39" i="1"/>
  <c r="AA39" i="1"/>
  <c r="I40" i="1"/>
  <c r="J40" i="1"/>
  <c r="K40" i="1"/>
  <c r="L40" i="1"/>
  <c r="M40" i="1"/>
  <c r="P40" i="1"/>
  <c r="Q40" i="1"/>
  <c r="R40" i="1"/>
  <c r="S40" i="1"/>
  <c r="T40" i="1"/>
  <c r="W40" i="1"/>
  <c r="X40" i="1"/>
  <c r="Y40" i="1"/>
  <c r="Z40" i="1"/>
  <c r="AA40" i="1"/>
  <c r="I41" i="1"/>
  <c r="J41" i="1"/>
  <c r="K41" i="1"/>
  <c r="L41" i="1"/>
  <c r="M41" i="1"/>
  <c r="P41" i="1"/>
  <c r="Q41" i="1"/>
  <c r="R41" i="1"/>
  <c r="S41" i="1"/>
  <c r="T41" i="1"/>
  <c r="W41" i="1"/>
  <c r="X41" i="1"/>
  <c r="Y41" i="1"/>
  <c r="Z41" i="1"/>
  <c r="AA41" i="1"/>
  <c r="I42" i="1"/>
  <c r="J42" i="1"/>
  <c r="K42" i="1"/>
  <c r="L42" i="1"/>
  <c r="M42" i="1"/>
  <c r="P42" i="1"/>
  <c r="Q42" i="1"/>
  <c r="R42" i="1"/>
  <c r="S42" i="1"/>
  <c r="T42" i="1"/>
  <c r="W42" i="1"/>
  <c r="X42" i="1"/>
  <c r="Y42" i="1"/>
  <c r="Z42" i="1"/>
  <c r="AA42" i="1"/>
  <c r="I43" i="1"/>
  <c r="J43" i="1"/>
  <c r="K43" i="1"/>
  <c r="L43" i="1"/>
  <c r="M43" i="1"/>
  <c r="P43" i="1"/>
  <c r="Q43" i="1"/>
  <c r="R43" i="1"/>
  <c r="S43" i="1"/>
  <c r="T43" i="1"/>
  <c r="W43" i="1"/>
  <c r="X43" i="1"/>
  <c r="Y43" i="1"/>
  <c r="Z43" i="1"/>
  <c r="AA43" i="1"/>
  <c r="I44" i="1"/>
  <c r="J44" i="1"/>
  <c r="K44" i="1"/>
  <c r="L44" i="1"/>
  <c r="M44" i="1"/>
  <c r="P44" i="1"/>
  <c r="Q44" i="1"/>
  <c r="R44" i="1"/>
  <c r="S44" i="1"/>
  <c r="T44" i="1"/>
  <c r="W44" i="1"/>
  <c r="X44" i="1"/>
  <c r="Y44" i="1"/>
  <c r="Z44" i="1"/>
  <c r="AA44" i="1"/>
  <c r="I45" i="1"/>
  <c r="J45" i="1"/>
  <c r="K45" i="1"/>
  <c r="L45" i="1"/>
  <c r="M45" i="1"/>
  <c r="P45" i="1"/>
  <c r="Q45" i="1"/>
  <c r="R45" i="1"/>
  <c r="S45" i="1"/>
  <c r="T45" i="1"/>
  <c r="W45" i="1"/>
  <c r="X45" i="1"/>
  <c r="Y45" i="1"/>
  <c r="Z45" i="1"/>
  <c r="AA45" i="1"/>
  <c r="I46" i="1"/>
  <c r="J46" i="1"/>
  <c r="K46" i="1"/>
  <c r="L46" i="1"/>
  <c r="M46" i="1"/>
  <c r="P46" i="1"/>
  <c r="Q46" i="1"/>
  <c r="R46" i="1"/>
  <c r="S46" i="1"/>
  <c r="T46" i="1"/>
  <c r="W46" i="1"/>
  <c r="X46" i="1"/>
  <c r="Y46" i="1"/>
  <c r="Z46" i="1"/>
  <c r="AA46" i="1"/>
  <c r="I47" i="1"/>
  <c r="J47" i="1"/>
  <c r="K47" i="1"/>
  <c r="L47" i="1"/>
  <c r="M47" i="1"/>
  <c r="P47" i="1"/>
  <c r="Q47" i="1"/>
  <c r="R47" i="1"/>
  <c r="S47" i="1"/>
  <c r="T47" i="1"/>
  <c r="W47" i="1"/>
  <c r="X47" i="1"/>
  <c r="Y47" i="1"/>
  <c r="Z47" i="1"/>
  <c r="AA47" i="1"/>
  <c r="I48" i="1"/>
  <c r="J48" i="1"/>
  <c r="K48" i="1"/>
  <c r="L48" i="1"/>
  <c r="M48" i="1"/>
  <c r="P48" i="1"/>
  <c r="Q48" i="1"/>
  <c r="R48" i="1"/>
  <c r="S48" i="1"/>
  <c r="T48" i="1"/>
  <c r="W48" i="1"/>
  <c r="X48" i="1"/>
  <c r="Y48" i="1"/>
  <c r="Z48" i="1"/>
  <c r="AA48" i="1"/>
  <c r="I49" i="1"/>
  <c r="J49" i="1"/>
  <c r="K49" i="1"/>
  <c r="L49" i="1"/>
  <c r="M49" i="1"/>
  <c r="P49" i="1"/>
  <c r="Q49" i="1"/>
  <c r="R49" i="1"/>
  <c r="S49" i="1"/>
  <c r="T49" i="1"/>
  <c r="W49" i="1"/>
  <c r="X49" i="1"/>
  <c r="Y49" i="1"/>
  <c r="Z49" i="1"/>
  <c r="AA49" i="1"/>
  <c r="I50" i="1"/>
  <c r="J50" i="1"/>
  <c r="K50" i="1"/>
  <c r="L50" i="1"/>
  <c r="M50" i="1"/>
  <c r="P50" i="1"/>
  <c r="Q50" i="1"/>
  <c r="R50" i="1"/>
  <c r="S50" i="1"/>
  <c r="T50" i="1"/>
  <c r="W50" i="1"/>
  <c r="X50" i="1"/>
  <c r="Y50" i="1"/>
  <c r="Z50" i="1"/>
  <c r="AA50" i="1"/>
  <c r="I51" i="1"/>
  <c r="J51" i="1"/>
  <c r="K51" i="1"/>
  <c r="L51" i="1"/>
  <c r="M51" i="1"/>
  <c r="P51" i="1"/>
  <c r="Q51" i="1"/>
  <c r="R51" i="1"/>
  <c r="S51" i="1"/>
  <c r="T51" i="1"/>
  <c r="W51" i="1"/>
  <c r="X51" i="1"/>
  <c r="Y51" i="1"/>
  <c r="Z51" i="1"/>
  <c r="AA51" i="1"/>
  <c r="I52" i="1"/>
  <c r="J52" i="1"/>
  <c r="K52" i="1"/>
  <c r="L52" i="1"/>
  <c r="M52" i="1"/>
  <c r="P52" i="1"/>
  <c r="Q52" i="1"/>
  <c r="R52" i="1"/>
  <c r="S52" i="1"/>
  <c r="T52" i="1"/>
  <c r="W52" i="1"/>
  <c r="X52" i="1"/>
  <c r="Y52" i="1"/>
  <c r="Z52" i="1"/>
  <c r="AA52" i="1"/>
  <c r="I53" i="1"/>
  <c r="J53" i="1"/>
  <c r="K53" i="1"/>
  <c r="L53" i="1"/>
  <c r="M53" i="1"/>
  <c r="P53" i="1"/>
  <c r="Q53" i="1"/>
  <c r="R53" i="1"/>
  <c r="S53" i="1"/>
  <c r="T53" i="1"/>
  <c r="W53" i="1"/>
  <c r="X53" i="1"/>
  <c r="Y53" i="1"/>
  <c r="Z53" i="1"/>
  <c r="AA53" i="1"/>
  <c r="I54" i="1"/>
  <c r="J54" i="1"/>
  <c r="K54" i="1"/>
  <c r="L54" i="1"/>
  <c r="M54" i="1"/>
  <c r="P54" i="1"/>
  <c r="Q54" i="1"/>
  <c r="R54" i="1"/>
  <c r="S54" i="1"/>
  <c r="T54" i="1"/>
  <c r="W54" i="1"/>
  <c r="X54" i="1"/>
  <c r="Y54" i="1"/>
  <c r="Z54" i="1"/>
  <c r="AA54" i="1"/>
  <c r="I55" i="1"/>
  <c r="J55" i="1"/>
  <c r="K55" i="1"/>
  <c r="L55" i="1"/>
  <c r="M55" i="1"/>
  <c r="P55" i="1"/>
  <c r="Q55" i="1"/>
  <c r="R55" i="1"/>
  <c r="S55" i="1"/>
  <c r="T55" i="1"/>
  <c r="W55" i="1"/>
  <c r="X55" i="1"/>
  <c r="Y55" i="1"/>
  <c r="Z55" i="1"/>
  <c r="AA55" i="1"/>
  <c r="I56" i="1"/>
  <c r="J56" i="1"/>
  <c r="K56" i="1"/>
  <c r="L56" i="1"/>
  <c r="M56" i="1"/>
  <c r="P56" i="1"/>
  <c r="Q56" i="1"/>
  <c r="R56" i="1"/>
  <c r="S56" i="1"/>
  <c r="T56" i="1"/>
  <c r="W56" i="1"/>
  <c r="X56" i="1"/>
  <c r="Y56" i="1"/>
  <c r="Z56" i="1"/>
  <c r="AA56" i="1"/>
  <c r="I57" i="1"/>
  <c r="J57" i="1"/>
  <c r="K57" i="1"/>
  <c r="L57" i="1"/>
  <c r="M57" i="1"/>
  <c r="P57" i="1"/>
  <c r="Q57" i="1"/>
  <c r="R57" i="1"/>
  <c r="S57" i="1"/>
  <c r="T57" i="1"/>
  <c r="W57" i="1"/>
  <c r="X57" i="1"/>
  <c r="Y57" i="1"/>
  <c r="Z57" i="1"/>
  <c r="AA57" i="1"/>
  <c r="I58" i="1"/>
  <c r="J58" i="1"/>
  <c r="K58" i="1"/>
  <c r="L58" i="1"/>
  <c r="M58" i="1"/>
  <c r="P58" i="1"/>
  <c r="Q58" i="1"/>
  <c r="R58" i="1"/>
  <c r="S58" i="1"/>
  <c r="T58" i="1"/>
  <c r="W58" i="1"/>
  <c r="X58" i="1"/>
  <c r="Y58" i="1"/>
  <c r="Z58" i="1"/>
  <c r="AA58" i="1"/>
  <c r="I59" i="1"/>
  <c r="J59" i="1"/>
  <c r="K59" i="1"/>
  <c r="L59" i="1"/>
  <c r="M59" i="1"/>
  <c r="P59" i="1"/>
  <c r="Q59" i="1"/>
  <c r="R59" i="1"/>
  <c r="S59" i="1"/>
  <c r="T59" i="1"/>
  <c r="W59" i="1"/>
  <c r="X59" i="1"/>
  <c r="Y59" i="1"/>
  <c r="Z59" i="1"/>
  <c r="AA59" i="1"/>
  <c r="I60" i="1"/>
  <c r="J60" i="1"/>
  <c r="K60" i="1"/>
  <c r="L60" i="1"/>
  <c r="M60" i="1"/>
  <c r="P60" i="1"/>
  <c r="Q60" i="1"/>
  <c r="R60" i="1"/>
  <c r="S60" i="1"/>
  <c r="T60" i="1"/>
  <c r="W60" i="1"/>
  <c r="X60" i="1"/>
  <c r="Y60" i="1"/>
  <c r="Z60" i="1"/>
  <c r="AA60" i="1"/>
  <c r="I61" i="1"/>
  <c r="T9" i="14" s="1"/>
  <c r="J61" i="1"/>
  <c r="U9" i="14" s="1"/>
  <c r="K61" i="1"/>
  <c r="V9" i="14" s="1"/>
  <c r="L61" i="1"/>
  <c r="W9" i="14" s="1"/>
  <c r="M61" i="1"/>
  <c r="X9" i="14" s="1"/>
  <c r="X36" i="14" s="1"/>
  <c r="P61" i="1"/>
  <c r="Q61" i="1"/>
  <c r="R61" i="1"/>
  <c r="S61" i="1"/>
  <c r="T61" i="1"/>
  <c r="W61" i="1"/>
  <c r="X61" i="1"/>
  <c r="Y61" i="1"/>
  <c r="Z61" i="1"/>
  <c r="AA61" i="1"/>
  <c r="I62" i="1"/>
  <c r="J62" i="1"/>
  <c r="K62" i="1"/>
  <c r="L62" i="1"/>
  <c r="M62" i="1"/>
  <c r="P62" i="1"/>
  <c r="Q62" i="1"/>
  <c r="R62" i="1"/>
  <c r="S62" i="1"/>
  <c r="T62" i="1"/>
  <c r="W62" i="1"/>
  <c r="X62" i="1"/>
  <c r="Y62" i="1"/>
  <c r="Z62" i="1"/>
  <c r="AA62" i="1"/>
  <c r="I63" i="1"/>
  <c r="J63" i="1"/>
  <c r="K63" i="1"/>
  <c r="L63" i="1"/>
  <c r="M63" i="1"/>
  <c r="P63" i="1"/>
  <c r="Q63" i="1"/>
  <c r="R63" i="1"/>
  <c r="S63" i="1"/>
  <c r="T63" i="1"/>
  <c r="W63" i="1"/>
  <c r="X63" i="1"/>
  <c r="Y63" i="1"/>
  <c r="Z63" i="1"/>
  <c r="AA63" i="1"/>
  <c r="I64" i="1"/>
  <c r="J64" i="1"/>
  <c r="K64" i="1"/>
  <c r="L64" i="1"/>
  <c r="M64" i="1"/>
  <c r="P64" i="1"/>
  <c r="Q64" i="1"/>
  <c r="R64" i="1"/>
  <c r="S64" i="1"/>
  <c r="T64" i="1"/>
  <c r="W64" i="1"/>
  <c r="X64" i="1"/>
  <c r="Y64" i="1"/>
  <c r="Z64" i="1"/>
  <c r="AA64" i="1"/>
  <c r="I65" i="1"/>
  <c r="J65" i="1"/>
  <c r="K65" i="1"/>
  <c r="L65" i="1"/>
  <c r="M65" i="1"/>
  <c r="P65" i="1"/>
  <c r="Q65" i="1"/>
  <c r="R65" i="1"/>
  <c r="S65" i="1"/>
  <c r="T65" i="1"/>
  <c r="W65" i="1"/>
  <c r="X65" i="1"/>
  <c r="Y65" i="1"/>
  <c r="Z65" i="1"/>
  <c r="AA65" i="1"/>
  <c r="I66" i="1"/>
  <c r="J66" i="1"/>
  <c r="K66" i="1"/>
  <c r="L66" i="1"/>
  <c r="M66" i="1"/>
  <c r="P66" i="1"/>
  <c r="Q66" i="1"/>
  <c r="R66" i="1"/>
  <c r="S66" i="1"/>
  <c r="T66" i="1"/>
  <c r="W66" i="1"/>
  <c r="X66" i="1"/>
  <c r="Y66" i="1"/>
  <c r="Z66" i="1"/>
  <c r="AA66" i="1"/>
  <c r="I67" i="1"/>
  <c r="J67" i="1"/>
  <c r="K67" i="1"/>
  <c r="L67" i="1"/>
  <c r="M67" i="1"/>
  <c r="P67" i="1"/>
  <c r="Q67" i="1"/>
  <c r="R67" i="1"/>
  <c r="S67" i="1"/>
  <c r="T67" i="1"/>
  <c r="W67" i="1"/>
  <c r="X67" i="1"/>
  <c r="Y67" i="1"/>
  <c r="Z67" i="1"/>
  <c r="AA67" i="1"/>
  <c r="I68" i="1"/>
  <c r="J68" i="1"/>
  <c r="K68" i="1"/>
  <c r="L68" i="1"/>
  <c r="M68" i="1"/>
  <c r="P68" i="1"/>
  <c r="Q68" i="1"/>
  <c r="R68" i="1"/>
  <c r="S68" i="1"/>
  <c r="T68" i="1"/>
  <c r="W68" i="1"/>
  <c r="X68" i="1"/>
  <c r="Y68" i="1"/>
  <c r="Z68" i="1"/>
  <c r="AA68" i="1"/>
  <c r="I69" i="1"/>
  <c r="J69" i="1"/>
  <c r="K69" i="1"/>
  <c r="L69" i="1"/>
  <c r="M69" i="1"/>
  <c r="P69" i="1"/>
  <c r="Q69" i="1"/>
  <c r="R69" i="1"/>
  <c r="S69" i="1"/>
  <c r="T69" i="1"/>
  <c r="W69" i="1"/>
  <c r="X69" i="1"/>
  <c r="Y69" i="1"/>
  <c r="Z69" i="1"/>
  <c r="AA69" i="1"/>
  <c r="I70" i="1"/>
  <c r="J70" i="1"/>
  <c r="K70" i="1"/>
  <c r="L70" i="1"/>
  <c r="M70" i="1"/>
  <c r="P70" i="1"/>
  <c r="Q70" i="1"/>
  <c r="R70" i="1"/>
  <c r="S70" i="1"/>
  <c r="T70" i="1"/>
  <c r="W70" i="1"/>
  <c r="X70" i="1"/>
  <c r="Y70" i="1"/>
  <c r="Z70" i="1"/>
  <c r="AA70" i="1"/>
  <c r="I71" i="1"/>
  <c r="J71" i="1"/>
  <c r="K71" i="1"/>
  <c r="L71" i="1"/>
  <c r="M71" i="1"/>
  <c r="P71" i="1"/>
  <c r="Q71" i="1"/>
  <c r="R71" i="1"/>
  <c r="S71" i="1"/>
  <c r="T71" i="1"/>
  <c r="W71" i="1"/>
  <c r="X71" i="1"/>
  <c r="Y71" i="1"/>
  <c r="Z71" i="1"/>
  <c r="AA71" i="1"/>
  <c r="I72" i="1"/>
  <c r="J72" i="1"/>
  <c r="K72" i="1"/>
  <c r="L72" i="1"/>
  <c r="M72" i="1"/>
  <c r="P72" i="1"/>
  <c r="Q72" i="1"/>
  <c r="R72" i="1"/>
  <c r="S72" i="1"/>
  <c r="T72" i="1"/>
  <c r="W72" i="1"/>
  <c r="X72" i="1"/>
  <c r="Y72" i="1"/>
  <c r="Z72" i="1"/>
  <c r="AA72" i="1"/>
  <c r="I73" i="1"/>
  <c r="J73" i="1"/>
  <c r="K73" i="1"/>
  <c r="L73" i="1"/>
  <c r="M73" i="1"/>
  <c r="P73" i="1"/>
  <c r="Q73" i="1"/>
  <c r="R73" i="1"/>
  <c r="S73" i="1"/>
  <c r="T73" i="1"/>
  <c r="W73" i="1"/>
  <c r="X73" i="1"/>
  <c r="Y73" i="1"/>
  <c r="Z73" i="1"/>
  <c r="AA73" i="1"/>
  <c r="I74" i="1"/>
  <c r="J74" i="1"/>
  <c r="K74" i="1"/>
  <c r="L74" i="1"/>
  <c r="M74" i="1"/>
  <c r="P74" i="1"/>
  <c r="Q74" i="1"/>
  <c r="R74" i="1"/>
  <c r="S74" i="1"/>
  <c r="T74" i="1"/>
  <c r="W74" i="1"/>
  <c r="X74" i="1"/>
  <c r="Y74" i="1"/>
  <c r="Z74" i="1"/>
  <c r="AA74" i="1"/>
  <c r="I75" i="1"/>
  <c r="J75" i="1"/>
  <c r="K75" i="1"/>
  <c r="L75" i="1"/>
  <c r="M75" i="1"/>
  <c r="P75" i="1"/>
  <c r="Q75" i="1"/>
  <c r="R75" i="1"/>
  <c r="S75" i="1"/>
  <c r="T75" i="1"/>
  <c r="W75" i="1"/>
  <c r="X75" i="1"/>
  <c r="Y75" i="1"/>
  <c r="Z75" i="1"/>
  <c r="AA75" i="1"/>
  <c r="I76" i="1"/>
  <c r="J76" i="1"/>
  <c r="K76" i="1"/>
  <c r="L76" i="1"/>
  <c r="M76" i="1"/>
  <c r="P76" i="1"/>
  <c r="Q76" i="1"/>
  <c r="R76" i="1"/>
  <c r="S76" i="1"/>
  <c r="T76" i="1"/>
  <c r="W76" i="1"/>
  <c r="X76" i="1"/>
  <c r="Y76" i="1"/>
  <c r="Z76" i="1"/>
  <c r="AA76" i="1"/>
  <c r="I77" i="1"/>
  <c r="J77" i="1"/>
  <c r="K77" i="1"/>
  <c r="L77" i="1"/>
  <c r="M77" i="1"/>
  <c r="P77" i="1"/>
  <c r="Q77" i="1"/>
  <c r="R77" i="1"/>
  <c r="S77" i="1"/>
  <c r="T77" i="1"/>
  <c r="W77" i="1"/>
  <c r="X77" i="1"/>
  <c r="Y77" i="1"/>
  <c r="Z77" i="1"/>
  <c r="AA77" i="1"/>
  <c r="I78" i="1"/>
  <c r="J78" i="1"/>
  <c r="K78" i="1"/>
  <c r="L78" i="1"/>
  <c r="M78" i="1"/>
  <c r="P78" i="1"/>
  <c r="Q78" i="1"/>
  <c r="R78" i="1"/>
  <c r="S78" i="1"/>
  <c r="T78" i="1"/>
  <c r="W78" i="1"/>
  <c r="X78" i="1"/>
  <c r="Y78" i="1"/>
  <c r="Z78" i="1"/>
  <c r="AA78" i="1"/>
  <c r="I79" i="1"/>
  <c r="J79" i="1"/>
  <c r="K79" i="1"/>
  <c r="L79" i="1"/>
  <c r="M79" i="1"/>
  <c r="P79" i="1"/>
  <c r="Q79" i="1"/>
  <c r="R79" i="1"/>
  <c r="S79" i="1"/>
  <c r="T79" i="1"/>
  <c r="W79" i="1"/>
  <c r="X79" i="1"/>
  <c r="Y79" i="1"/>
  <c r="Z79" i="1"/>
  <c r="AA79" i="1"/>
  <c r="I80" i="1"/>
  <c r="J80" i="1"/>
  <c r="K80" i="1"/>
  <c r="L80" i="1"/>
  <c r="M80" i="1"/>
  <c r="P80" i="1"/>
  <c r="Q80" i="1"/>
  <c r="R80" i="1"/>
  <c r="S80" i="1"/>
  <c r="T80" i="1"/>
  <c r="W80" i="1"/>
  <c r="X80" i="1"/>
  <c r="Y80" i="1"/>
  <c r="Z80" i="1"/>
  <c r="AA80" i="1"/>
  <c r="I81" i="1"/>
  <c r="J81" i="1"/>
  <c r="K81" i="1"/>
  <c r="L81" i="1"/>
  <c r="M81" i="1"/>
  <c r="P81" i="1"/>
  <c r="Q81" i="1"/>
  <c r="R81" i="1"/>
  <c r="S81" i="1"/>
  <c r="T81" i="1"/>
  <c r="W81" i="1"/>
  <c r="X81" i="1"/>
  <c r="Y81" i="1"/>
  <c r="Z81" i="1"/>
  <c r="AA81" i="1"/>
  <c r="I82" i="1"/>
  <c r="J82" i="1"/>
  <c r="K82" i="1"/>
  <c r="L82" i="1"/>
  <c r="M82" i="1"/>
  <c r="P82" i="1"/>
  <c r="Q82" i="1"/>
  <c r="R82" i="1"/>
  <c r="S82" i="1"/>
  <c r="T82" i="1"/>
  <c r="W82" i="1"/>
  <c r="X82" i="1"/>
  <c r="Y82" i="1"/>
  <c r="Z82" i="1"/>
  <c r="AA82" i="1"/>
  <c r="I83" i="1"/>
  <c r="J83" i="1"/>
  <c r="K83" i="1"/>
  <c r="L83" i="1"/>
  <c r="M83" i="1"/>
  <c r="P83" i="1"/>
  <c r="Q83" i="1"/>
  <c r="R83" i="1"/>
  <c r="S83" i="1"/>
  <c r="T83" i="1"/>
  <c r="W83" i="1"/>
  <c r="X83" i="1"/>
  <c r="Y83" i="1"/>
  <c r="Z83" i="1"/>
  <c r="AA83" i="1"/>
  <c r="I84" i="1"/>
  <c r="J84" i="1"/>
  <c r="K84" i="1"/>
  <c r="L84" i="1"/>
  <c r="M84" i="1"/>
  <c r="P84" i="1"/>
  <c r="Q84" i="1"/>
  <c r="R84" i="1"/>
  <c r="S84" i="1"/>
  <c r="T84" i="1"/>
  <c r="W84" i="1"/>
  <c r="X84" i="1"/>
  <c r="Y84" i="1"/>
  <c r="Z84" i="1"/>
  <c r="AA84" i="1"/>
  <c r="I85" i="1"/>
  <c r="K11" i="5" s="1"/>
  <c r="K37" i="7" s="1"/>
  <c r="J85" i="1"/>
  <c r="L11" i="5" s="1"/>
  <c r="L37" i="7" s="1"/>
  <c r="K85" i="1"/>
  <c r="M11" i="5" s="1"/>
  <c r="M37" i="7" s="1"/>
  <c r="L85" i="1"/>
  <c r="N11" i="5" s="1"/>
  <c r="N37" i="7" s="1"/>
  <c r="M85" i="1"/>
  <c r="O11" i="5" s="1"/>
  <c r="O37" i="7" s="1"/>
  <c r="P85" i="1"/>
  <c r="S11" i="5" s="1"/>
  <c r="T37" i="7" s="1"/>
  <c r="Q85" i="1"/>
  <c r="T11" i="5" s="1"/>
  <c r="U37" i="7" s="1"/>
  <c r="R85" i="1"/>
  <c r="U11" i="5" s="1"/>
  <c r="V37" i="7" s="1"/>
  <c r="S85" i="1"/>
  <c r="V11" i="5" s="1"/>
  <c r="W37" i="7" s="1"/>
  <c r="T85" i="1"/>
  <c r="W11" i="5" s="1"/>
  <c r="X37" i="7" s="1"/>
  <c r="W85" i="1"/>
  <c r="AA11" i="5" s="1"/>
  <c r="AC37" i="7" s="1"/>
  <c r="X85" i="1"/>
  <c r="AB11" i="5" s="1"/>
  <c r="AD37" i="7" s="1"/>
  <c r="Y85" i="1"/>
  <c r="AC11" i="5" s="1"/>
  <c r="AE37" i="7" s="1"/>
  <c r="Z85" i="1"/>
  <c r="AD11" i="5" s="1"/>
  <c r="AF37" i="7" s="1"/>
  <c r="AA85" i="1"/>
  <c r="AE11" i="5" s="1"/>
  <c r="AG37" i="7" s="1"/>
  <c r="I86" i="1"/>
  <c r="J86" i="1"/>
  <c r="K86" i="1"/>
  <c r="L86" i="1"/>
  <c r="M86" i="1"/>
  <c r="P86" i="1"/>
  <c r="Q86" i="1"/>
  <c r="R86" i="1"/>
  <c r="S86" i="1"/>
  <c r="T86" i="1"/>
  <c r="W86" i="1"/>
  <c r="X86" i="1"/>
  <c r="Y86" i="1"/>
  <c r="Z86" i="1"/>
  <c r="AA86" i="1"/>
  <c r="I87" i="1"/>
  <c r="J87" i="1"/>
  <c r="K87" i="1"/>
  <c r="L87" i="1"/>
  <c r="M87" i="1"/>
  <c r="P87" i="1"/>
  <c r="Q87" i="1"/>
  <c r="R87" i="1"/>
  <c r="S87" i="1"/>
  <c r="T87" i="1"/>
  <c r="W87" i="1"/>
  <c r="X87" i="1"/>
  <c r="Y87" i="1"/>
  <c r="Z87" i="1"/>
  <c r="AA87" i="1"/>
  <c r="I88" i="1"/>
  <c r="J88" i="1"/>
  <c r="K88" i="1"/>
  <c r="L88" i="1"/>
  <c r="M88" i="1"/>
  <c r="P88" i="1"/>
  <c r="Q88" i="1"/>
  <c r="R88" i="1"/>
  <c r="S88" i="1"/>
  <c r="T88" i="1"/>
  <c r="W88" i="1"/>
  <c r="X88" i="1"/>
  <c r="Y88" i="1"/>
  <c r="Z88" i="1"/>
  <c r="AA88" i="1"/>
  <c r="I89" i="1"/>
  <c r="J89" i="1"/>
  <c r="K89" i="1"/>
  <c r="L89" i="1"/>
  <c r="M89" i="1"/>
  <c r="P89" i="1"/>
  <c r="Q89" i="1"/>
  <c r="R89" i="1"/>
  <c r="S89" i="1"/>
  <c r="T89" i="1"/>
  <c r="W89" i="1"/>
  <c r="X89" i="1"/>
  <c r="Y89" i="1"/>
  <c r="Z89" i="1"/>
  <c r="AA89" i="1"/>
  <c r="I90" i="1"/>
  <c r="J90" i="1"/>
  <c r="K90" i="1"/>
  <c r="L90" i="1"/>
  <c r="M90" i="1"/>
  <c r="P90" i="1"/>
  <c r="Q90" i="1"/>
  <c r="R90" i="1"/>
  <c r="S90" i="1"/>
  <c r="T90" i="1"/>
  <c r="W90" i="1"/>
  <c r="X90" i="1"/>
  <c r="Y90" i="1"/>
  <c r="Z90" i="1"/>
  <c r="AA90" i="1"/>
  <c r="I91" i="1"/>
  <c r="J91" i="1"/>
  <c r="K91" i="1"/>
  <c r="L91" i="1"/>
  <c r="M91" i="1"/>
  <c r="P91" i="1"/>
  <c r="Q91" i="1"/>
  <c r="R91" i="1"/>
  <c r="S91" i="1"/>
  <c r="T91" i="1"/>
  <c r="W91" i="1"/>
  <c r="X91" i="1"/>
  <c r="Y91" i="1"/>
  <c r="Z91" i="1"/>
  <c r="AA91" i="1"/>
  <c r="I92" i="1"/>
  <c r="J92" i="1"/>
  <c r="K92" i="1"/>
  <c r="L92" i="1"/>
  <c r="M92" i="1"/>
  <c r="P92" i="1"/>
  <c r="Q92" i="1"/>
  <c r="R92" i="1"/>
  <c r="S92" i="1"/>
  <c r="T92" i="1"/>
  <c r="W92" i="1"/>
  <c r="X92" i="1"/>
  <c r="Y92" i="1"/>
  <c r="Z92" i="1"/>
  <c r="AA92" i="1"/>
  <c r="I93" i="1"/>
  <c r="J93" i="1"/>
  <c r="K93" i="1"/>
  <c r="L93" i="1"/>
  <c r="M93" i="1"/>
  <c r="P93" i="1"/>
  <c r="Q93" i="1"/>
  <c r="R93" i="1"/>
  <c r="S93" i="1"/>
  <c r="T93" i="1"/>
  <c r="W93" i="1"/>
  <c r="X93" i="1"/>
  <c r="Y93" i="1"/>
  <c r="Z93" i="1"/>
  <c r="AA93" i="1"/>
  <c r="I94" i="1"/>
  <c r="J94" i="1"/>
  <c r="K94" i="1"/>
  <c r="L94" i="1"/>
  <c r="M94" i="1"/>
  <c r="P94" i="1"/>
  <c r="Q94" i="1"/>
  <c r="R94" i="1"/>
  <c r="S94" i="1"/>
  <c r="T94" i="1"/>
  <c r="W94" i="1"/>
  <c r="X94" i="1"/>
  <c r="Y94" i="1"/>
  <c r="Z94" i="1"/>
  <c r="AA94" i="1"/>
  <c r="I95" i="1"/>
  <c r="J95" i="1"/>
  <c r="K95" i="1"/>
  <c r="L95" i="1"/>
  <c r="M95" i="1"/>
  <c r="P95" i="1"/>
  <c r="Q95" i="1"/>
  <c r="R95" i="1"/>
  <c r="S95" i="1"/>
  <c r="T95" i="1"/>
  <c r="W95" i="1"/>
  <c r="X95" i="1"/>
  <c r="Y95" i="1"/>
  <c r="Z95" i="1"/>
  <c r="AA95" i="1"/>
  <c r="I96" i="1"/>
  <c r="J96" i="1"/>
  <c r="K96" i="1"/>
  <c r="L96" i="1"/>
  <c r="M96" i="1"/>
  <c r="P96" i="1"/>
  <c r="Q96" i="1"/>
  <c r="R96" i="1"/>
  <c r="S96" i="1"/>
  <c r="T96" i="1"/>
  <c r="W96" i="1"/>
  <c r="X96" i="1"/>
  <c r="Y96" i="1"/>
  <c r="Z96" i="1"/>
  <c r="AA96" i="1"/>
  <c r="I97" i="1"/>
  <c r="J97" i="1"/>
  <c r="K97" i="1"/>
  <c r="L97" i="1"/>
  <c r="M97" i="1"/>
  <c r="P97" i="1"/>
  <c r="Q97" i="1"/>
  <c r="R97" i="1"/>
  <c r="S97" i="1"/>
  <c r="T97" i="1"/>
  <c r="W97" i="1"/>
  <c r="X97" i="1"/>
  <c r="Y97" i="1"/>
  <c r="Z97" i="1"/>
  <c r="AA97" i="1"/>
  <c r="I98" i="1"/>
  <c r="J98" i="1"/>
  <c r="K98" i="1"/>
  <c r="L98" i="1"/>
  <c r="M98" i="1"/>
  <c r="P98" i="1"/>
  <c r="Q98" i="1"/>
  <c r="R98" i="1"/>
  <c r="S98" i="1"/>
  <c r="T98" i="1"/>
  <c r="W98" i="1"/>
  <c r="X98" i="1"/>
  <c r="Y98" i="1"/>
  <c r="Z98" i="1"/>
  <c r="AA98" i="1"/>
  <c r="I99" i="1"/>
  <c r="J99" i="1"/>
  <c r="K99" i="1"/>
  <c r="L99" i="1"/>
  <c r="M99" i="1"/>
  <c r="P99" i="1"/>
  <c r="Q99" i="1"/>
  <c r="R99" i="1"/>
  <c r="S99" i="1"/>
  <c r="T99" i="1"/>
  <c r="W99" i="1"/>
  <c r="X99" i="1"/>
  <c r="Y99" i="1"/>
  <c r="Z99" i="1"/>
  <c r="AA99" i="1"/>
  <c r="I100" i="1"/>
  <c r="J100" i="1"/>
  <c r="K100" i="1"/>
  <c r="L100" i="1"/>
  <c r="M100" i="1"/>
  <c r="P100" i="1"/>
  <c r="Q100" i="1"/>
  <c r="R100" i="1"/>
  <c r="S100" i="1"/>
  <c r="T100" i="1"/>
  <c r="W100" i="1"/>
  <c r="X100" i="1"/>
  <c r="Y100" i="1"/>
  <c r="Z100" i="1"/>
  <c r="AA100" i="1"/>
  <c r="I101" i="1"/>
  <c r="J101" i="1"/>
  <c r="K101" i="1"/>
  <c r="L101" i="1"/>
  <c r="M101" i="1"/>
  <c r="P101" i="1"/>
  <c r="Q101" i="1"/>
  <c r="R101" i="1"/>
  <c r="S101" i="1"/>
  <c r="T101" i="1"/>
  <c r="W101" i="1"/>
  <c r="X101" i="1"/>
  <c r="Y101" i="1"/>
  <c r="Z101" i="1"/>
  <c r="AA101" i="1"/>
  <c r="I102" i="1"/>
  <c r="J102" i="1"/>
  <c r="K102" i="1"/>
  <c r="L102" i="1"/>
  <c r="M102" i="1"/>
  <c r="P102" i="1"/>
  <c r="Q102" i="1"/>
  <c r="R102" i="1"/>
  <c r="S102" i="1"/>
  <c r="T102" i="1"/>
  <c r="W102" i="1"/>
  <c r="X102" i="1"/>
  <c r="Y102" i="1"/>
  <c r="Z102" i="1"/>
  <c r="AA102" i="1"/>
  <c r="I103" i="1"/>
  <c r="J103" i="1"/>
  <c r="K103" i="1"/>
  <c r="L103" i="1"/>
  <c r="M103" i="1"/>
  <c r="P103" i="1"/>
  <c r="Q103" i="1"/>
  <c r="R103" i="1"/>
  <c r="S103" i="1"/>
  <c r="T103" i="1"/>
  <c r="W103" i="1"/>
  <c r="X103" i="1"/>
  <c r="Y103" i="1"/>
  <c r="Z103" i="1"/>
  <c r="AA103" i="1"/>
  <c r="I104" i="1"/>
  <c r="J104" i="1"/>
  <c r="K104" i="1"/>
  <c r="L104" i="1"/>
  <c r="M104" i="1"/>
  <c r="P104" i="1"/>
  <c r="Q104" i="1"/>
  <c r="R104" i="1"/>
  <c r="S104" i="1"/>
  <c r="T104" i="1"/>
  <c r="W104" i="1"/>
  <c r="X104" i="1"/>
  <c r="Y104" i="1"/>
  <c r="Z104" i="1"/>
  <c r="AA104" i="1"/>
  <c r="I105" i="1"/>
  <c r="J105" i="1"/>
  <c r="K105" i="1"/>
  <c r="L105" i="1"/>
  <c r="M105" i="1"/>
  <c r="P105" i="1"/>
  <c r="Q105" i="1"/>
  <c r="R105" i="1"/>
  <c r="S105" i="1"/>
  <c r="T105" i="1"/>
  <c r="W105" i="1"/>
  <c r="X105" i="1"/>
  <c r="Y105" i="1"/>
  <c r="Z105" i="1"/>
  <c r="AA105" i="1"/>
  <c r="I106" i="1"/>
  <c r="J106" i="1"/>
  <c r="K106" i="1"/>
  <c r="L106" i="1"/>
  <c r="M106" i="1"/>
  <c r="P106" i="1"/>
  <c r="Q106" i="1"/>
  <c r="R106" i="1"/>
  <c r="S106" i="1"/>
  <c r="T106" i="1"/>
  <c r="W106" i="1"/>
  <c r="X106" i="1"/>
  <c r="Y106" i="1"/>
  <c r="Z106" i="1"/>
  <c r="AA106" i="1"/>
  <c r="I107" i="1"/>
  <c r="J107" i="1"/>
  <c r="K107" i="1"/>
  <c r="L107" i="1"/>
  <c r="M107" i="1"/>
  <c r="P107" i="1"/>
  <c r="Q107" i="1"/>
  <c r="R107" i="1"/>
  <c r="S107" i="1"/>
  <c r="T107" i="1"/>
  <c r="W107" i="1"/>
  <c r="X107" i="1"/>
  <c r="Y107" i="1"/>
  <c r="Z107" i="1"/>
  <c r="AA107" i="1"/>
  <c r="I108" i="1"/>
  <c r="J108" i="1"/>
  <c r="K108" i="1"/>
  <c r="L108" i="1"/>
  <c r="M108" i="1"/>
  <c r="P108" i="1"/>
  <c r="Q108" i="1"/>
  <c r="R108" i="1"/>
  <c r="S108" i="1"/>
  <c r="T108" i="1"/>
  <c r="W108" i="1"/>
  <c r="X108" i="1"/>
  <c r="Y108" i="1"/>
  <c r="Z108" i="1"/>
  <c r="AA108" i="1"/>
  <c r="I109" i="1"/>
  <c r="J109" i="1"/>
  <c r="K109" i="1"/>
  <c r="L109" i="1"/>
  <c r="M109" i="1"/>
  <c r="P109" i="1"/>
  <c r="Q109" i="1"/>
  <c r="R109" i="1"/>
  <c r="S109" i="1"/>
  <c r="T109" i="1"/>
  <c r="W109" i="1"/>
  <c r="X109" i="1"/>
  <c r="Y109" i="1"/>
  <c r="Z109" i="1"/>
  <c r="AA109" i="1"/>
  <c r="I110" i="1"/>
  <c r="J110" i="1"/>
  <c r="K110" i="1"/>
  <c r="L110" i="1"/>
  <c r="M110" i="1"/>
  <c r="P110" i="1"/>
  <c r="Q110" i="1"/>
  <c r="R110" i="1"/>
  <c r="S110" i="1"/>
  <c r="T110" i="1"/>
  <c r="W110" i="1"/>
  <c r="X110" i="1"/>
  <c r="Y110" i="1"/>
  <c r="Z110" i="1"/>
  <c r="AA110" i="1"/>
  <c r="I111" i="1"/>
  <c r="J111" i="1"/>
  <c r="K111" i="1"/>
  <c r="L111" i="1"/>
  <c r="M111" i="1"/>
  <c r="P111" i="1"/>
  <c r="Q111" i="1"/>
  <c r="R111" i="1"/>
  <c r="S111" i="1"/>
  <c r="T111" i="1"/>
  <c r="W111" i="1"/>
  <c r="X111" i="1"/>
  <c r="Y111" i="1"/>
  <c r="Z111" i="1"/>
  <c r="AA111" i="1"/>
  <c r="I112" i="1"/>
  <c r="J112" i="1"/>
  <c r="K112" i="1"/>
  <c r="L112" i="1"/>
  <c r="M112" i="1"/>
  <c r="P112" i="1"/>
  <c r="Q112" i="1"/>
  <c r="R112" i="1"/>
  <c r="S112" i="1"/>
  <c r="T112" i="1"/>
  <c r="W112" i="1"/>
  <c r="X112" i="1"/>
  <c r="Y112" i="1"/>
  <c r="Z112" i="1"/>
  <c r="AA112" i="1"/>
  <c r="I113" i="1"/>
  <c r="J113" i="1"/>
  <c r="K113" i="1"/>
  <c r="L113" i="1"/>
  <c r="M113" i="1"/>
  <c r="P113" i="1"/>
  <c r="Q113" i="1"/>
  <c r="R113" i="1"/>
  <c r="S113" i="1"/>
  <c r="T113" i="1"/>
  <c r="W113" i="1"/>
  <c r="X113" i="1"/>
  <c r="Y113" i="1"/>
  <c r="Z113" i="1"/>
  <c r="AA113" i="1"/>
  <c r="I114" i="1"/>
  <c r="J114" i="1"/>
  <c r="K114" i="1"/>
  <c r="L114" i="1"/>
  <c r="M114" i="1"/>
  <c r="P114" i="1"/>
  <c r="Q114" i="1"/>
  <c r="R114" i="1"/>
  <c r="S114" i="1"/>
  <c r="T114" i="1"/>
  <c r="W114" i="1"/>
  <c r="X114" i="1"/>
  <c r="Y114" i="1"/>
  <c r="Z114" i="1"/>
  <c r="AA114" i="1"/>
  <c r="I115" i="1"/>
  <c r="J115" i="1"/>
  <c r="K115" i="1"/>
  <c r="L115" i="1"/>
  <c r="M115" i="1"/>
  <c r="P115" i="1"/>
  <c r="Q115" i="1"/>
  <c r="R115" i="1"/>
  <c r="S115" i="1"/>
  <c r="T115" i="1"/>
  <c r="W115" i="1"/>
  <c r="X115" i="1"/>
  <c r="Y115" i="1"/>
  <c r="Z115" i="1"/>
  <c r="AA115" i="1"/>
  <c r="I122" i="1"/>
  <c r="J122" i="1"/>
  <c r="K122" i="1"/>
  <c r="L122" i="1"/>
  <c r="M122" i="1"/>
  <c r="P122" i="1"/>
  <c r="Q122" i="1"/>
  <c r="R122" i="1"/>
  <c r="S122" i="1"/>
  <c r="T122" i="1"/>
  <c r="W122" i="1"/>
  <c r="X122" i="1"/>
  <c r="Y122" i="1"/>
  <c r="Z122" i="1"/>
  <c r="AA122" i="1"/>
  <c r="I123" i="1"/>
  <c r="J123" i="1"/>
  <c r="K123" i="1"/>
  <c r="L123" i="1"/>
  <c r="M123" i="1"/>
  <c r="P123" i="1"/>
  <c r="Q123" i="1"/>
  <c r="R123" i="1"/>
  <c r="S123" i="1"/>
  <c r="T123" i="1"/>
  <c r="W123" i="1"/>
  <c r="X123" i="1"/>
  <c r="Y123" i="1"/>
  <c r="Z123" i="1"/>
  <c r="AA123" i="1"/>
  <c r="I124" i="1"/>
  <c r="J124" i="1"/>
  <c r="K124" i="1"/>
  <c r="L124" i="1"/>
  <c r="M124" i="1"/>
  <c r="P124" i="1"/>
  <c r="Q124" i="1"/>
  <c r="R124" i="1"/>
  <c r="S124" i="1"/>
  <c r="T124" i="1"/>
  <c r="W124" i="1"/>
  <c r="X124" i="1"/>
  <c r="Y124" i="1"/>
  <c r="Z124" i="1"/>
  <c r="AA124" i="1"/>
  <c r="I125" i="1"/>
  <c r="J125" i="1"/>
  <c r="K125" i="1"/>
  <c r="L125" i="1"/>
  <c r="M125" i="1"/>
  <c r="P125" i="1"/>
  <c r="Q125" i="1"/>
  <c r="R125" i="1"/>
  <c r="S125" i="1"/>
  <c r="T125" i="1"/>
  <c r="W125" i="1"/>
  <c r="X125" i="1"/>
  <c r="Y125" i="1"/>
  <c r="Z125" i="1"/>
  <c r="AA125" i="1"/>
  <c r="I126" i="1"/>
  <c r="J126" i="1"/>
  <c r="K126" i="1"/>
  <c r="L126" i="1"/>
  <c r="M126" i="1"/>
  <c r="P126" i="1"/>
  <c r="Q126" i="1"/>
  <c r="R126" i="1"/>
  <c r="S126" i="1"/>
  <c r="T126" i="1"/>
  <c r="W126" i="1"/>
  <c r="X126" i="1"/>
  <c r="Y126" i="1"/>
  <c r="Z126" i="1"/>
  <c r="AA126" i="1"/>
  <c r="I127" i="1"/>
  <c r="J127" i="1"/>
  <c r="K127" i="1"/>
  <c r="L127" i="1"/>
  <c r="M127" i="1"/>
  <c r="P127" i="1"/>
  <c r="Q127" i="1"/>
  <c r="R127" i="1"/>
  <c r="S127" i="1"/>
  <c r="T127" i="1"/>
  <c r="W127" i="1"/>
  <c r="X127" i="1"/>
  <c r="Y127" i="1"/>
  <c r="Z127" i="1"/>
  <c r="AA127" i="1"/>
  <c r="I128" i="1"/>
  <c r="J128" i="1"/>
  <c r="K128" i="1"/>
  <c r="L128" i="1"/>
  <c r="M128" i="1"/>
  <c r="P128" i="1"/>
  <c r="Q128" i="1"/>
  <c r="R128" i="1"/>
  <c r="S128" i="1"/>
  <c r="T128" i="1"/>
  <c r="W128" i="1"/>
  <c r="X128" i="1"/>
  <c r="Y128" i="1"/>
  <c r="Z128" i="1"/>
  <c r="AA128" i="1"/>
  <c r="I129" i="1"/>
  <c r="J129" i="1"/>
  <c r="K129" i="1"/>
  <c r="L129" i="1"/>
  <c r="M129" i="1"/>
  <c r="P129" i="1"/>
  <c r="Q129" i="1"/>
  <c r="R129" i="1"/>
  <c r="S129" i="1"/>
  <c r="T129" i="1"/>
  <c r="W129" i="1"/>
  <c r="X129" i="1"/>
  <c r="Y129" i="1"/>
  <c r="Z129" i="1"/>
  <c r="AA129" i="1"/>
  <c r="I130" i="1"/>
  <c r="J130" i="1"/>
  <c r="K130" i="1"/>
  <c r="L130" i="1"/>
  <c r="M130" i="1"/>
  <c r="P130" i="1"/>
  <c r="Q130" i="1"/>
  <c r="R130" i="1"/>
  <c r="S130" i="1"/>
  <c r="T130" i="1"/>
  <c r="W130" i="1"/>
  <c r="X130" i="1"/>
  <c r="Y130" i="1"/>
  <c r="Z130" i="1"/>
  <c r="AA130" i="1"/>
  <c r="I131" i="1"/>
  <c r="J131" i="1"/>
  <c r="K131" i="1"/>
  <c r="L131" i="1"/>
  <c r="M131" i="1"/>
  <c r="P131" i="1"/>
  <c r="Q131" i="1"/>
  <c r="R131" i="1"/>
  <c r="S131" i="1"/>
  <c r="T131" i="1"/>
  <c r="W131" i="1"/>
  <c r="X131" i="1"/>
  <c r="Y131" i="1"/>
  <c r="Z131" i="1"/>
  <c r="AA131" i="1"/>
  <c r="I132" i="1"/>
  <c r="J132" i="1"/>
  <c r="K132" i="1"/>
  <c r="L132" i="1"/>
  <c r="M132" i="1"/>
  <c r="P132" i="1"/>
  <c r="Q132" i="1"/>
  <c r="R132" i="1"/>
  <c r="S132" i="1"/>
  <c r="T132" i="1"/>
  <c r="W132" i="1"/>
  <c r="X132" i="1"/>
  <c r="Y132" i="1"/>
  <c r="Z132" i="1"/>
  <c r="AA132" i="1"/>
  <c r="I133" i="1"/>
  <c r="J133" i="1"/>
  <c r="K133" i="1"/>
  <c r="L133" i="1"/>
  <c r="M133" i="1"/>
  <c r="P133" i="1"/>
  <c r="Q133" i="1"/>
  <c r="R133" i="1"/>
  <c r="S133" i="1"/>
  <c r="T133" i="1"/>
  <c r="W133" i="1"/>
  <c r="X133" i="1"/>
  <c r="Y133" i="1"/>
  <c r="Z133" i="1"/>
  <c r="AA133" i="1"/>
  <c r="I134" i="1"/>
  <c r="J134" i="1"/>
  <c r="K134" i="1"/>
  <c r="L134" i="1"/>
  <c r="M134" i="1"/>
  <c r="P134" i="1"/>
  <c r="Q134" i="1"/>
  <c r="R134" i="1"/>
  <c r="S134" i="1"/>
  <c r="T134" i="1"/>
  <c r="W134" i="1"/>
  <c r="X134" i="1"/>
  <c r="Y134" i="1"/>
  <c r="Z134" i="1"/>
  <c r="AA134" i="1"/>
  <c r="I135" i="1"/>
  <c r="J135" i="1"/>
  <c r="K135" i="1"/>
  <c r="L135" i="1"/>
  <c r="M135" i="1"/>
  <c r="P135" i="1"/>
  <c r="Q135" i="1"/>
  <c r="R135" i="1"/>
  <c r="S135" i="1"/>
  <c r="T135" i="1"/>
  <c r="W135" i="1"/>
  <c r="X135" i="1"/>
  <c r="Y135" i="1"/>
  <c r="Z135" i="1"/>
  <c r="AA135" i="1"/>
  <c r="I136" i="1"/>
  <c r="J136" i="1"/>
  <c r="K136" i="1"/>
  <c r="L136" i="1"/>
  <c r="M136" i="1"/>
  <c r="P136" i="1"/>
  <c r="Q136" i="1"/>
  <c r="R136" i="1"/>
  <c r="S136" i="1"/>
  <c r="T136" i="1"/>
  <c r="W136" i="1"/>
  <c r="X136" i="1"/>
  <c r="Y136" i="1"/>
  <c r="Z136" i="1"/>
  <c r="AA136" i="1"/>
  <c r="I137" i="1"/>
  <c r="J137" i="1"/>
  <c r="K137" i="1"/>
  <c r="L137" i="1"/>
  <c r="M137" i="1"/>
  <c r="P137" i="1"/>
  <c r="Q137" i="1"/>
  <c r="R137" i="1"/>
  <c r="S137" i="1"/>
  <c r="T137" i="1"/>
  <c r="W137" i="1"/>
  <c r="X137" i="1"/>
  <c r="Y137" i="1"/>
  <c r="Z137" i="1"/>
  <c r="AA137" i="1"/>
  <c r="I138" i="1"/>
  <c r="J138" i="1"/>
  <c r="K138" i="1"/>
  <c r="L138" i="1"/>
  <c r="M138" i="1"/>
  <c r="P138" i="1"/>
  <c r="Q138" i="1"/>
  <c r="R138" i="1"/>
  <c r="S138" i="1"/>
  <c r="T138" i="1"/>
  <c r="W138" i="1"/>
  <c r="X138" i="1"/>
  <c r="Y138" i="1"/>
  <c r="Z138" i="1"/>
  <c r="AA138" i="1"/>
  <c r="I139" i="1"/>
  <c r="J139" i="1"/>
  <c r="K139" i="1"/>
  <c r="L139" i="1"/>
  <c r="M139" i="1"/>
  <c r="P139" i="1"/>
  <c r="Q139" i="1"/>
  <c r="R139" i="1"/>
  <c r="S139" i="1"/>
  <c r="T139" i="1"/>
  <c r="W139" i="1"/>
  <c r="X139" i="1"/>
  <c r="Y139" i="1"/>
  <c r="Z139" i="1"/>
  <c r="AA139" i="1"/>
  <c r="I140" i="1"/>
  <c r="J140" i="1"/>
  <c r="K140" i="1"/>
  <c r="L140" i="1"/>
  <c r="M140" i="1"/>
  <c r="P140" i="1"/>
  <c r="Q140" i="1"/>
  <c r="R140" i="1"/>
  <c r="S140" i="1"/>
  <c r="T140" i="1"/>
  <c r="W140" i="1"/>
  <c r="X140" i="1"/>
  <c r="Y140" i="1"/>
  <c r="Z140" i="1"/>
  <c r="AA140" i="1"/>
  <c r="I141" i="1"/>
  <c r="J141" i="1"/>
  <c r="K141" i="1"/>
  <c r="L141" i="1"/>
  <c r="M141" i="1"/>
  <c r="P141" i="1"/>
  <c r="Q141" i="1"/>
  <c r="R141" i="1"/>
  <c r="S141" i="1"/>
  <c r="T141" i="1"/>
  <c r="W141" i="1"/>
  <c r="X141" i="1"/>
  <c r="Y141" i="1"/>
  <c r="Z141" i="1"/>
  <c r="AA141" i="1"/>
  <c r="I142" i="1"/>
  <c r="J142" i="1"/>
  <c r="K142" i="1"/>
  <c r="L142" i="1"/>
  <c r="M142" i="1"/>
  <c r="P142" i="1"/>
  <c r="Q142" i="1"/>
  <c r="R142" i="1"/>
  <c r="S142" i="1"/>
  <c r="T142" i="1"/>
  <c r="W142" i="1"/>
  <c r="X142" i="1"/>
  <c r="Y142" i="1"/>
  <c r="Z142" i="1"/>
  <c r="AA142" i="1"/>
  <c r="I143" i="1"/>
  <c r="J143" i="1"/>
  <c r="K143" i="1"/>
  <c r="L143" i="1"/>
  <c r="M143" i="1"/>
  <c r="P143" i="1"/>
  <c r="Q143" i="1"/>
  <c r="R143" i="1"/>
  <c r="S143" i="1"/>
  <c r="T143" i="1"/>
  <c r="W143" i="1"/>
  <c r="X143" i="1"/>
  <c r="Y143" i="1"/>
  <c r="Z143" i="1"/>
  <c r="AA143" i="1"/>
  <c r="I144" i="1"/>
  <c r="J144" i="1"/>
  <c r="K144" i="1"/>
  <c r="L144" i="1"/>
  <c r="M144" i="1"/>
  <c r="P144" i="1"/>
  <c r="Q144" i="1"/>
  <c r="R144" i="1"/>
  <c r="S144" i="1"/>
  <c r="T144" i="1"/>
  <c r="W144" i="1"/>
  <c r="X144" i="1"/>
  <c r="Y144" i="1"/>
  <c r="Z144" i="1"/>
  <c r="AA144" i="1"/>
  <c r="I145" i="1"/>
  <c r="J145" i="1"/>
  <c r="K145" i="1"/>
  <c r="L145" i="1"/>
  <c r="M145" i="1"/>
  <c r="P145" i="1"/>
  <c r="Q145" i="1"/>
  <c r="R145" i="1"/>
  <c r="S145" i="1"/>
  <c r="T145" i="1"/>
  <c r="W145" i="1"/>
  <c r="X145" i="1"/>
  <c r="Y145" i="1"/>
  <c r="Z145" i="1"/>
  <c r="AA145" i="1"/>
  <c r="I146" i="1"/>
  <c r="J146" i="1"/>
  <c r="K146" i="1"/>
  <c r="L146" i="1"/>
  <c r="M146" i="1"/>
  <c r="P146" i="1"/>
  <c r="Q146" i="1"/>
  <c r="R146" i="1"/>
  <c r="S146" i="1"/>
  <c r="T146" i="1"/>
  <c r="W146" i="1"/>
  <c r="X146" i="1"/>
  <c r="Y146" i="1"/>
  <c r="Z146" i="1"/>
  <c r="AA146" i="1"/>
  <c r="I147" i="1"/>
  <c r="J147" i="1"/>
  <c r="K147" i="1"/>
  <c r="L147" i="1"/>
  <c r="M147" i="1"/>
  <c r="P147" i="1"/>
  <c r="Q147" i="1"/>
  <c r="R147" i="1"/>
  <c r="S147" i="1"/>
  <c r="T147" i="1"/>
  <c r="W147" i="1"/>
  <c r="X147" i="1"/>
  <c r="Y147" i="1"/>
  <c r="Z147" i="1"/>
  <c r="AA147" i="1"/>
  <c r="I148" i="1"/>
  <c r="J148" i="1"/>
  <c r="K148" i="1"/>
  <c r="L148" i="1"/>
  <c r="M148" i="1"/>
  <c r="P148" i="1"/>
  <c r="Q148" i="1"/>
  <c r="R148" i="1"/>
  <c r="S148" i="1"/>
  <c r="T148" i="1"/>
  <c r="W148" i="1"/>
  <c r="X148" i="1"/>
  <c r="Y148" i="1"/>
  <c r="Z148" i="1"/>
  <c r="AA148" i="1"/>
  <c r="I149" i="1"/>
  <c r="J149" i="1"/>
  <c r="K149" i="1"/>
  <c r="L149" i="1"/>
  <c r="M149" i="1"/>
  <c r="P149" i="1"/>
  <c r="Q149" i="1"/>
  <c r="R149" i="1"/>
  <c r="S149" i="1"/>
  <c r="T149" i="1"/>
  <c r="W149" i="1"/>
  <c r="X149" i="1"/>
  <c r="Y149" i="1"/>
  <c r="Z149" i="1"/>
  <c r="AA149" i="1"/>
  <c r="I150" i="1"/>
  <c r="J150" i="1"/>
  <c r="K150" i="1"/>
  <c r="L150" i="1"/>
  <c r="M150" i="1"/>
  <c r="P150" i="1"/>
  <c r="Q150" i="1"/>
  <c r="R150" i="1"/>
  <c r="S150" i="1"/>
  <c r="T150" i="1"/>
  <c r="W150" i="1"/>
  <c r="X150" i="1"/>
  <c r="Y150" i="1"/>
  <c r="Z150" i="1"/>
  <c r="AA150" i="1"/>
  <c r="I151" i="1"/>
  <c r="J151" i="1"/>
  <c r="K151" i="1"/>
  <c r="L151" i="1"/>
  <c r="M151" i="1"/>
  <c r="P151" i="1"/>
  <c r="Q151" i="1"/>
  <c r="R151" i="1"/>
  <c r="S151" i="1"/>
  <c r="T151" i="1"/>
  <c r="W151" i="1"/>
  <c r="X151" i="1"/>
  <c r="Y151" i="1"/>
  <c r="Z151" i="1"/>
  <c r="AA151" i="1"/>
  <c r="I158" i="1"/>
  <c r="J158" i="1"/>
  <c r="K158" i="1"/>
  <c r="L158" i="1"/>
  <c r="M158" i="1"/>
  <c r="P158" i="1"/>
  <c r="Q158" i="1"/>
  <c r="R158" i="1"/>
  <c r="S158" i="1"/>
  <c r="T158" i="1"/>
  <c r="W158" i="1"/>
  <c r="X158" i="1"/>
  <c r="Y158" i="1"/>
  <c r="Z158" i="1"/>
  <c r="AA158" i="1"/>
  <c r="I159" i="1"/>
  <c r="J159" i="1"/>
  <c r="K159" i="1"/>
  <c r="L159" i="1"/>
  <c r="M159" i="1"/>
  <c r="P159" i="1"/>
  <c r="Q159" i="1"/>
  <c r="R159" i="1"/>
  <c r="S159" i="1"/>
  <c r="T159" i="1"/>
  <c r="W159" i="1"/>
  <c r="X159" i="1"/>
  <c r="Y159" i="1"/>
  <c r="Z159" i="1"/>
  <c r="AA159" i="1"/>
  <c r="I160" i="1"/>
  <c r="J160" i="1"/>
  <c r="K160" i="1"/>
  <c r="L160" i="1"/>
  <c r="M160" i="1"/>
  <c r="P160" i="1"/>
  <c r="Q160" i="1"/>
  <c r="R160" i="1"/>
  <c r="S160" i="1"/>
  <c r="T160" i="1"/>
  <c r="W160" i="1"/>
  <c r="X160" i="1"/>
  <c r="Y160" i="1"/>
  <c r="Z160" i="1"/>
  <c r="AA160" i="1"/>
  <c r="I161" i="1"/>
  <c r="J161" i="1"/>
  <c r="K161" i="1"/>
  <c r="L161" i="1"/>
  <c r="M161" i="1"/>
  <c r="P161" i="1"/>
  <c r="Q161" i="1"/>
  <c r="R161" i="1"/>
  <c r="S161" i="1"/>
  <c r="T161" i="1"/>
  <c r="W161" i="1"/>
  <c r="X161" i="1"/>
  <c r="Y161" i="1"/>
  <c r="Z161" i="1"/>
  <c r="AA161" i="1"/>
  <c r="I162" i="1"/>
  <c r="J162" i="1"/>
  <c r="K162" i="1"/>
  <c r="L162" i="1"/>
  <c r="M162" i="1"/>
  <c r="P162" i="1"/>
  <c r="Q162" i="1"/>
  <c r="R162" i="1"/>
  <c r="S162" i="1"/>
  <c r="T162" i="1"/>
  <c r="W162" i="1"/>
  <c r="X162" i="1"/>
  <c r="Y162" i="1"/>
  <c r="Z162" i="1"/>
  <c r="AA162" i="1"/>
  <c r="I163" i="1"/>
  <c r="J163" i="1"/>
  <c r="K163" i="1"/>
  <c r="L163" i="1"/>
  <c r="M163" i="1"/>
  <c r="P163" i="1"/>
  <c r="Q163" i="1"/>
  <c r="R163" i="1"/>
  <c r="S163" i="1"/>
  <c r="T163" i="1"/>
  <c r="W163" i="1"/>
  <c r="X163" i="1"/>
  <c r="Y163" i="1"/>
  <c r="Z163" i="1"/>
  <c r="AA163" i="1"/>
  <c r="I164" i="1"/>
  <c r="J164" i="1"/>
  <c r="K164" i="1"/>
  <c r="L164" i="1"/>
  <c r="M164" i="1"/>
  <c r="P164" i="1"/>
  <c r="Q164" i="1"/>
  <c r="R164" i="1"/>
  <c r="S164" i="1"/>
  <c r="T164" i="1"/>
  <c r="W164" i="1"/>
  <c r="X164" i="1"/>
  <c r="Y164" i="1"/>
  <c r="Z164" i="1"/>
  <c r="AA164" i="1"/>
  <c r="I165" i="1"/>
  <c r="J165" i="1"/>
  <c r="K165" i="1"/>
  <c r="L165" i="1"/>
  <c r="M165" i="1"/>
  <c r="P165" i="1"/>
  <c r="Q165" i="1"/>
  <c r="R165" i="1"/>
  <c r="S165" i="1"/>
  <c r="T165" i="1"/>
  <c r="W165" i="1"/>
  <c r="X165" i="1"/>
  <c r="Y165" i="1"/>
  <c r="Z165" i="1"/>
  <c r="AA165" i="1"/>
  <c r="I166" i="1"/>
  <c r="J166" i="1"/>
  <c r="K166" i="1"/>
  <c r="L166" i="1"/>
  <c r="M166" i="1"/>
  <c r="P166" i="1"/>
  <c r="Q166" i="1"/>
  <c r="R166" i="1"/>
  <c r="S166" i="1"/>
  <c r="T166" i="1"/>
  <c r="W166" i="1"/>
  <c r="X166" i="1"/>
  <c r="Y166" i="1"/>
  <c r="Z166" i="1"/>
  <c r="AA166" i="1"/>
  <c r="I167" i="1"/>
  <c r="J167" i="1"/>
  <c r="K167" i="1"/>
  <c r="L167" i="1"/>
  <c r="M167" i="1"/>
  <c r="P167" i="1"/>
  <c r="Q167" i="1"/>
  <c r="R167" i="1"/>
  <c r="S167" i="1"/>
  <c r="T167" i="1"/>
  <c r="W167" i="1"/>
  <c r="X167" i="1"/>
  <c r="Y167" i="1"/>
  <c r="Z167" i="1"/>
  <c r="AA167" i="1"/>
  <c r="I168" i="1"/>
  <c r="J168" i="1"/>
  <c r="K168" i="1"/>
  <c r="L168" i="1"/>
  <c r="M168" i="1"/>
  <c r="P168" i="1"/>
  <c r="Q168" i="1"/>
  <c r="R168" i="1"/>
  <c r="S168" i="1"/>
  <c r="T168" i="1"/>
  <c r="W168" i="1"/>
  <c r="X168" i="1"/>
  <c r="Y168" i="1"/>
  <c r="Z168" i="1"/>
  <c r="AA168" i="1"/>
  <c r="I169" i="1"/>
  <c r="J169" i="1"/>
  <c r="K169" i="1"/>
  <c r="L169" i="1"/>
  <c r="M169" i="1"/>
  <c r="P169" i="1"/>
  <c r="Q169" i="1"/>
  <c r="R169" i="1"/>
  <c r="S169" i="1"/>
  <c r="T169" i="1"/>
  <c r="W169" i="1"/>
  <c r="X169" i="1"/>
  <c r="Y169" i="1"/>
  <c r="Z169" i="1"/>
  <c r="AA169" i="1"/>
  <c r="I170" i="1"/>
  <c r="J170" i="1"/>
  <c r="K170" i="1"/>
  <c r="L170" i="1"/>
  <c r="M170" i="1"/>
  <c r="P170" i="1"/>
  <c r="Q170" i="1"/>
  <c r="R170" i="1"/>
  <c r="S170" i="1"/>
  <c r="T170" i="1"/>
  <c r="W170" i="1"/>
  <c r="X170" i="1"/>
  <c r="Y170" i="1"/>
  <c r="Z170" i="1"/>
  <c r="AA170" i="1"/>
  <c r="I171" i="1"/>
  <c r="J171" i="1"/>
  <c r="K171" i="1"/>
  <c r="L171" i="1"/>
  <c r="M171" i="1"/>
  <c r="P171" i="1"/>
  <c r="Q171" i="1"/>
  <c r="R171" i="1"/>
  <c r="S171" i="1"/>
  <c r="T171" i="1"/>
  <c r="W171" i="1"/>
  <c r="X171" i="1"/>
  <c r="Y171" i="1"/>
  <c r="Z171" i="1"/>
  <c r="AA171" i="1"/>
  <c r="I172" i="1"/>
  <c r="J172" i="1"/>
  <c r="K172" i="1"/>
  <c r="L172" i="1"/>
  <c r="M172" i="1"/>
  <c r="P172" i="1"/>
  <c r="Q172" i="1"/>
  <c r="R172" i="1"/>
  <c r="S172" i="1"/>
  <c r="T172" i="1"/>
  <c r="W172" i="1"/>
  <c r="X172" i="1"/>
  <c r="Y172" i="1"/>
  <c r="Z172" i="1"/>
  <c r="AA172" i="1"/>
  <c r="I173" i="1"/>
  <c r="J173" i="1"/>
  <c r="K173" i="1"/>
  <c r="L173" i="1"/>
  <c r="M173" i="1"/>
  <c r="P173" i="1"/>
  <c r="Q173" i="1"/>
  <c r="R173" i="1"/>
  <c r="S173" i="1"/>
  <c r="T173" i="1"/>
  <c r="W173" i="1"/>
  <c r="X173" i="1"/>
  <c r="Y173" i="1"/>
  <c r="Z173" i="1"/>
  <c r="AA173" i="1"/>
  <c r="I174" i="1"/>
  <c r="J174" i="1"/>
  <c r="K174" i="1"/>
  <c r="L174" i="1"/>
  <c r="M174" i="1"/>
  <c r="P174" i="1"/>
  <c r="Q174" i="1"/>
  <c r="R174" i="1"/>
  <c r="S174" i="1"/>
  <c r="T174" i="1"/>
  <c r="W174" i="1"/>
  <c r="X174" i="1"/>
  <c r="Y174" i="1"/>
  <c r="Z174" i="1"/>
  <c r="AA174" i="1"/>
  <c r="I175" i="1"/>
  <c r="J175" i="1"/>
  <c r="K175" i="1"/>
  <c r="L175" i="1"/>
  <c r="M175" i="1"/>
  <c r="P175" i="1"/>
  <c r="Q175" i="1"/>
  <c r="R175" i="1"/>
  <c r="S175" i="1"/>
  <c r="T175" i="1"/>
  <c r="W175" i="1"/>
  <c r="X175" i="1"/>
  <c r="Y175" i="1"/>
  <c r="Z175" i="1"/>
  <c r="AA175" i="1"/>
  <c r="I176" i="1"/>
  <c r="J176" i="1"/>
  <c r="K176" i="1"/>
  <c r="L176" i="1"/>
  <c r="M176" i="1"/>
  <c r="P176" i="1"/>
  <c r="Q176" i="1"/>
  <c r="R176" i="1"/>
  <c r="S176" i="1"/>
  <c r="T176" i="1"/>
  <c r="W176" i="1"/>
  <c r="X176" i="1"/>
  <c r="Y176" i="1"/>
  <c r="Z176" i="1"/>
  <c r="AA176" i="1"/>
  <c r="I177" i="1"/>
  <c r="J177" i="1"/>
  <c r="K177" i="1"/>
  <c r="L177" i="1"/>
  <c r="M177" i="1"/>
  <c r="P177" i="1"/>
  <c r="Q177" i="1"/>
  <c r="R177" i="1"/>
  <c r="S177" i="1"/>
  <c r="T177" i="1"/>
  <c r="W177" i="1"/>
  <c r="X177" i="1"/>
  <c r="Y177" i="1"/>
  <c r="Z177" i="1"/>
  <c r="AA177" i="1"/>
  <c r="I178" i="1"/>
  <c r="J178" i="1"/>
  <c r="K178" i="1"/>
  <c r="L178" i="1"/>
  <c r="M178" i="1"/>
  <c r="P178" i="1"/>
  <c r="Q178" i="1"/>
  <c r="R178" i="1"/>
  <c r="S178" i="1"/>
  <c r="T178" i="1"/>
  <c r="W178" i="1"/>
  <c r="X178" i="1"/>
  <c r="Y178" i="1"/>
  <c r="Z178" i="1"/>
  <c r="AA178" i="1"/>
  <c r="I179" i="1"/>
  <c r="J179" i="1"/>
  <c r="K179" i="1"/>
  <c r="L179" i="1"/>
  <c r="M179" i="1"/>
  <c r="P179" i="1"/>
  <c r="Q179" i="1"/>
  <c r="R179" i="1"/>
  <c r="S179" i="1"/>
  <c r="T179" i="1"/>
  <c r="W179" i="1"/>
  <c r="X179" i="1"/>
  <c r="Y179" i="1"/>
  <c r="Z179" i="1"/>
  <c r="AA179" i="1"/>
  <c r="I180" i="1"/>
  <c r="J180" i="1"/>
  <c r="K180" i="1"/>
  <c r="L180" i="1"/>
  <c r="M180" i="1"/>
  <c r="P180" i="1"/>
  <c r="Q180" i="1"/>
  <c r="R180" i="1"/>
  <c r="S180" i="1"/>
  <c r="T180" i="1"/>
  <c r="W180" i="1"/>
  <c r="X180" i="1"/>
  <c r="Y180" i="1"/>
  <c r="Z180" i="1"/>
  <c r="AA180" i="1"/>
  <c r="I181" i="1"/>
  <c r="J181" i="1"/>
  <c r="K181" i="1"/>
  <c r="L181" i="1"/>
  <c r="M181" i="1"/>
  <c r="P181" i="1"/>
  <c r="Q181" i="1"/>
  <c r="R181" i="1"/>
  <c r="S181" i="1"/>
  <c r="T181" i="1"/>
  <c r="W181" i="1"/>
  <c r="X181" i="1"/>
  <c r="Y181" i="1"/>
  <c r="Z181" i="1"/>
  <c r="AA181" i="1"/>
  <c r="I182" i="1"/>
  <c r="J182" i="1"/>
  <c r="K182" i="1"/>
  <c r="L182" i="1"/>
  <c r="M182" i="1"/>
  <c r="P182" i="1"/>
  <c r="Q182" i="1"/>
  <c r="R182" i="1"/>
  <c r="S182" i="1"/>
  <c r="T182" i="1"/>
  <c r="W182" i="1"/>
  <c r="X182" i="1"/>
  <c r="Y182" i="1"/>
  <c r="Z182" i="1"/>
  <c r="AA182" i="1"/>
  <c r="I183" i="1"/>
  <c r="J183" i="1"/>
  <c r="K183" i="1"/>
  <c r="L183" i="1"/>
  <c r="M183" i="1"/>
  <c r="P183" i="1"/>
  <c r="Q183" i="1"/>
  <c r="R183" i="1"/>
  <c r="S183" i="1"/>
  <c r="T183" i="1"/>
  <c r="W183" i="1"/>
  <c r="X183" i="1"/>
  <c r="Y183" i="1"/>
  <c r="Z183" i="1"/>
  <c r="AA183" i="1"/>
  <c r="I184" i="1"/>
  <c r="J184" i="1"/>
  <c r="K184" i="1"/>
  <c r="L184" i="1"/>
  <c r="M184" i="1"/>
  <c r="P184" i="1"/>
  <c r="Q184" i="1"/>
  <c r="R184" i="1"/>
  <c r="S184" i="1"/>
  <c r="T184" i="1"/>
  <c r="W184" i="1"/>
  <c r="X184" i="1"/>
  <c r="Y184" i="1"/>
  <c r="Z184" i="1"/>
  <c r="AA184" i="1"/>
  <c r="I185" i="1"/>
  <c r="J185" i="1"/>
  <c r="K185" i="1"/>
  <c r="L185" i="1"/>
  <c r="M185" i="1"/>
  <c r="P185" i="1"/>
  <c r="Q185" i="1"/>
  <c r="R185" i="1"/>
  <c r="S185" i="1"/>
  <c r="T185" i="1"/>
  <c r="W185" i="1"/>
  <c r="X185" i="1"/>
  <c r="Y185" i="1"/>
  <c r="Z185" i="1"/>
  <c r="AA185" i="1"/>
  <c r="I186" i="1"/>
  <c r="J186" i="1"/>
  <c r="K186" i="1"/>
  <c r="L186" i="1"/>
  <c r="M186" i="1"/>
  <c r="P186" i="1"/>
  <c r="Q186" i="1"/>
  <c r="R186" i="1"/>
  <c r="S186" i="1"/>
  <c r="T186" i="1"/>
  <c r="W186" i="1"/>
  <c r="X186" i="1"/>
  <c r="Y186" i="1"/>
  <c r="Z186" i="1"/>
  <c r="AA186" i="1"/>
  <c r="I187" i="1"/>
  <c r="J187" i="1"/>
  <c r="K187" i="1"/>
  <c r="L187" i="1"/>
  <c r="M187" i="1"/>
  <c r="P187" i="1"/>
  <c r="Q187" i="1"/>
  <c r="R187" i="1"/>
  <c r="S187" i="1"/>
  <c r="T187" i="1"/>
  <c r="W187" i="1"/>
  <c r="X187" i="1"/>
  <c r="Y187" i="1"/>
  <c r="Z187" i="1"/>
  <c r="AA187" i="1"/>
  <c r="I188" i="1"/>
  <c r="J188" i="1"/>
  <c r="K188" i="1"/>
  <c r="L188" i="1"/>
  <c r="M188" i="1"/>
  <c r="P188" i="1"/>
  <c r="Q188" i="1"/>
  <c r="R188" i="1"/>
  <c r="S188" i="1"/>
  <c r="T188" i="1"/>
  <c r="W188" i="1"/>
  <c r="X188" i="1"/>
  <c r="Y188" i="1"/>
  <c r="Z188" i="1"/>
  <c r="AA188" i="1"/>
  <c r="I189" i="1"/>
  <c r="J189" i="1"/>
  <c r="K189" i="1"/>
  <c r="L189" i="1"/>
  <c r="M189" i="1"/>
  <c r="P189" i="1"/>
  <c r="Q189" i="1"/>
  <c r="R189" i="1"/>
  <c r="S189" i="1"/>
  <c r="T189" i="1"/>
  <c r="W189" i="1"/>
  <c r="X189" i="1"/>
  <c r="Y189" i="1"/>
  <c r="Z189" i="1"/>
  <c r="AA189" i="1"/>
  <c r="I190" i="1"/>
  <c r="J190" i="1"/>
  <c r="K190" i="1"/>
  <c r="L190" i="1"/>
  <c r="M190" i="1"/>
  <c r="P190" i="1"/>
  <c r="Q190" i="1"/>
  <c r="R190" i="1"/>
  <c r="S190" i="1"/>
  <c r="T190" i="1"/>
  <c r="W190" i="1"/>
  <c r="X190" i="1"/>
  <c r="Y190" i="1"/>
  <c r="Z190" i="1"/>
  <c r="AA190" i="1"/>
  <c r="I191" i="1"/>
  <c r="J191" i="1"/>
  <c r="K191" i="1"/>
  <c r="L191" i="1"/>
  <c r="M191" i="1"/>
  <c r="P191" i="1"/>
  <c r="Q191" i="1"/>
  <c r="R191" i="1"/>
  <c r="S191" i="1"/>
  <c r="T191" i="1"/>
  <c r="W191" i="1"/>
  <c r="X191" i="1"/>
  <c r="Y191" i="1"/>
  <c r="Z191" i="1"/>
  <c r="AA191" i="1"/>
  <c r="I192" i="1"/>
  <c r="J192" i="1"/>
  <c r="K192" i="1"/>
  <c r="L192" i="1"/>
  <c r="M192" i="1"/>
  <c r="P192" i="1"/>
  <c r="Q192" i="1"/>
  <c r="R192" i="1"/>
  <c r="S192" i="1"/>
  <c r="T192" i="1"/>
  <c r="W192" i="1"/>
  <c r="X192" i="1"/>
  <c r="Y192" i="1"/>
  <c r="Z192" i="1"/>
  <c r="AA192" i="1"/>
  <c r="I193" i="1"/>
  <c r="J193" i="1"/>
  <c r="K193" i="1"/>
  <c r="L193" i="1"/>
  <c r="M193" i="1"/>
  <c r="P193" i="1"/>
  <c r="Q193" i="1"/>
  <c r="R193" i="1"/>
  <c r="S193" i="1"/>
  <c r="T193" i="1"/>
  <c r="W193" i="1"/>
  <c r="X193" i="1"/>
  <c r="Y193" i="1"/>
  <c r="Z193" i="1"/>
  <c r="AA193" i="1"/>
  <c r="I194" i="1"/>
  <c r="J194" i="1"/>
  <c r="K194" i="1"/>
  <c r="L194" i="1"/>
  <c r="M194" i="1"/>
  <c r="P194" i="1"/>
  <c r="Q194" i="1"/>
  <c r="R194" i="1"/>
  <c r="S194" i="1"/>
  <c r="T194" i="1"/>
  <c r="W194" i="1"/>
  <c r="X194" i="1"/>
  <c r="Y194" i="1"/>
  <c r="Z194" i="1"/>
  <c r="AA194" i="1"/>
  <c r="I195" i="1"/>
  <c r="J195" i="1"/>
  <c r="K195" i="1"/>
  <c r="L195" i="1"/>
  <c r="M195" i="1"/>
  <c r="P195" i="1"/>
  <c r="Q195" i="1"/>
  <c r="R195" i="1"/>
  <c r="S195" i="1"/>
  <c r="T195" i="1"/>
  <c r="W195" i="1"/>
  <c r="X195" i="1"/>
  <c r="Y195" i="1"/>
  <c r="Z195" i="1"/>
  <c r="AA195" i="1"/>
  <c r="I196" i="1"/>
  <c r="J196" i="1"/>
  <c r="K196" i="1"/>
  <c r="L196" i="1"/>
  <c r="M196" i="1"/>
  <c r="P196" i="1"/>
  <c r="Q196" i="1"/>
  <c r="R196" i="1"/>
  <c r="S196" i="1"/>
  <c r="T196" i="1"/>
  <c r="W196" i="1"/>
  <c r="X196" i="1"/>
  <c r="Y196" i="1"/>
  <c r="Z196" i="1"/>
  <c r="AA196" i="1"/>
  <c r="I197" i="1"/>
  <c r="J197" i="1"/>
  <c r="K197" i="1"/>
  <c r="L197" i="1"/>
  <c r="M197" i="1"/>
  <c r="P197" i="1"/>
  <c r="Q197" i="1"/>
  <c r="R197" i="1"/>
  <c r="S197" i="1"/>
  <c r="T197" i="1"/>
  <c r="W197" i="1"/>
  <c r="X197" i="1"/>
  <c r="Y197" i="1"/>
  <c r="Z197" i="1"/>
  <c r="AA197" i="1"/>
  <c r="I198" i="1"/>
  <c r="J198" i="1"/>
  <c r="K198" i="1"/>
  <c r="L198" i="1"/>
  <c r="M198" i="1"/>
  <c r="P198" i="1"/>
  <c r="Q198" i="1"/>
  <c r="R198" i="1"/>
  <c r="S198" i="1"/>
  <c r="T198" i="1"/>
  <c r="W198" i="1"/>
  <c r="X198" i="1"/>
  <c r="Y198" i="1"/>
  <c r="Z198" i="1"/>
  <c r="AA198" i="1"/>
  <c r="I199" i="1"/>
  <c r="J199" i="1"/>
  <c r="K199" i="1"/>
  <c r="L199" i="1"/>
  <c r="M199" i="1"/>
  <c r="P199" i="1"/>
  <c r="Q199" i="1"/>
  <c r="R199" i="1"/>
  <c r="S199" i="1"/>
  <c r="T199" i="1"/>
  <c r="W199" i="1"/>
  <c r="X199" i="1"/>
  <c r="Y199" i="1"/>
  <c r="Z199" i="1"/>
  <c r="AA199" i="1"/>
  <c r="I200" i="1"/>
  <c r="J200" i="1"/>
  <c r="K200" i="1"/>
  <c r="L200" i="1"/>
  <c r="M200" i="1"/>
  <c r="P200" i="1"/>
  <c r="Q200" i="1"/>
  <c r="R200" i="1"/>
  <c r="S200" i="1"/>
  <c r="T200" i="1"/>
  <c r="W200" i="1"/>
  <c r="X200" i="1"/>
  <c r="Y200" i="1"/>
  <c r="Z200" i="1"/>
  <c r="AA200" i="1"/>
  <c r="I201" i="1"/>
  <c r="J201" i="1"/>
  <c r="K201" i="1"/>
  <c r="L201" i="1"/>
  <c r="M201" i="1"/>
  <c r="P201" i="1"/>
  <c r="Q201" i="1"/>
  <c r="R201" i="1"/>
  <c r="S201" i="1"/>
  <c r="T201" i="1"/>
  <c r="W201" i="1"/>
  <c r="X201" i="1"/>
  <c r="Y201" i="1"/>
  <c r="Z201" i="1"/>
  <c r="AA201" i="1"/>
  <c r="I202" i="1"/>
  <c r="J202" i="1"/>
  <c r="K202" i="1"/>
  <c r="L202" i="1"/>
  <c r="M202" i="1"/>
  <c r="P202" i="1"/>
  <c r="Q202" i="1"/>
  <c r="R202" i="1"/>
  <c r="S202" i="1"/>
  <c r="T202" i="1"/>
  <c r="W202" i="1"/>
  <c r="X202" i="1"/>
  <c r="Y202" i="1"/>
  <c r="Z202" i="1"/>
  <c r="AA202" i="1"/>
  <c r="I203" i="1"/>
  <c r="J203" i="1"/>
  <c r="K203" i="1"/>
  <c r="L203" i="1"/>
  <c r="M203" i="1"/>
  <c r="P203" i="1"/>
  <c r="Q203" i="1"/>
  <c r="R203" i="1"/>
  <c r="S203" i="1"/>
  <c r="T203" i="1"/>
  <c r="W203" i="1"/>
  <c r="X203" i="1"/>
  <c r="Y203" i="1"/>
  <c r="Z203" i="1"/>
  <c r="AA203" i="1"/>
  <c r="I204" i="1"/>
  <c r="J204" i="1"/>
  <c r="K204" i="1"/>
  <c r="L204" i="1"/>
  <c r="M204" i="1"/>
  <c r="P204" i="1"/>
  <c r="Q204" i="1"/>
  <c r="R204" i="1"/>
  <c r="S204" i="1"/>
  <c r="T204" i="1"/>
  <c r="W204" i="1"/>
  <c r="X204" i="1"/>
  <c r="Y204" i="1"/>
  <c r="Z204" i="1"/>
  <c r="AA204" i="1"/>
  <c r="I205" i="1"/>
  <c r="J205" i="1"/>
  <c r="K205" i="1"/>
  <c r="L205" i="1"/>
  <c r="M205" i="1"/>
  <c r="P205" i="1"/>
  <c r="Q205" i="1"/>
  <c r="R205" i="1"/>
  <c r="S205" i="1"/>
  <c r="T205" i="1"/>
  <c r="W205" i="1"/>
  <c r="X205" i="1"/>
  <c r="Y205" i="1"/>
  <c r="Z205" i="1"/>
  <c r="AA205" i="1"/>
  <c r="I206" i="1"/>
  <c r="J206" i="1"/>
  <c r="K206" i="1"/>
  <c r="L206" i="1"/>
  <c r="M206" i="1"/>
  <c r="P206" i="1"/>
  <c r="Q206" i="1"/>
  <c r="R206" i="1"/>
  <c r="S206" i="1"/>
  <c r="T206" i="1"/>
  <c r="W206" i="1"/>
  <c r="X206" i="1"/>
  <c r="Y206" i="1"/>
  <c r="Z206" i="1"/>
  <c r="AA206" i="1"/>
  <c r="I207" i="1"/>
  <c r="J207" i="1"/>
  <c r="K207" i="1"/>
  <c r="L207" i="1"/>
  <c r="M207" i="1"/>
  <c r="P207" i="1"/>
  <c r="Q207" i="1"/>
  <c r="R207" i="1"/>
  <c r="S207" i="1"/>
  <c r="T207" i="1"/>
  <c r="W207" i="1"/>
  <c r="X207" i="1"/>
  <c r="Y207" i="1"/>
  <c r="Z207" i="1"/>
  <c r="AA207" i="1"/>
  <c r="I208" i="1"/>
  <c r="J208" i="1"/>
  <c r="K208" i="1"/>
  <c r="L208" i="1"/>
  <c r="M208" i="1"/>
  <c r="P208" i="1"/>
  <c r="Q208" i="1"/>
  <c r="R208" i="1"/>
  <c r="S208" i="1"/>
  <c r="T208" i="1"/>
  <c r="W208" i="1"/>
  <c r="X208" i="1"/>
  <c r="Y208" i="1"/>
  <c r="Z208" i="1"/>
  <c r="AA208" i="1"/>
  <c r="I209" i="1"/>
  <c r="J209" i="1"/>
  <c r="K209" i="1"/>
  <c r="L209" i="1"/>
  <c r="M209" i="1"/>
  <c r="P209" i="1"/>
  <c r="Q209" i="1"/>
  <c r="R209" i="1"/>
  <c r="S209" i="1"/>
  <c r="T209" i="1"/>
  <c r="W209" i="1"/>
  <c r="X209" i="1"/>
  <c r="Y209" i="1"/>
  <c r="Z209" i="1"/>
  <c r="AA209" i="1"/>
  <c r="I210" i="1"/>
  <c r="J210" i="1"/>
  <c r="K210" i="1"/>
  <c r="L210" i="1"/>
  <c r="M210" i="1"/>
  <c r="P210" i="1"/>
  <c r="Q210" i="1"/>
  <c r="R210" i="1"/>
  <c r="S210" i="1"/>
  <c r="T210" i="1"/>
  <c r="W210" i="1"/>
  <c r="X210" i="1"/>
  <c r="Y210" i="1"/>
  <c r="Z210" i="1"/>
  <c r="AA210" i="1"/>
  <c r="I211" i="1"/>
  <c r="J211" i="1"/>
  <c r="K211" i="1"/>
  <c r="L211" i="1"/>
  <c r="M211" i="1"/>
  <c r="P211" i="1"/>
  <c r="Q211" i="1"/>
  <c r="R211" i="1"/>
  <c r="S211" i="1"/>
  <c r="T211" i="1"/>
  <c r="W211" i="1"/>
  <c r="X211" i="1"/>
  <c r="Y211" i="1"/>
  <c r="Z211" i="1"/>
  <c r="AA211" i="1"/>
  <c r="I212" i="1"/>
  <c r="J212" i="1"/>
  <c r="K212" i="1"/>
  <c r="L212" i="1"/>
  <c r="M212" i="1"/>
  <c r="P212" i="1"/>
  <c r="Q212" i="1"/>
  <c r="R212" i="1"/>
  <c r="S212" i="1"/>
  <c r="T212" i="1"/>
  <c r="W212" i="1"/>
  <c r="X212" i="1"/>
  <c r="Y212" i="1"/>
  <c r="Z212" i="1"/>
  <c r="AA212" i="1"/>
  <c r="I213" i="1"/>
  <c r="J213" i="1"/>
  <c r="K213" i="1"/>
  <c r="L213" i="1"/>
  <c r="M213" i="1"/>
  <c r="P213" i="1"/>
  <c r="Q213" i="1"/>
  <c r="R213" i="1"/>
  <c r="S213" i="1"/>
  <c r="T213" i="1"/>
  <c r="W213" i="1"/>
  <c r="X213" i="1"/>
  <c r="Y213" i="1"/>
  <c r="Z213" i="1"/>
  <c r="AA213" i="1"/>
  <c r="I214" i="1"/>
  <c r="J214" i="1"/>
  <c r="K214" i="1"/>
  <c r="L214" i="1"/>
  <c r="M214" i="1"/>
  <c r="P214" i="1"/>
  <c r="Q214" i="1"/>
  <c r="R214" i="1"/>
  <c r="S214" i="1"/>
  <c r="T214" i="1"/>
  <c r="W214" i="1"/>
  <c r="X214" i="1"/>
  <c r="Y214" i="1"/>
  <c r="Z214" i="1"/>
  <c r="AA214" i="1"/>
  <c r="I215" i="1"/>
  <c r="J215" i="1"/>
  <c r="K215" i="1"/>
  <c r="L215" i="1"/>
  <c r="M215" i="1"/>
  <c r="P215" i="1"/>
  <c r="Q215" i="1"/>
  <c r="R215" i="1"/>
  <c r="S215" i="1"/>
  <c r="T215" i="1"/>
  <c r="W215" i="1"/>
  <c r="X215" i="1"/>
  <c r="Y215" i="1"/>
  <c r="Z215" i="1"/>
  <c r="AA215" i="1"/>
  <c r="I216" i="1"/>
  <c r="J216" i="1"/>
  <c r="K216" i="1"/>
  <c r="L216" i="1"/>
  <c r="M216" i="1"/>
  <c r="P216" i="1"/>
  <c r="Q216" i="1"/>
  <c r="R216" i="1"/>
  <c r="S216" i="1"/>
  <c r="T216" i="1"/>
  <c r="W216" i="1"/>
  <c r="X216" i="1"/>
  <c r="Y216" i="1"/>
  <c r="Z216" i="1"/>
  <c r="AA216" i="1"/>
  <c r="I217" i="1"/>
  <c r="J217" i="1"/>
  <c r="K217" i="1"/>
  <c r="L217" i="1"/>
  <c r="M217" i="1"/>
  <c r="P217" i="1"/>
  <c r="Q217" i="1"/>
  <c r="R217" i="1"/>
  <c r="S217" i="1"/>
  <c r="T217" i="1"/>
  <c r="W217" i="1"/>
  <c r="X217" i="1"/>
  <c r="Y217" i="1"/>
  <c r="Z217" i="1"/>
  <c r="AA217" i="1"/>
  <c r="I218" i="1"/>
  <c r="J218" i="1"/>
  <c r="K218" i="1"/>
  <c r="L218" i="1"/>
  <c r="M218" i="1"/>
  <c r="P218" i="1"/>
  <c r="Q218" i="1"/>
  <c r="R218" i="1"/>
  <c r="S218" i="1"/>
  <c r="T218" i="1"/>
  <c r="W218" i="1"/>
  <c r="X218" i="1"/>
  <c r="Y218" i="1"/>
  <c r="Z218" i="1"/>
  <c r="AA218" i="1"/>
  <c r="I219" i="1"/>
  <c r="J219" i="1"/>
  <c r="K219" i="1"/>
  <c r="L219" i="1"/>
  <c r="M219" i="1"/>
  <c r="P219" i="1"/>
  <c r="Q219" i="1"/>
  <c r="R219" i="1"/>
  <c r="S219" i="1"/>
  <c r="T219" i="1"/>
  <c r="W219" i="1"/>
  <c r="X219" i="1"/>
  <c r="Y219" i="1"/>
  <c r="Z219" i="1"/>
  <c r="AA219" i="1"/>
  <c r="I220" i="1"/>
  <c r="J220" i="1"/>
  <c r="K220" i="1"/>
  <c r="L220" i="1"/>
  <c r="M220" i="1"/>
  <c r="P220" i="1"/>
  <c r="Q220" i="1"/>
  <c r="R220" i="1"/>
  <c r="S220" i="1"/>
  <c r="T220" i="1"/>
  <c r="W220" i="1"/>
  <c r="X220" i="1"/>
  <c r="Y220" i="1"/>
  <c r="Z220" i="1"/>
  <c r="AA220" i="1"/>
  <c r="I221" i="1"/>
  <c r="J221" i="1"/>
  <c r="K221" i="1"/>
  <c r="L221" i="1"/>
  <c r="M221" i="1"/>
  <c r="P221" i="1"/>
  <c r="Q221" i="1"/>
  <c r="R221" i="1"/>
  <c r="S221" i="1"/>
  <c r="T221" i="1"/>
  <c r="W221" i="1"/>
  <c r="X221" i="1"/>
  <c r="Y221" i="1"/>
  <c r="Z221" i="1"/>
  <c r="AA221" i="1"/>
  <c r="I222" i="1"/>
  <c r="J222" i="1"/>
  <c r="K222" i="1"/>
  <c r="L222" i="1"/>
  <c r="M222" i="1"/>
  <c r="P222" i="1"/>
  <c r="Q222" i="1"/>
  <c r="R222" i="1"/>
  <c r="S222" i="1"/>
  <c r="T222" i="1"/>
  <c r="W222" i="1"/>
  <c r="X222" i="1"/>
  <c r="Y222" i="1"/>
  <c r="Z222" i="1"/>
  <c r="AA222" i="1"/>
  <c r="I223" i="1"/>
  <c r="J223" i="1"/>
  <c r="K223" i="1"/>
  <c r="L223" i="1"/>
  <c r="M223" i="1"/>
  <c r="P223" i="1"/>
  <c r="Q223" i="1"/>
  <c r="R223" i="1"/>
  <c r="S223" i="1"/>
  <c r="T223" i="1"/>
  <c r="W223" i="1"/>
  <c r="X223" i="1"/>
  <c r="Y223" i="1"/>
  <c r="Z223" i="1"/>
  <c r="AA223" i="1"/>
  <c r="I224" i="1"/>
  <c r="J224" i="1"/>
  <c r="K224" i="1"/>
  <c r="L224" i="1"/>
  <c r="M224" i="1"/>
  <c r="P224" i="1"/>
  <c r="Q224" i="1"/>
  <c r="R224" i="1"/>
  <c r="S224" i="1"/>
  <c r="T224" i="1"/>
  <c r="W224" i="1"/>
  <c r="X224" i="1"/>
  <c r="Y224" i="1"/>
  <c r="Z224" i="1"/>
  <c r="AA224" i="1"/>
  <c r="I225" i="1"/>
  <c r="J225" i="1"/>
  <c r="K225" i="1"/>
  <c r="L225" i="1"/>
  <c r="M225" i="1"/>
  <c r="P225" i="1"/>
  <c r="Q225" i="1"/>
  <c r="R225" i="1"/>
  <c r="S225" i="1"/>
  <c r="T225" i="1"/>
  <c r="W225" i="1"/>
  <c r="X225" i="1"/>
  <c r="Y225" i="1"/>
  <c r="Z225" i="1"/>
  <c r="AA225" i="1"/>
  <c r="I226" i="1"/>
  <c r="J226" i="1"/>
  <c r="K226" i="1"/>
  <c r="L226" i="1"/>
  <c r="M226" i="1"/>
  <c r="P226" i="1"/>
  <c r="Q226" i="1"/>
  <c r="R226" i="1"/>
  <c r="S226" i="1"/>
  <c r="T226" i="1"/>
  <c r="W226" i="1"/>
  <c r="X226" i="1"/>
  <c r="Y226" i="1"/>
  <c r="Z226" i="1"/>
  <c r="AA226" i="1"/>
  <c r="I227" i="1"/>
  <c r="J227" i="1"/>
  <c r="K227" i="1"/>
  <c r="L227" i="1"/>
  <c r="M227" i="1"/>
  <c r="P227" i="1"/>
  <c r="Q227" i="1"/>
  <c r="R227" i="1"/>
  <c r="S227" i="1"/>
  <c r="T227" i="1"/>
  <c r="W227" i="1"/>
  <c r="X227" i="1"/>
  <c r="Y227" i="1"/>
  <c r="Z227" i="1"/>
  <c r="AA227" i="1"/>
  <c r="I228" i="1"/>
  <c r="J228" i="1"/>
  <c r="K228" i="1"/>
  <c r="L228" i="1"/>
  <c r="M228" i="1"/>
  <c r="P228" i="1"/>
  <c r="Q228" i="1"/>
  <c r="R228" i="1"/>
  <c r="S228" i="1"/>
  <c r="T228" i="1"/>
  <c r="W228" i="1"/>
  <c r="X228" i="1"/>
  <c r="Y228" i="1"/>
  <c r="Z228" i="1"/>
  <c r="AA228" i="1"/>
  <c r="I229" i="1"/>
  <c r="J229" i="1"/>
  <c r="K229" i="1"/>
  <c r="L229" i="1"/>
  <c r="M229" i="1"/>
  <c r="P229" i="1"/>
  <c r="Q229" i="1"/>
  <c r="R229" i="1"/>
  <c r="S229" i="1"/>
  <c r="T229" i="1"/>
  <c r="W229" i="1"/>
  <c r="X229" i="1"/>
  <c r="Y229" i="1"/>
  <c r="Z229" i="1"/>
  <c r="AA229" i="1"/>
  <c r="I230" i="1"/>
  <c r="J230" i="1"/>
  <c r="K230" i="1"/>
  <c r="L230" i="1"/>
  <c r="M230" i="1"/>
  <c r="P230" i="1"/>
  <c r="Q230" i="1"/>
  <c r="R230" i="1"/>
  <c r="S230" i="1"/>
  <c r="T230" i="1"/>
  <c r="W230" i="1"/>
  <c r="X230" i="1"/>
  <c r="Y230" i="1"/>
  <c r="Z230" i="1"/>
  <c r="AA230" i="1"/>
  <c r="I231" i="1"/>
  <c r="J231" i="1"/>
  <c r="K231" i="1"/>
  <c r="L231" i="1"/>
  <c r="M231" i="1"/>
  <c r="P231" i="1"/>
  <c r="Q231" i="1"/>
  <c r="R231" i="1"/>
  <c r="S231" i="1"/>
  <c r="T231" i="1"/>
  <c r="W231" i="1"/>
  <c r="X231" i="1"/>
  <c r="Y231" i="1"/>
  <c r="Z231" i="1"/>
  <c r="AA231" i="1"/>
  <c r="I232" i="1"/>
  <c r="J232" i="1"/>
  <c r="K232" i="1"/>
  <c r="L232" i="1"/>
  <c r="M232" i="1"/>
  <c r="P232" i="1"/>
  <c r="Q232" i="1"/>
  <c r="R232" i="1"/>
  <c r="S232" i="1"/>
  <c r="T232" i="1"/>
  <c r="W232" i="1"/>
  <c r="X232" i="1"/>
  <c r="Y232" i="1"/>
  <c r="Z232" i="1"/>
  <c r="AA232" i="1"/>
  <c r="I233" i="1"/>
  <c r="J233" i="1"/>
  <c r="K233" i="1"/>
  <c r="L233" i="1"/>
  <c r="M233" i="1"/>
  <c r="P233" i="1"/>
  <c r="Q233" i="1"/>
  <c r="R233" i="1"/>
  <c r="S233" i="1"/>
  <c r="T233" i="1"/>
  <c r="W233" i="1"/>
  <c r="X233" i="1"/>
  <c r="Y233" i="1"/>
  <c r="Z233" i="1"/>
  <c r="AA233" i="1"/>
  <c r="I234" i="1"/>
  <c r="J234" i="1"/>
  <c r="K234" i="1"/>
  <c r="L234" i="1"/>
  <c r="M234" i="1"/>
  <c r="P234" i="1"/>
  <c r="Q234" i="1"/>
  <c r="R234" i="1"/>
  <c r="S234" i="1"/>
  <c r="T234" i="1"/>
  <c r="W234" i="1"/>
  <c r="X234" i="1"/>
  <c r="Y234" i="1"/>
  <c r="Z234" i="1"/>
  <c r="AA234" i="1"/>
  <c r="I235" i="1"/>
  <c r="J235" i="1"/>
  <c r="K235" i="1"/>
  <c r="L235" i="1"/>
  <c r="M235" i="1"/>
  <c r="P235" i="1"/>
  <c r="Q235" i="1"/>
  <c r="R235" i="1"/>
  <c r="S235" i="1"/>
  <c r="T235" i="1"/>
  <c r="W235" i="1"/>
  <c r="X235" i="1"/>
  <c r="Y235" i="1"/>
  <c r="Z235" i="1"/>
  <c r="AA235" i="1"/>
  <c r="I236" i="1"/>
  <c r="J236" i="1"/>
  <c r="K236" i="1"/>
  <c r="L236" i="1"/>
  <c r="M236" i="1"/>
  <c r="P236" i="1"/>
  <c r="Q236" i="1"/>
  <c r="R236" i="1"/>
  <c r="S236" i="1"/>
  <c r="T236" i="1"/>
  <c r="W236" i="1"/>
  <c r="X236" i="1"/>
  <c r="Y236" i="1"/>
  <c r="Z236" i="1"/>
  <c r="AA236" i="1"/>
  <c r="I237" i="1"/>
  <c r="J237" i="1"/>
  <c r="K237" i="1"/>
  <c r="L237" i="1"/>
  <c r="M237" i="1"/>
  <c r="P237" i="1"/>
  <c r="Q237" i="1"/>
  <c r="R237" i="1"/>
  <c r="S237" i="1"/>
  <c r="T237" i="1"/>
  <c r="W237" i="1"/>
  <c r="X237" i="1"/>
  <c r="Y237" i="1"/>
  <c r="Z237" i="1"/>
  <c r="AA237" i="1"/>
  <c r="I238" i="1"/>
  <c r="J238" i="1"/>
  <c r="K238" i="1"/>
  <c r="L238" i="1"/>
  <c r="M238" i="1"/>
  <c r="P238" i="1"/>
  <c r="Q238" i="1"/>
  <c r="R238" i="1"/>
  <c r="S238" i="1"/>
  <c r="T238" i="1"/>
  <c r="W238" i="1"/>
  <c r="X238" i="1"/>
  <c r="Y238" i="1"/>
  <c r="Z238" i="1"/>
  <c r="AA238" i="1"/>
  <c r="I239" i="1"/>
  <c r="J239" i="1"/>
  <c r="K239" i="1"/>
  <c r="L239" i="1"/>
  <c r="M239" i="1"/>
  <c r="P239" i="1"/>
  <c r="Q239" i="1"/>
  <c r="R239" i="1"/>
  <c r="S239" i="1"/>
  <c r="T239" i="1"/>
  <c r="W239" i="1"/>
  <c r="X239" i="1"/>
  <c r="Y239" i="1"/>
  <c r="Z239" i="1"/>
  <c r="AA239" i="1"/>
  <c r="I240" i="1"/>
  <c r="J240" i="1"/>
  <c r="K240" i="1"/>
  <c r="L240" i="1"/>
  <c r="M240" i="1"/>
  <c r="P240" i="1"/>
  <c r="Q240" i="1"/>
  <c r="R240" i="1"/>
  <c r="S240" i="1"/>
  <c r="T240" i="1"/>
  <c r="W240" i="1"/>
  <c r="X240" i="1"/>
  <c r="Y240" i="1"/>
  <c r="Z240" i="1"/>
  <c r="AA240" i="1"/>
  <c r="I241" i="1"/>
  <c r="J241" i="1"/>
  <c r="K241" i="1"/>
  <c r="L241" i="1"/>
  <c r="M241" i="1"/>
  <c r="P241" i="1"/>
  <c r="Q241" i="1"/>
  <c r="R241" i="1"/>
  <c r="S241" i="1"/>
  <c r="T241" i="1"/>
  <c r="W241" i="1"/>
  <c r="X241" i="1"/>
  <c r="Y241" i="1"/>
  <c r="Z241" i="1"/>
  <c r="AA241" i="1"/>
  <c r="I242" i="1"/>
  <c r="J242" i="1"/>
  <c r="K242" i="1"/>
  <c r="L242" i="1"/>
  <c r="M242" i="1"/>
  <c r="P242" i="1"/>
  <c r="Q242" i="1"/>
  <c r="R242" i="1"/>
  <c r="S242" i="1"/>
  <c r="T242" i="1"/>
  <c r="W242" i="1"/>
  <c r="X242" i="1"/>
  <c r="Y242" i="1"/>
  <c r="Z242" i="1"/>
  <c r="AA242" i="1"/>
  <c r="I243" i="1"/>
  <c r="J243" i="1"/>
  <c r="K243" i="1"/>
  <c r="L243" i="1"/>
  <c r="M243" i="1"/>
  <c r="P243" i="1"/>
  <c r="Q243" i="1"/>
  <c r="R243" i="1"/>
  <c r="S243" i="1"/>
  <c r="T243" i="1"/>
  <c r="W243" i="1"/>
  <c r="X243" i="1"/>
  <c r="Y243" i="1"/>
  <c r="Z243" i="1"/>
  <c r="AA243" i="1"/>
  <c r="I244" i="1"/>
  <c r="J244" i="1"/>
  <c r="K244" i="1"/>
  <c r="L244" i="1"/>
  <c r="M244" i="1"/>
  <c r="P244" i="1"/>
  <c r="Q244" i="1"/>
  <c r="R244" i="1"/>
  <c r="S244" i="1"/>
  <c r="T244" i="1"/>
  <c r="W244" i="1"/>
  <c r="X244" i="1"/>
  <c r="Y244" i="1"/>
  <c r="Z244" i="1"/>
  <c r="AA244" i="1"/>
  <c r="I245" i="1"/>
  <c r="J245" i="1"/>
  <c r="K245" i="1"/>
  <c r="L245" i="1"/>
  <c r="M245" i="1"/>
  <c r="P245" i="1"/>
  <c r="Q245" i="1"/>
  <c r="R245" i="1"/>
  <c r="S245" i="1"/>
  <c r="T245" i="1"/>
  <c r="W245" i="1"/>
  <c r="X245" i="1"/>
  <c r="Y245" i="1"/>
  <c r="Z245" i="1"/>
  <c r="AA245" i="1"/>
  <c r="I246" i="1"/>
  <c r="J246" i="1"/>
  <c r="K246" i="1"/>
  <c r="L246" i="1"/>
  <c r="M246" i="1"/>
  <c r="P246" i="1"/>
  <c r="Q246" i="1"/>
  <c r="R246" i="1"/>
  <c r="S246" i="1"/>
  <c r="T246" i="1"/>
  <c r="W246" i="1"/>
  <c r="X246" i="1"/>
  <c r="Y246" i="1"/>
  <c r="Z246" i="1"/>
  <c r="AA246" i="1"/>
  <c r="I247" i="1"/>
  <c r="J247" i="1"/>
  <c r="K247" i="1"/>
  <c r="L247" i="1"/>
  <c r="M247" i="1"/>
  <c r="P247" i="1"/>
  <c r="Q247" i="1"/>
  <c r="R247" i="1"/>
  <c r="S247" i="1"/>
  <c r="T247" i="1"/>
  <c r="W247" i="1"/>
  <c r="X247" i="1"/>
  <c r="Y247" i="1"/>
  <c r="Z247" i="1"/>
  <c r="AA247" i="1"/>
  <c r="I248" i="1"/>
  <c r="J248" i="1"/>
  <c r="K248" i="1"/>
  <c r="L248" i="1"/>
  <c r="M248" i="1"/>
  <c r="P248" i="1"/>
  <c r="Q248" i="1"/>
  <c r="R248" i="1"/>
  <c r="S248" i="1"/>
  <c r="T248" i="1"/>
  <c r="W248" i="1"/>
  <c r="X248" i="1"/>
  <c r="Y248" i="1"/>
  <c r="Z248" i="1"/>
  <c r="AA248" i="1"/>
  <c r="I249" i="1"/>
  <c r="J249" i="1"/>
  <c r="K249" i="1"/>
  <c r="L249" i="1"/>
  <c r="M249" i="1"/>
  <c r="P249" i="1"/>
  <c r="Q249" i="1"/>
  <c r="R249" i="1"/>
  <c r="S249" i="1"/>
  <c r="T249" i="1"/>
  <c r="W249" i="1"/>
  <c r="X249" i="1"/>
  <c r="Y249" i="1"/>
  <c r="Z249" i="1"/>
  <c r="AA249" i="1"/>
  <c r="I250" i="1"/>
  <c r="J250" i="1"/>
  <c r="K250" i="1"/>
  <c r="L250" i="1"/>
  <c r="M250" i="1"/>
  <c r="P250" i="1"/>
  <c r="Q250" i="1"/>
  <c r="R250" i="1"/>
  <c r="S250" i="1"/>
  <c r="T250" i="1"/>
  <c r="W250" i="1"/>
  <c r="X250" i="1"/>
  <c r="Y250" i="1"/>
  <c r="Z250" i="1"/>
  <c r="AA250" i="1"/>
  <c r="I251" i="1"/>
  <c r="J251" i="1"/>
  <c r="K251" i="1"/>
  <c r="L251" i="1"/>
  <c r="M251" i="1"/>
  <c r="P251" i="1"/>
  <c r="Q251" i="1"/>
  <c r="R251" i="1"/>
  <c r="S251" i="1"/>
  <c r="T251" i="1"/>
  <c r="W251" i="1"/>
  <c r="X251" i="1"/>
  <c r="Y251" i="1"/>
  <c r="Z251" i="1"/>
  <c r="AA251" i="1"/>
  <c r="I252" i="1"/>
  <c r="J252" i="1"/>
  <c r="K252" i="1"/>
  <c r="L252" i="1"/>
  <c r="M252" i="1"/>
  <c r="P252" i="1"/>
  <c r="Q252" i="1"/>
  <c r="R252" i="1"/>
  <c r="S252" i="1"/>
  <c r="T252" i="1"/>
  <c r="W252" i="1"/>
  <c r="X252" i="1"/>
  <c r="Y252" i="1"/>
  <c r="Z252" i="1"/>
  <c r="AA252" i="1"/>
  <c r="I253" i="1"/>
  <c r="J253" i="1"/>
  <c r="K253" i="1"/>
  <c r="L253" i="1"/>
  <c r="M253" i="1"/>
  <c r="P253" i="1"/>
  <c r="Q253" i="1"/>
  <c r="R253" i="1"/>
  <c r="S253" i="1"/>
  <c r="T253" i="1"/>
  <c r="W253" i="1"/>
  <c r="X253" i="1"/>
  <c r="Y253" i="1"/>
  <c r="Z253" i="1"/>
  <c r="AA253" i="1"/>
  <c r="I254" i="1"/>
  <c r="J254" i="1"/>
  <c r="K254" i="1"/>
  <c r="L254" i="1"/>
  <c r="M254" i="1"/>
  <c r="P254" i="1"/>
  <c r="Q254" i="1"/>
  <c r="R254" i="1"/>
  <c r="S254" i="1"/>
  <c r="T254" i="1"/>
  <c r="W254" i="1"/>
  <c r="X254" i="1"/>
  <c r="Y254" i="1"/>
  <c r="Z254" i="1"/>
  <c r="AA254" i="1"/>
  <c r="I255" i="1"/>
  <c r="J255" i="1"/>
  <c r="K255" i="1"/>
  <c r="L255" i="1"/>
  <c r="M255" i="1"/>
  <c r="P255" i="1"/>
  <c r="Q255" i="1"/>
  <c r="R255" i="1"/>
  <c r="S255" i="1"/>
  <c r="T255" i="1"/>
  <c r="W255" i="1"/>
  <c r="X255" i="1"/>
  <c r="Y255" i="1"/>
  <c r="Z255" i="1"/>
  <c r="AA255" i="1"/>
  <c r="I256" i="1"/>
  <c r="J256" i="1"/>
  <c r="K256" i="1"/>
  <c r="L256" i="1"/>
  <c r="M256" i="1"/>
  <c r="P256" i="1"/>
  <c r="Q256" i="1"/>
  <c r="R256" i="1"/>
  <c r="S256" i="1"/>
  <c r="T256" i="1"/>
  <c r="W256" i="1"/>
  <c r="X256" i="1"/>
  <c r="Y256" i="1"/>
  <c r="Z256" i="1"/>
  <c r="AA256" i="1"/>
  <c r="I257" i="1"/>
  <c r="J257" i="1"/>
  <c r="K257" i="1"/>
  <c r="L257" i="1"/>
  <c r="M257" i="1"/>
  <c r="P257" i="1"/>
  <c r="Q257" i="1"/>
  <c r="R257" i="1"/>
  <c r="S257" i="1"/>
  <c r="T257" i="1"/>
  <c r="W257" i="1"/>
  <c r="X257" i="1"/>
  <c r="Y257" i="1"/>
  <c r="Z257" i="1"/>
  <c r="AA257" i="1"/>
  <c r="I258" i="1"/>
  <c r="J258" i="1"/>
  <c r="K258" i="1"/>
  <c r="L258" i="1"/>
  <c r="M258" i="1"/>
  <c r="P258" i="1"/>
  <c r="Q258" i="1"/>
  <c r="R258" i="1"/>
  <c r="S258" i="1"/>
  <c r="T258" i="1"/>
  <c r="W258" i="1"/>
  <c r="X258" i="1"/>
  <c r="Y258" i="1"/>
  <c r="Z258" i="1"/>
  <c r="AA258" i="1"/>
  <c r="I259" i="1"/>
  <c r="J259" i="1"/>
  <c r="K259" i="1"/>
  <c r="L259" i="1"/>
  <c r="M259" i="1"/>
  <c r="P259" i="1"/>
  <c r="Q259" i="1"/>
  <c r="R259" i="1"/>
  <c r="S259" i="1"/>
  <c r="T259" i="1"/>
  <c r="W259" i="1"/>
  <c r="X259" i="1"/>
  <c r="Y259" i="1"/>
  <c r="Z259" i="1"/>
  <c r="AA259" i="1"/>
  <c r="I260" i="1"/>
  <c r="J260" i="1"/>
  <c r="K260" i="1"/>
  <c r="L260" i="1"/>
  <c r="M260" i="1"/>
  <c r="P260" i="1"/>
  <c r="Q260" i="1"/>
  <c r="R260" i="1"/>
  <c r="S260" i="1"/>
  <c r="T260" i="1"/>
  <c r="W260" i="1"/>
  <c r="X260" i="1"/>
  <c r="Y260" i="1"/>
  <c r="Z260" i="1"/>
  <c r="AA260" i="1"/>
  <c r="I261" i="1"/>
  <c r="J261" i="1"/>
  <c r="K261" i="1"/>
  <c r="L261" i="1"/>
  <c r="M261" i="1"/>
  <c r="P261" i="1"/>
  <c r="Q261" i="1"/>
  <c r="R261" i="1"/>
  <c r="S261" i="1"/>
  <c r="T261" i="1"/>
  <c r="W261" i="1"/>
  <c r="X261" i="1"/>
  <c r="Y261" i="1"/>
  <c r="Z261" i="1"/>
  <c r="AA261" i="1"/>
  <c r="I262" i="1"/>
  <c r="J262" i="1"/>
  <c r="K262" i="1"/>
  <c r="L262" i="1"/>
  <c r="M262" i="1"/>
  <c r="P262" i="1"/>
  <c r="Q262" i="1"/>
  <c r="R262" i="1"/>
  <c r="S262" i="1"/>
  <c r="T262" i="1"/>
  <c r="W262" i="1"/>
  <c r="X262" i="1"/>
  <c r="Y262" i="1"/>
  <c r="Z262" i="1"/>
  <c r="AA262" i="1"/>
  <c r="I263" i="1"/>
  <c r="J263" i="1"/>
  <c r="K263" i="1"/>
  <c r="L263" i="1"/>
  <c r="M263" i="1"/>
  <c r="P263" i="1"/>
  <c r="Q263" i="1"/>
  <c r="R263" i="1"/>
  <c r="S263" i="1"/>
  <c r="T263" i="1"/>
  <c r="W263" i="1"/>
  <c r="X263" i="1"/>
  <c r="Y263" i="1"/>
  <c r="Z263" i="1"/>
  <c r="AA263" i="1"/>
  <c r="I264" i="1"/>
  <c r="J264" i="1"/>
  <c r="K264" i="1"/>
  <c r="L264" i="1"/>
  <c r="M264" i="1"/>
  <c r="P264" i="1"/>
  <c r="Q264" i="1"/>
  <c r="R264" i="1"/>
  <c r="S264" i="1"/>
  <c r="T264" i="1"/>
  <c r="W264" i="1"/>
  <c r="X264" i="1"/>
  <c r="Y264" i="1"/>
  <c r="Z264" i="1"/>
  <c r="AA264" i="1"/>
  <c r="I265" i="1"/>
  <c r="J265" i="1"/>
  <c r="K265" i="1"/>
  <c r="L265" i="1"/>
  <c r="M265" i="1"/>
  <c r="P265" i="1"/>
  <c r="Q265" i="1"/>
  <c r="R265" i="1"/>
  <c r="S265" i="1"/>
  <c r="T265" i="1"/>
  <c r="W265" i="1"/>
  <c r="X265" i="1"/>
  <c r="Y265" i="1"/>
  <c r="Z265" i="1"/>
  <c r="AA265" i="1"/>
  <c r="I266" i="1"/>
  <c r="J266" i="1"/>
  <c r="K266" i="1"/>
  <c r="L266" i="1"/>
  <c r="M266" i="1"/>
  <c r="P266" i="1"/>
  <c r="Q266" i="1"/>
  <c r="R266" i="1"/>
  <c r="S266" i="1"/>
  <c r="T266" i="1"/>
  <c r="W266" i="1"/>
  <c r="X266" i="1"/>
  <c r="Y266" i="1"/>
  <c r="Z266" i="1"/>
  <c r="AA266" i="1"/>
  <c r="I267" i="1"/>
  <c r="J267" i="1"/>
  <c r="K267" i="1"/>
  <c r="L267" i="1"/>
  <c r="M267" i="1"/>
  <c r="P267" i="1"/>
  <c r="Q267" i="1"/>
  <c r="R267" i="1"/>
  <c r="S267" i="1"/>
  <c r="T267" i="1"/>
  <c r="W267" i="1"/>
  <c r="X267" i="1"/>
  <c r="Y267" i="1"/>
  <c r="Z267" i="1"/>
  <c r="AA267" i="1"/>
  <c r="I268" i="1"/>
  <c r="J268" i="1"/>
  <c r="K268" i="1"/>
  <c r="L268" i="1"/>
  <c r="M268" i="1"/>
  <c r="P268" i="1"/>
  <c r="Q268" i="1"/>
  <c r="R268" i="1"/>
  <c r="S268" i="1"/>
  <c r="T268" i="1"/>
  <c r="W268" i="1"/>
  <c r="X268" i="1"/>
  <c r="Y268" i="1"/>
  <c r="Z268" i="1"/>
  <c r="AA268" i="1"/>
  <c r="I269" i="1"/>
  <c r="J269" i="1"/>
  <c r="K269" i="1"/>
  <c r="L269" i="1"/>
  <c r="M269" i="1"/>
  <c r="P269" i="1"/>
  <c r="Q269" i="1"/>
  <c r="R269" i="1"/>
  <c r="S269" i="1"/>
  <c r="T269" i="1"/>
  <c r="W269" i="1"/>
  <c r="X269" i="1"/>
  <c r="Y269" i="1"/>
  <c r="Z269" i="1"/>
  <c r="AA269" i="1"/>
  <c r="I270" i="1"/>
  <c r="J270" i="1"/>
  <c r="K270" i="1"/>
  <c r="L270" i="1"/>
  <c r="M270" i="1"/>
  <c r="P270" i="1"/>
  <c r="Q270" i="1"/>
  <c r="R270" i="1"/>
  <c r="S270" i="1"/>
  <c r="T270" i="1"/>
  <c r="W270" i="1"/>
  <c r="X270" i="1"/>
  <c r="Y270" i="1"/>
  <c r="Z270" i="1"/>
  <c r="AA270" i="1"/>
  <c r="I271" i="1"/>
  <c r="J271" i="1"/>
  <c r="K271" i="1"/>
  <c r="L271" i="1"/>
  <c r="M271" i="1"/>
  <c r="P271" i="1"/>
  <c r="Q271" i="1"/>
  <c r="R271" i="1"/>
  <c r="S271" i="1"/>
  <c r="T271" i="1"/>
  <c r="W271" i="1"/>
  <c r="X271" i="1"/>
  <c r="Y271" i="1"/>
  <c r="Z271" i="1"/>
  <c r="AA271" i="1"/>
  <c r="I272" i="1"/>
  <c r="J272" i="1"/>
  <c r="K272" i="1"/>
  <c r="L272" i="1"/>
  <c r="M272" i="1"/>
  <c r="P272" i="1"/>
  <c r="Q272" i="1"/>
  <c r="R272" i="1"/>
  <c r="S272" i="1"/>
  <c r="T272" i="1"/>
  <c r="W272" i="1"/>
  <c r="X272" i="1"/>
  <c r="Y272" i="1"/>
  <c r="Z272" i="1"/>
  <c r="AA272" i="1"/>
  <c r="I273" i="1"/>
  <c r="J273" i="1"/>
  <c r="K273" i="1"/>
  <c r="L273" i="1"/>
  <c r="M273" i="1"/>
  <c r="P273" i="1"/>
  <c r="Q273" i="1"/>
  <c r="R273" i="1"/>
  <c r="S273" i="1"/>
  <c r="T273" i="1"/>
  <c r="W273" i="1"/>
  <c r="X273" i="1"/>
  <c r="Y273" i="1"/>
  <c r="Z273" i="1"/>
  <c r="AA273" i="1"/>
  <c r="I274" i="1"/>
  <c r="J274" i="1"/>
  <c r="K274" i="1"/>
  <c r="L274" i="1"/>
  <c r="M274" i="1"/>
  <c r="P274" i="1"/>
  <c r="Q274" i="1"/>
  <c r="R274" i="1"/>
  <c r="S274" i="1"/>
  <c r="T274" i="1"/>
  <c r="W274" i="1"/>
  <c r="X274" i="1"/>
  <c r="Y274" i="1"/>
  <c r="Z274" i="1"/>
  <c r="AA274" i="1"/>
  <c r="I275" i="1"/>
  <c r="J275" i="1"/>
  <c r="K275" i="1"/>
  <c r="L275" i="1"/>
  <c r="M275" i="1"/>
  <c r="P275" i="1"/>
  <c r="Q275" i="1"/>
  <c r="R275" i="1"/>
  <c r="S275" i="1"/>
  <c r="T275" i="1"/>
  <c r="W275" i="1"/>
  <c r="X275" i="1"/>
  <c r="Y275" i="1"/>
  <c r="Z275" i="1"/>
  <c r="AA275" i="1"/>
  <c r="I276" i="1"/>
  <c r="J276" i="1"/>
  <c r="K276" i="1"/>
  <c r="L276" i="1"/>
  <c r="M276" i="1"/>
  <c r="P276" i="1"/>
  <c r="Q276" i="1"/>
  <c r="R276" i="1"/>
  <c r="S276" i="1"/>
  <c r="T276" i="1"/>
  <c r="W276" i="1"/>
  <c r="X276" i="1"/>
  <c r="Y276" i="1"/>
  <c r="Z276" i="1"/>
  <c r="AA276" i="1"/>
  <c r="I277" i="1"/>
  <c r="J277" i="1"/>
  <c r="K277" i="1"/>
  <c r="L277" i="1"/>
  <c r="M277" i="1"/>
  <c r="P277" i="1"/>
  <c r="Q277" i="1"/>
  <c r="R277" i="1"/>
  <c r="S277" i="1"/>
  <c r="T277" i="1"/>
  <c r="W277" i="1"/>
  <c r="X277" i="1"/>
  <c r="Y277" i="1"/>
  <c r="Z277" i="1"/>
  <c r="AA277" i="1"/>
  <c r="I278" i="1"/>
  <c r="J278" i="1"/>
  <c r="K278" i="1"/>
  <c r="L278" i="1"/>
  <c r="M278" i="1"/>
  <c r="P278" i="1"/>
  <c r="Q278" i="1"/>
  <c r="R278" i="1"/>
  <c r="S278" i="1"/>
  <c r="T278" i="1"/>
  <c r="W278" i="1"/>
  <c r="X278" i="1"/>
  <c r="Y278" i="1"/>
  <c r="Z278" i="1"/>
  <c r="AA278" i="1"/>
  <c r="I279" i="1"/>
  <c r="J279" i="1"/>
  <c r="K279" i="1"/>
  <c r="L279" i="1"/>
  <c r="M279" i="1"/>
  <c r="P279" i="1"/>
  <c r="Q279" i="1"/>
  <c r="R279" i="1"/>
  <c r="S279" i="1"/>
  <c r="T279" i="1"/>
  <c r="W279" i="1"/>
  <c r="X279" i="1"/>
  <c r="Y279" i="1"/>
  <c r="Z279" i="1"/>
  <c r="AA279" i="1"/>
  <c r="I280" i="1"/>
  <c r="J280" i="1"/>
  <c r="K280" i="1"/>
  <c r="L280" i="1"/>
  <c r="M280" i="1"/>
  <c r="P280" i="1"/>
  <c r="Q280" i="1"/>
  <c r="R280" i="1"/>
  <c r="S280" i="1"/>
  <c r="T280" i="1"/>
  <c r="W280" i="1"/>
  <c r="X280" i="1"/>
  <c r="Y280" i="1"/>
  <c r="Z280" i="1"/>
  <c r="AA280" i="1"/>
  <c r="I281" i="1"/>
  <c r="J281" i="1"/>
  <c r="K281" i="1"/>
  <c r="L281" i="1"/>
  <c r="M281" i="1"/>
  <c r="P281" i="1"/>
  <c r="Q281" i="1"/>
  <c r="R281" i="1"/>
  <c r="S281" i="1"/>
  <c r="T281" i="1"/>
  <c r="W281" i="1"/>
  <c r="X281" i="1"/>
  <c r="Y281" i="1"/>
  <c r="Z281" i="1"/>
  <c r="AA281" i="1"/>
  <c r="I282" i="1"/>
  <c r="J282" i="1"/>
  <c r="K282" i="1"/>
  <c r="L282" i="1"/>
  <c r="M282" i="1"/>
  <c r="P282" i="1"/>
  <c r="Q282" i="1"/>
  <c r="R282" i="1"/>
  <c r="S282" i="1"/>
  <c r="T282" i="1"/>
  <c r="W282" i="1"/>
  <c r="X282" i="1"/>
  <c r="Y282" i="1"/>
  <c r="Z282" i="1"/>
  <c r="AA282" i="1"/>
  <c r="I283" i="1"/>
  <c r="J283" i="1"/>
  <c r="K283" i="1"/>
  <c r="L283" i="1"/>
  <c r="M283" i="1"/>
  <c r="P283" i="1"/>
  <c r="Q283" i="1"/>
  <c r="R283" i="1"/>
  <c r="S283" i="1"/>
  <c r="T283" i="1"/>
  <c r="W283" i="1"/>
  <c r="X283" i="1"/>
  <c r="Y283" i="1"/>
  <c r="Z283" i="1"/>
  <c r="AA283" i="1"/>
  <c r="I284" i="1"/>
  <c r="J284" i="1"/>
  <c r="K284" i="1"/>
  <c r="L284" i="1"/>
  <c r="M284" i="1"/>
  <c r="P284" i="1"/>
  <c r="Q284" i="1"/>
  <c r="R284" i="1"/>
  <c r="S284" i="1"/>
  <c r="T284" i="1"/>
  <c r="W284" i="1"/>
  <c r="X284" i="1"/>
  <c r="Y284" i="1"/>
  <c r="Z284" i="1"/>
  <c r="AA284" i="1"/>
  <c r="I285" i="1"/>
  <c r="J285" i="1"/>
  <c r="K285" i="1"/>
  <c r="L285" i="1"/>
  <c r="M285" i="1"/>
  <c r="P285" i="1"/>
  <c r="Q285" i="1"/>
  <c r="R285" i="1"/>
  <c r="S285" i="1"/>
  <c r="T285" i="1"/>
  <c r="W285" i="1"/>
  <c r="X285" i="1"/>
  <c r="Y285" i="1"/>
  <c r="Z285" i="1"/>
  <c r="AA285" i="1"/>
  <c r="I286" i="1"/>
  <c r="J286" i="1"/>
  <c r="K286" i="1"/>
  <c r="L286" i="1"/>
  <c r="M286" i="1"/>
  <c r="P286" i="1"/>
  <c r="Q286" i="1"/>
  <c r="R286" i="1"/>
  <c r="S286" i="1"/>
  <c r="T286" i="1"/>
  <c r="W286" i="1"/>
  <c r="X286" i="1"/>
  <c r="Y286" i="1"/>
  <c r="Z286" i="1"/>
  <c r="AA286" i="1"/>
  <c r="I287" i="1"/>
  <c r="J287" i="1"/>
  <c r="K287" i="1"/>
  <c r="L287" i="1"/>
  <c r="M287" i="1"/>
  <c r="P287" i="1"/>
  <c r="Q287" i="1"/>
  <c r="R287" i="1"/>
  <c r="S287" i="1"/>
  <c r="T287" i="1"/>
  <c r="W287" i="1"/>
  <c r="X287" i="1"/>
  <c r="Y287" i="1"/>
  <c r="Z287" i="1"/>
  <c r="AA287" i="1"/>
  <c r="I288" i="1"/>
  <c r="J288" i="1"/>
  <c r="K288" i="1"/>
  <c r="L288" i="1"/>
  <c r="M288" i="1"/>
  <c r="P288" i="1"/>
  <c r="Q288" i="1"/>
  <c r="R288" i="1"/>
  <c r="S288" i="1"/>
  <c r="T288" i="1"/>
  <c r="W288" i="1"/>
  <c r="X288" i="1"/>
  <c r="Y288" i="1"/>
  <c r="Z288" i="1"/>
  <c r="AA288" i="1"/>
  <c r="I289" i="1"/>
  <c r="J289" i="1"/>
  <c r="K289" i="1"/>
  <c r="L289" i="1"/>
  <c r="M289" i="1"/>
  <c r="P289" i="1"/>
  <c r="Q289" i="1"/>
  <c r="R289" i="1"/>
  <c r="S289" i="1"/>
  <c r="T289" i="1"/>
  <c r="W289" i="1"/>
  <c r="X289" i="1"/>
  <c r="Y289" i="1"/>
  <c r="Z289" i="1"/>
  <c r="AA289" i="1"/>
  <c r="I290" i="1"/>
  <c r="J290" i="1"/>
  <c r="K290" i="1"/>
  <c r="L290" i="1"/>
  <c r="M290" i="1"/>
  <c r="P290" i="1"/>
  <c r="Q290" i="1"/>
  <c r="R290" i="1"/>
  <c r="S290" i="1"/>
  <c r="T290" i="1"/>
  <c r="W290" i="1"/>
  <c r="X290" i="1"/>
  <c r="Y290" i="1"/>
  <c r="Z290" i="1"/>
  <c r="AA290" i="1"/>
  <c r="I291" i="1"/>
  <c r="J291" i="1"/>
  <c r="K291" i="1"/>
  <c r="L291" i="1"/>
  <c r="M291" i="1"/>
  <c r="P291" i="1"/>
  <c r="Q291" i="1"/>
  <c r="R291" i="1"/>
  <c r="S291" i="1"/>
  <c r="T291" i="1"/>
  <c r="W291" i="1"/>
  <c r="X291" i="1"/>
  <c r="Y291" i="1"/>
  <c r="Z291" i="1"/>
  <c r="AA291" i="1"/>
  <c r="I292" i="1"/>
  <c r="J292" i="1"/>
  <c r="K292" i="1"/>
  <c r="L292" i="1"/>
  <c r="M292" i="1"/>
  <c r="P292" i="1"/>
  <c r="Q292" i="1"/>
  <c r="R292" i="1"/>
  <c r="S292" i="1"/>
  <c r="T292" i="1"/>
  <c r="W292" i="1"/>
  <c r="X292" i="1"/>
  <c r="Y292" i="1"/>
  <c r="Z292" i="1"/>
  <c r="AA292" i="1"/>
  <c r="I293" i="1"/>
  <c r="J293" i="1"/>
  <c r="K293" i="1"/>
  <c r="L293" i="1"/>
  <c r="M293" i="1"/>
  <c r="P293" i="1"/>
  <c r="Q293" i="1"/>
  <c r="R293" i="1"/>
  <c r="S293" i="1"/>
  <c r="T293" i="1"/>
  <c r="W293" i="1"/>
  <c r="X293" i="1"/>
  <c r="Y293" i="1"/>
  <c r="Z293" i="1"/>
  <c r="AA293" i="1"/>
  <c r="I294" i="1"/>
  <c r="J294" i="1"/>
  <c r="K294" i="1"/>
  <c r="L294" i="1"/>
  <c r="M294" i="1"/>
  <c r="P294" i="1"/>
  <c r="Q294" i="1"/>
  <c r="R294" i="1"/>
  <c r="S294" i="1"/>
  <c r="T294" i="1"/>
  <c r="W294" i="1"/>
  <c r="X294" i="1"/>
  <c r="Y294" i="1"/>
  <c r="Z294" i="1"/>
  <c r="AA294" i="1"/>
  <c r="I295" i="1"/>
  <c r="J295" i="1"/>
  <c r="K295" i="1"/>
  <c r="L295" i="1"/>
  <c r="M295" i="1"/>
  <c r="P295" i="1"/>
  <c r="Q295" i="1"/>
  <c r="R295" i="1"/>
  <c r="S295" i="1"/>
  <c r="T295" i="1"/>
  <c r="W295" i="1"/>
  <c r="X295" i="1"/>
  <c r="Y295" i="1"/>
  <c r="Z295" i="1"/>
  <c r="AA295" i="1"/>
  <c r="I296" i="1"/>
  <c r="J296" i="1"/>
  <c r="K296" i="1"/>
  <c r="L296" i="1"/>
  <c r="M296" i="1"/>
  <c r="P296" i="1"/>
  <c r="Q296" i="1"/>
  <c r="R296" i="1"/>
  <c r="S296" i="1"/>
  <c r="T296" i="1"/>
  <c r="W296" i="1"/>
  <c r="X296" i="1"/>
  <c r="Y296" i="1"/>
  <c r="Z296" i="1"/>
  <c r="AA296" i="1"/>
  <c r="I297" i="1"/>
  <c r="J297" i="1"/>
  <c r="K297" i="1"/>
  <c r="L297" i="1"/>
  <c r="M297" i="1"/>
  <c r="P297" i="1"/>
  <c r="Q297" i="1"/>
  <c r="R297" i="1"/>
  <c r="S297" i="1"/>
  <c r="T297" i="1"/>
  <c r="W297" i="1"/>
  <c r="X297" i="1"/>
  <c r="Y297" i="1"/>
  <c r="Z297" i="1"/>
  <c r="AA297" i="1"/>
  <c r="I298" i="1"/>
  <c r="J298" i="1"/>
  <c r="K298" i="1"/>
  <c r="L298" i="1"/>
  <c r="M298" i="1"/>
  <c r="P298" i="1"/>
  <c r="Q298" i="1"/>
  <c r="R298" i="1"/>
  <c r="S298" i="1"/>
  <c r="T298" i="1"/>
  <c r="W298" i="1"/>
  <c r="X298" i="1"/>
  <c r="Y298" i="1"/>
  <c r="Z298" i="1"/>
  <c r="AA298" i="1"/>
  <c r="I299" i="1"/>
  <c r="J299" i="1"/>
  <c r="K299" i="1"/>
  <c r="L299" i="1"/>
  <c r="M299" i="1"/>
  <c r="P299" i="1"/>
  <c r="Q299" i="1"/>
  <c r="R299" i="1"/>
  <c r="S299" i="1"/>
  <c r="T299" i="1"/>
  <c r="W299" i="1"/>
  <c r="X299" i="1"/>
  <c r="Y299" i="1"/>
  <c r="Z299" i="1"/>
  <c r="AA299" i="1"/>
  <c r="I300" i="1"/>
  <c r="J300" i="1"/>
  <c r="K300" i="1"/>
  <c r="L300" i="1"/>
  <c r="M300" i="1"/>
  <c r="P300" i="1"/>
  <c r="Q300" i="1"/>
  <c r="R300" i="1"/>
  <c r="S300" i="1"/>
  <c r="T300" i="1"/>
  <c r="W300" i="1"/>
  <c r="X300" i="1"/>
  <c r="Y300" i="1"/>
  <c r="Z300" i="1"/>
  <c r="AA300" i="1"/>
  <c r="I301" i="1"/>
  <c r="J301" i="1"/>
  <c r="K301" i="1"/>
  <c r="L301" i="1"/>
  <c r="M301" i="1"/>
  <c r="P301" i="1"/>
  <c r="Q301" i="1"/>
  <c r="R301" i="1"/>
  <c r="S301" i="1"/>
  <c r="T301" i="1"/>
  <c r="W301" i="1"/>
  <c r="X301" i="1"/>
  <c r="Y301" i="1"/>
  <c r="Z301" i="1"/>
  <c r="AA301" i="1"/>
  <c r="I302" i="1"/>
  <c r="J302" i="1"/>
  <c r="K302" i="1"/>
  <c r="L302" i="1"/>
  <c r="M302" i="1"/>
  <c r="P302" i="1"/>
  <c r="Q302" i="1"/>
  <c r="R302" i="1"/>
  <c r="S302" i="1"/>
  <c r="T302" i="1"/>
  <c r="W302" i="1"/>
  <c r="X302" i="1"/>
  <c r="Y302" i="1"/>
  <c r="Z302" i="1"/>
  <c r="AA302" i="1"/>
  <c r="I303" i="1"/>
  <c r="J303" i="1"/>
  <c r="K303" i="1"/>
  <c r="L303" i="1"/>
  <c r="M303" i="1"/>
  <c r="P303" i="1"/>
  <c r="Q303" i="1"/>
  <c r="R303" i="1"/>
  <c r="S303" i="1"/>
  <c r="T303" i="1"/>
  <c r="W303" i="1"/>
  <c r="X303" i="1"/>
  <c r="Y303" i="1"/>
  <c r="Z303" i="1"/>
  <c r="AA303" i="1"/>
  <c r="I304" i="1"/>
  <c r="J304" i="1"/>
  <c r="K304" i="1"/>
  <c r="L304" i="1"/>
  <c r="M304" i="1"/>
  <c r="P304" i="1"/>
  <c r="Q304" i="1"/>
  <c r="R304" i="1"/>
  <c r="S304" i="1"/>
  <c r="T304" i="1"/>
  <c r="W304" i="1"/>
  <c r="X304" i="1"/>
  <c r="Y304" i="1"/>
  <c r="Z304" i="1"/>
  <c r="AA304" i="1"/>
  <c r="I305" i="1"/>
  <c r="J305" i="1"/>
  <c r="K305" i="1"/>
  <c r="L305" i="1"/>
  <c r="M305" i="1"/>
  <c r="P305" i="1"/>
  <c r="Q305" i="1"/>
  <c r="R305" i="1"/>
  <c r="S305" i="1"/>
  <c r="T305" i="1"/>
  <c r="W305" i="1"/>
  <c r="X305" i="1"/>
  <c r="Y305" i="1"/>
  <c r="Z305" i="1"/>
  <c r="AA305" i="1"/>
  <c r="I306" i="1"/>
  <c r="J306" i="1"/>
  <c r="K306" i="1"/>
  <c r="L306" i="1"/>
  <c r="M306" i="1"/>
  <c r="P306" i="1"/>
  <c r="Q306" i="1"/>
  <c r="R306" i="1"/>
  <c r="S306" i="1"/>
  <c r="T306" i="1"/>
  <c r="W306" i="1"/>
  <c r="X306" i="1"/>
  <c r="Y306" i="1"/>
  <c r="Z306" i="1"/>
  <c r="AA306" i="1"/>
  <c r="I307" i="1"/>
  <c r="J307" i="1"/>
  <c r="K307" i="1"/>
  <c r="L307" i="1"/>
  <c r="M307" i="1"/>
  <c r="P307" i="1"/>
  <c r="Q307" i="1"/>
  <c r="R307" i="1"/>
  <c r="S307" i="1"/>
  <c r="T307" i="1"/>
  <c r="W307" i="1"/>
  <c r="X307" i="1"/>
  <c r="Y307" i="1"/>
  <c r="Z307" i="1"/>
  <c r="AA307" i="1"/>
  <c r="I308" i="1"/>
  <c r="J308" i="1"/>
  <c r="K308" i="1"/>
  <c r="L308" i="1"/>
  <c r="M308" i="1"/>
  <c r="P308" i="1"/>
  <c r="Q308" i="1"/>
  <c r="R308" i="1"/>
  <c r="S308" i="1"/>
  <c r="T308" i="1"/>
  <c r="W308" i="1"/>
  <c r="X308" i="1"/>
  <c r="Y308" i="1"/>
  <c r="Z308" i="1"/>
  <c r="AA308" i="1"/>
  <c r="I309" i="1"/>
  <c r="J309" i="1"/>
  <c r="K309" i="1"/>
  <c r="L309" i="1"/>
  <c r="M309" i="1"/>
  <c r="P309" i="1"/>
  <c r="Q309" i="1"/>
  <c r="R309" i="1"/>
  <c r="S309" i="1"/>
  <c r="T309" i="1"/>
  <c r="W309" i="1"/>
  <c r="X309" i="1"/>
  <c r="Y309" i="1"/>
  <c r="Z309" i="1"/>
  <c r="AA309" i="1"/>
  <c r="I310" i="1"/>
  <c r="J310" i="1"/>
  <c r="K310" i="1"/>
  <c r="L310" i="1"/>
  <c r="M310" i="1"/>
  <c r="P310" i="1"/>
  <c r="Q310" i="1"/>
  <c r="R310" i="1"/>
  <c r="S310" i="1"/>
  <c r="T310" i="1"/>
  <c r="W310" i="1"/>
  <c r="X310" i="1"/>
  <c r="Y310" i="1"/>
  <c r="Z310" i="1"/>
  <c r="AA310" i="1"/>
  <c r="I311" i="1"/>
  <c r="J311" i="1"/>
  <c r="K311" i="1"/>
  <c r="L311" i="1"/>
  <c r="M311" i="1"/>
  <c r="P311" i="1"/>
  <c r="Q311" i="1"/>
  <c r="R311" i="1"/>
  <c r="S311" i="1"/>
  <c r="T311" i="1"/>
  <c r="W311" i="1"/>
  <c r="X311" i="1"/>
  <c r="Y311" i="1"/>
  <c r="Z311" i="1"/>
  <c r="AA311" i="1"/>
  <c r="I312" i="1"/>
  <c r="J312" i="1"/>
  <c r="K312" i="1"/>
  <c r="L312" i="1"/>
  <c r="M312" i="1"/>
  <c r="P312" i="1"/>
  <c r="Q312" i="1"/>
  <c r="R312" i="1"/>
  <c r="S312" i="1"/>
  <c r="T312" i="1"/>
  <c r="W312" i="1"/>
  <c r="X312" i="1"/>
  <c r="Y312" i="1"/>
  <c r="Z312" i="1"/>
  <c r="AA312" i="1"/>
  <c r="I313" i="1"/>
  <c r="J313" i="1"/>
  <c r="K313" i="1"/>
  <c r="L313" i="1"/>
  <c r="M313" i="1"/>
  <c r="P313" i="1"/>
  <c r="Q313" i="1"/>
  <c r="R313" i="1"/>
  <c r="S313" i="1"/>
  <c r="T313" i="1"/>
  <c r="W313" i="1"/>
  <c r="X313" i="1"/>
  <c r="Y313" i="1"/>
  <c r="Z313" i="1"/>
  <c r="AA313" i="1"/>
  <c r="I314" i="1"/>
  <c r="J314" i="1"/>
  <c r="K314" i="1"/>
  <c r="L314" i="1"/>
  <c r="M314" i="1"/>
  <c r="P314" i="1"/>
  <c r="Q314" i="1"/>
  <c r="R314" i="1"/>
  <c r="S314" i="1"/>
  <c r="T314" i="1"/>
  <c r="W314" i="1"/>
  <c r="X314" i="1"/>
  <c r="Y314" i="1"/>
  <c r="Z314" i="1"/>
  <c r="AA314" i="1"/>
  <c r="I315" i="1"/>
  <c r="J315" i="1"/>
  <c r="K315" i="1"/>
  <c r="L315" i="1"/>
  <c r="M315" i="1"/>
  <c r="P315" i="1"/>
  <c r="Q315" i="1"/>
  <c r="R315" i="1"/>
  <c r="S315" i="1"/>
  <c r="T315" i="1"/>
  <c r="W315" i="1"/>
  <c r="X315" i="1"/>
  <c r="Y315" i="1"/>
  <c r="Z315" i="1"/>
  <c r="AA315" i="1"/>
  <c r="I316" i="1"/>
  <c r="J316" i="1"/>
  <c r="K316" i="1"/>
  <c r="L316" i="1"/>
  <c r="M316" i="1"/>
  <c r="P316" i="1"/>
  <c r="Q316" i="1"/>
  <c r="R316" i="1"/>
  <c r="S316" i="1"/>
  <c r="T316" i="1"/>
  <c r="W316" i="1"/>
  <c r="X316" i="1"/>
  <c r="Y316" i="1"/>
  <c r="Z316" i="1"/>
  <c r="AA316" i="1"/>
  <c r="I317" i="1"/>
  <c r="J317" i="1"/>
  <c r="K317" i="1"/>
  <c r="L317" i="1"/>
  <c r="M317" i="1"/>
  <c r="P317" i="1"/>
  <c r="Q317" i="1"/>
  <c r="R317" i="1"/>
  <c r="S317" i="1"/>
  <c r="T317" i="1"/>
  <c r="W317" i="1"/>
  <c r="X317" i="1"/>
  <c r="Y317" i="1"/>
  <c r="Z317" i="1"/>
  <c r="AA317" i="1"/>
  <c r="I318" i="1"/>
  <c r="J318" i="1"/>
  <c r="K318" i="1"/>
  <c r="L318" i="1"/>
  <c r="M318" i="1"/>
  <c r="P318" i="1"/>
  <c r="Q318" i="1"/>
  <c r="R318" i="1"/>
  <c r="S318" i="1"/>
  <c r="T318" i="1"/>
  <c r="W318" i="1"/>
  <c r="X318" i="1"/>
  <c r="Y318" i="1"/>
  <c r="Z318" i="1"/>
  <c r="AA318" i="1"/>
  <c r="I319" i="1"/>
  <c r="J319" i="1"/>
  <c r="K319" i="1"/>
  <c r="L319" i="1"/>
  <c r="M319" i="1"/>
  <c r="P319" i="1"/>
  <c r="Q319" i="1"/>
  <c r="R319" i="1"/>
  <c r="S319" i="1"/>
  <c r="T319" i="1"/>
  <c r="W319" i="1"/>
  <c r="X319" i="1"/>
  <c r="Y319" i="1"/>
  <c r="Z319" i="1"/>
  <c r="AA319" i="1"/>
  <c r="I320" i="1"/>
  <c r="J320" i="1"/>
  <c r="K320" i="1"/>
  <c r="L320" i="1"/>
  <c r="M320" i="1"/>
  <c r="P320" i="1"/>
  <c r="Q320" i="1"/>
  <c r="R320" i="1"/>
  <c r="S320" i="1"/>
  <c r="T320" i="1"/>
  <c r="W320" i="1"/>
  <c r="X320" i="1"/>
  <c r="Y320" i="1"/>
  <c r="Z320" i="1"/>
  <c r="AA320" i="1"/>
  <c r="I321" i="1"/>
  <c r="J321" i="1"/>
  <c r="K321" i="1"/>
  <c r="L321" i="1"/>
  <c r="M321" i="1"/>
  <c r="P321" i="1"/>
  <c r="Q321" i="1"/>
  <c r="R321" i="1"/>
  <c r="S321" i="1"/>
  <c r="T321" i="1"/>
  <c r="W321" i="1"/>
  <c r="X321" i="1"/>
  <c r="Y321" i="1"/>
  <c r="Z321" i="1"/>
  <c r="AA321" i="1"/>
  <c r="I322" i="1"/>
  <c r="J322" i="1"/>
  <c r="K322" i="1"/>
  <c r="L322" i="1"/>
  <c r="M322" i="1"/>
  <c r="P322" i="1"/>
  <c r="Q322" i="1"/>
  <c r="R322" i="1"/>
  <c r="S322" i="1"/>
  <c r="T322" i="1"/>
  <c r="W322" i="1"/>
  <c r="X322" i="1"/>
  <c r="Y322" i="1"/>
  <c r="Z322" i="1"/>
  <c r="AA322" i="1"/>
  <c r="I323" i="1"/>
  <c r="J323" i="1"/>
  <c r="K323" i="1"/>
  <c r="L323" i="1"/>
  <c r="M323" i="1"/>
  <c r="P323" i="1"/>
  <c r="Q323" i="1"/>
  <c r="R323" i="1"/>
  <c r="S323" i="1"/>
  <c r="T323" i="1"/>
  <c r="W323" i="1"/>
  <c r="X323" i="1"/>
  <c r="Y323" i="1"/>
  <c r="Z323" i="1"/>
  <c r="AA323" i="1"/>
  <c r="I324" i="1"/>
  <c r="J324" i="1"/>
  <c r="K324" i="1"/>
  <c r="L324" i="1"/>
  <c r="M324" i="1"/>
  <c r="P324" i="1"/>
  <c r="Q324" i="1"/>
  <c r="R324" i="1"/>
  <c r="S324" i="1"/>
  <c r="T324" i="1"/>
  <c r="W324" i="1"/>
  <c r="X324" i="1"/>
  <c r="Y324" i="1"/>
  <c r="Z324" i="1"/>
  <c r="AA324" i="1"/>
  <c r="I325" i="1"/>
  <c r="J325" i="1"/>
  <c r="K325" i="1"/>
  <c r="L325" i="1"/>
  <c r="M325" i="1"/>
  <c r="P325" i="1"/>
  <c r="Q325" i="1"/>
  <c r="R325" i="1"/>
  <c r="S325" i="1"/>
  <c r="T325" i="1"/>
  <c r="W325" i="1"/>
  <c r="X325" i="1"/>
  <c r="Y325" i="1"/>
  <c r="Z325" i="1"/>
  <c r="AA325" i="1"/>
  <c r="I326" i="1"/>
  <c r="J326" i="1"/>
  <c r="K326" i="1"/>
  <c r="L326" i="1"/>
  <c r="M326" i="1"/>
  <c r="P326" i="1"/>
  <c r="Q326" i="1"/>
  <c r="R326" i="1"/>
  <c r="S326" i="1"/>
  <c r="T326" i="1"/>
  <c r="W326" i="1"/>
  <c r="X326" i="1"/>
  <c r="Y326" i="1"/>
  <c r="Z326" i="1"/>
  <c r="AA326" i="1"/>
  <c r="I327" i="1"/>
  <c r="J327" i="1"/>
  <c r="K327" i="1"/>
  <c r="L327" i="1"/>
  <c r="M327" i="1"/>
  <c r="P327" i="1"/>
  <c r="Q327" i="1"/>
  <c r="R327" i="1"/>
  <c r="S327" i="1"/>
  <c r="T327" i="1"/>
  <c r="W327" i="1"/>
  <c r="X327" i="1"/>
  <c r="Y327" i="1"/>
  <c r="Z327" i="1"/>
  <c r="AA327" i="1"/>
  <c r="I328" i="1"/>
  <c r="J328" i="1"/>
  <c r="K328" i="1"/>
  <c r="L328" i="1"/>
  <c r="M328" i="1"/>
  <c r="P328" i="1"/>
  <c r="Q328" i="1"/>
  <c r="R328" i="1"/>
  <c r="S328" i="1"/>
  <c r="T328" i="1"/>
  <c r="W328" i="1"/>
  <c r="X328" i="1"/>
  <c r="Y328" i="1"/>
  <c r="Z328" i="1"/>
  <c r="AA328" i="1"/>
  <c r="I329" i="1"/>
  <c r="J329" i="1"/>
  <c r="K329" i="1"/>
  <c r="L329" i="1"/>
  <c r="M329" i="1"/>
  <c r="P329" i="1"/>
  <c r="Q329" i="1"/>
  <c r="R329" i="1"/>
  <c r="S329" i="1"/>
  <c r="T329" i="1"/>
  <c r="W329" i="1"/>
  <c r="X329" i="1"/>
  <c r="Y329" i="1"/>
  <c r="Z329" i="1"/>
  <c r="AA329" i="1"/>
  <c r="I330" i="1"/>
  <c r="J330" i="1"/>
  <c r="K330" i="1"/>
  <c r="L330" i="1"/>
  <c r="M330" i="1"/>
  <c r="P330" i="1"/>
  <c r="Q330" i="1"/>
  <c r="R330" i="1"/>
  <c r="S330" i="1"/>
  <c r="T330" i="1"/>
  <c r="W330" i="1"/>
  <c r="X330" i="1"/>
  <c r="Y330" i="1"/>
  <c r="Z330" i="1"/>
  <c r="AA330" i="1"/>
  <c r="I331" i="1"/>
  <c r="J331" i="1"/>
  <c r="K331" i="1"/>
  <c r="L331" i="1"/>
  <c r="M331" i="1"/>
  <c r="P331" i="1"/>
  <c r="Q331" i="1"/>
  <c r="R331" i="1"/>
  <c r="S331" i="1"/>
  <c r="T331" i="1"/>
  <c r="W331" i="1"/>
  <c r="X331" i="1"/>
  <c r="Y331" i="1"/>
  <c r="Z331" i="1"/>
  <c r="AA331" i="1"/>
  <c r="I332" i="1"/>
  <c r="J332" i="1"/>
  <c r="K332" i="1"/>
  <c r="L332" i="1"/>
  <c r="M332" i="1"/>
  <c r="P332" i="1"/>
  <c r="Q332" i="1"/>
  <c r="R332" i="1"/>
  <c r="S332" i="1"/>
  <c r="T332" i="1"/>
  <c r="W332" i="1"/>
  <c r="X332" i="1"/>
  <c r="Y332" i="1"/>
  <c r="Z332" i="1"/>
  <c r="AA332" i="1"/>
  <c r="I333" i="1"/>
  <c r="J333" i="1"/>
  <c r="K333" i="1"/>
  <c r="L333" i="1"/>
  <c r="M333" i="1"/>
  <c r="P333" i="1"/>
  <c r="Q333" i="1"/>
  <c r="R333" i="1"/>
  <c r="S333" i="1"/>
  <c r="T333" i="1"/>
  <c r="W333" i="1"/>
  <c r="X333" i="1"/>
  <c r="Y333" i="1"/>
  <c r="Z333" i="1"/>
  <c r="AA333" i="1"/>
  <c r="I334" i="1"/>
  <c r="J334" i="1"/>
  <c r="K334" i="1"/>
  <c r="L334" i="1"/>
  <c r="M334" i="1"/>
  <c r="P334" i="1"/>
  <c r="Q334" i="1"/>
  <c r="R334" i="1"/>
  <c r="S334" i="1"/>
  <c r="T334" i="1"/>
  <c r="W334" i="1"/>
  <c r="X334" i="1"/>
  <c r="Y334" i="1"/>
  <c r="Z334" i="1"/>
  <c r="AA334" i="1"/>
  <c r="I335" i="1"/>
  <c r="J335" i="1"/>
  <c r="K335" i="1"/>
  <c r="L335" i="1"/>
  <c r="M335" i="1"/>
  <c r="P335" i="1"/>
  <c r="Q335" i="1"/>
  <c r="R335" i="1"/>
  <c r="S335" i="1"/>
  <c r="T335" i="1"/>
  <c r="W335" i="1"/>
  <c r="X335" i="1"/>
  <c r="Y335" i="1"/>
  <c r="Z335" i="1"/>
  <c r="AA335" i="1"/>
  <c r="I336" i="1"/>
  <c r="J336" i="1"/>
  <c r="K336" i="1"/>
  <c r="L336" i="1"/>
  <c r="M336" i="1"/>
  <c r="P336" i="1"/>
  <c r="Q336" i="1"/>
  <c r="R336" i="1"/>
  <c r="S336" i="1"/>
  <c r="T336" i="1"/>
  <c r="W336" i="1"/>
  <c r="X336" i="1"/>
  <c r="Y336" i="1"/>
  <c r="Z336" i="1"/>
  <c r="AA336" i="1"/>
  <c r="I337" i="1"/>
  <c r="J337" i="1"/>
  <c r="K337" i="1"/>
  <c r="L337" i="1"/>
  <c r="M337" i="1"/>
  <c r="P337" i="1"/>
  <c r="Q337" i="1"/>
  <c r="R337" i="1"/>
  <c r="S337" i="1"/>
  <c r="T337" i="1"/>
  <c r="W337" i="1"/>
  <c r="X337" i="1"/>
  <c r="Y337" i="1"/>
  <c r="Z337" i="1"/>
  <c r="AA337" i="1"/>
  <c r="I338" i="1"/>
  <c r="J338" i="1"/>
  <c r="K338" i="1"/>
  <c r="L338" i="1"/>
  <c r="M338" i="1"/>
  <c r="P338" i="1"/>
  <c r="Q338" i="1"/>
  <c r="R338" i="1"/>
  <c r="S338" i="1"/>
  <c r="T338" i="1"/>
  <c r="W338" i="1"/>
  <c r="X338" i="1"/>
  <c r="Y338" i="1"/>
  <c r="Z338" i="1"/>
  <c r="AA338" i="1"/>
  <c r="I339" i="1"/>
  <c r="J339" i="1"/>
  <c r="K339" i="1"/>
  <c r="L339" i="1"/>
  <c r="M339" i="1"/>
  <c r="P339" i="1"/>
  <c r="Q339" i="1"/>
  <c r="R339" i="1"/>
  <c r="S339" i="1"/>
  <c r="T339" i="1"/>
  <c r="W339" i="1"/>
  <c r="X339" i="1"/>
  <c r="Y339" i="1"/>
  <c r="Z339" i="1"/>
  <c r="AA339" i="1"/>
  <c r="I340" i="1"/>
  <c r="J340" i="1"/>
  <c r="K340" i="1"/>
  <c r="L340" i="1"/>
  <c r="M340" i="1"/>
  <c r="P340" i="1"/>
  <c r="Q340" i="1"/>
  <c r="R340" i="1"/>
  <c r="S340" i="1"/>
  <c r="T340" i="1"/>
  <c r="W340" i="1"/>
  <c r="X340" i="1"/>
  <c r="Y340" i="1"/>
  <c r="Z340" i="1"/>
  <c r="AA340" i="1"/>
  <c r="I341" i="1"/>
  <c r="J341" i="1"/>
  <c r="K341" i="1"/>
  <c r="L341" i="1"/>
  <c r="M341" i="1"/>
  <c r="P341" i="1"/>
  <c r="Q341" i="1"/>
  <c r="R341" i="1"/>
  <c r="S341" i="1"/>
  <c r="T341" i="1"/>
  <c r="W341" i="1"/>
  <c r="X341" i="1"/>
  <c r="Y341" i="1"/>
  <c r="Z341" i="1"/>
  <c r="AA341" i="1"/>
  <c r="I342" i="1"/>
  <c r="J342" i="1"/>
  <c r="K342" i="1"/>
  <c r="L342" i="1"/>
  <c r="M342" i="1"/>
  <c r="P342" i="1"/>
  <c r="Q342" i="1"/>
  <c r="R342" i="1"/>
  <c r="S342" i="1"/>
  <c r="T342" i="1"/>
  <c r="W342" i="1"/>
  <c r="X342" i="1"/>
  <c r="Y342" i="1"/>
  <c r="Z342" i="1"/>
  <c r="AA342" i="1"/>
  <c r="I343" i="1"/>
  <c r="J343" i="1"/>
  <c r="K343" i="1"/>
  <c r="L343" i="1"/>
  <c r="M343" i="1"/>
  <c r="P343" i="1"/>
  <c r="Q343" i="1"/>
  <c r="R343" i="1"/>
  <c r="S343" i="1"/>
  <c r="T343" i="1"/>
  <c r="W343" i="1"/>
  <c r="X343" i="1"/>
  <c r="Y343" i="1"/>
  <c r="Z343" i="1"/>
  <c r="AA343" i="1"/>
  <c r="I344" i="1"/>
  <c r="J344" i="1"/>
  <c r="K344" i="1"/>
  <c r="L344" i="1"/>
  <c r="M344" i="1"/>
  <c r="P344" i="1"/>
  <c r="Q344" i="1"/>
  <c r="R344" i="1"/>
  <c r="S344" i="1"/>
  <c r="T344" i="1"/>
  <c r="W344" i="1"/>
  <c r="X344" i="1"/>
  <c r="Y344" i="1"/>
  <c r="Z344" i="1"/>
  <c r="AA344" i="1"/>
  <c r="I345" i="1"/>
  <c r="J345" i="1"/>
  <c r="K345" i="1"/>
  <c r="L345" i="1"/>
  <c r="M345" i="1"/>
  <c r="P345" i="1"/>
  <c r="Q345" i="1"/>
  <c r="R345" i="1"/>
  <c r="S345" i="1"/>
  <c r="T345" i="1"/>
  <c r="W345" i="1"/>
  <c r="X345" i="1"/>
  <c r="Y345" i="1"/>
  <c r="Z345" i="1"/>
  <c r="AA345" i="1"/>
  <c r="I346" i="1"/>
  <c r="J346" i="1"/>
  <c r="K346" i="1"/>
  <c r="L346" i="1"/>
  <c r="M346" i="1"/>
  <c r="P346" i="1"/>
  <c r="Q346" i="1"/>
  <c r="R346" i="1"/>
  <c r="S346" i="1"/>
  <c r="T346" i="1"/>
  <c r="W346" i="1"/>
  <c r="X346" i="1"/>
  <c r="Y346" i="1"/>
  <c r="Z346" i="1"/>
  <c r="AA346" i="1"/>
  <c r="I347" i="1"/>
  <c r="J347" i="1"/>
  <c r="K347" i="1"/>
  <c r="L347" i="1"/>
  <c r="M347" i="1"/>
  <c r="P347" i="1"/>
  <c r="Q347" i="1"/>
  <c r="R347" i="1"/>
  <c r="S347" i="1"/>
  <c r="T347" i="1"/>
  <c r="W347" i="1"/>
  <c r="X347" i="1"/>
  <c r="Y347" i="1"/>
  <c r="Z347" i="1"/>
  <c r="AA347" i="1"/>
  <c r="I348" i="1"/>
  <c r="J348" i="1"/>
  <c r="K348" i="1"/>
  <c r="L348" i="1"/>
  <c r="M348" i="1"/>
  <c r="P348" i="1"/>
  <c r="Q348" i="1"/>
  <c r="R348" i="1"/>
  <c r="S348" i="1"/>
  <c r="T348" i="1"/>
  <c r="W348" i="1"/>
  <c r="X348" i="1"/>
  <c r="Y348" i="1"/>
  <c r="Z348" i="1"/>
  <c r="AA348" i="1"/>
  <c r="I349" i="1"/>
  <c r="J349" i="1"/>
  <c r="K349" i="1"/>
  <c r="L349" i="1"/>
  <c r="M349" i="1"/>
  <c r="P349" i="1"/>
  <c r="Q349" i="1"/>
  <c r="R349" i="1"/>
  <c r="S349" i="1"/>
  <c r="T349" i="1"/>
  <c r="W349" i="1"/>
  <c r="X349" i="1"/>
  <c r="Y349" i="1"/>
  <c r="Z349" i="1"/>
  <c r="AA349" i="1"/>
  <c r="I350" i="1"/>
  <c r="J350" i="1"/>
  <c r="K350" i="1"/>
  <c r="L350" i="1"/>
  <c r="M350" i="1"/>
  <c r="P350" i="1"/>
  <c r="Q350" i="1"/>
  <c r="R350" i="1"/>
  <c r="S350" i="1"/>
  <c r="T350" i="1"/>
  <c r="W350" i="1"/>
  <c r="X350" i="1"/>
  <c r="Y350" i="1"/>
  <c r="Z350" i="1"/>
  <c r="AA350" i="1"/>
  <c r="I351" i="1"/>
  <c r="J351" i="1"/>
  <c r="K351" i="1"/>
  <c r="L351" i="1"/>
  <c r="M351" i="1"/>
  <c r="P351" i="1"/>
  <c r="Q351" i="1"/>
  <c r="R351" i="1"/>
  <c r="S351" i="1"/>
  <c r="T351" i="1"/>
  <c r="W351" i="1"/>
  <c r="X351" i="1"/>
  <c r="Y351" i="1"/>
  <c r="Z351" i="1"/>
  <c r="AA351" i="1"/>
  <c r="I352" i="1"/>
  <c r="J352" i="1"/>
  <c r="K352" i="1"/>
  <c r="L352" i="1"/>
  <c r="M352" i="1"/>
  <c r="P352" i="1"/>
  <c r="Q352" i="1"/>
  <c r="R352" i="1"/>
  <c r="S352" i="1"/>
  <c r="T352" i="1"/>
  <c r="W352" i="1"/>
  <c r="X352" i="1"/>
  <c r="Y352" i="1"/>
  <c r="Z352" i="1"/>
  <c r="AA352" i="1"/>
  <c r="I353" i="1"/>
  <c r="J353" i="1"/>
  <c r="K353" i="1"/>
  <c r="L353" i="1"/>
  <c r="M353" i="1"/>
  <c r="P353" i="1"/>
  <c r="Q353" i="1"/>
  <c r="R353" i="1"/>
  <c r="S353" i="1"/>
  <c r="T353" i="1"/>
  <c r="W353" i="1"/>
  <c r="X353" i="1"/>
  <c r="Y353" i="1"/>
  <c r="Z353" i="1"/>
  <c r="AA353" i="1"/>
  <c r="I354" i="1"/>
  <c r="J354" i="1"/>
  <c r="K354" i="1"/>
  <c r="L354" i="1"/>
  <c r="M354" i="1"/>
  <c r="P354" i="1"/>
  <c r="Q354" i="1"/>
  <c r="R354" i="1"/>
  <c r="S354" i="1"/>
  <c r="T354" i="1"/>
  <c r="W354" i="1"/>
  <c r="X354" i="1"/>
  <c r="Y354" i="1"/>
  <c r="Z354" i="1"/>
  <c r="AA354" i="1"/>
  <c r="I355" i="1"/>
  <c r="J355" i="1"/>
  <c r="K355" i="1"/>
  <c r="L355" i="1"/>
  <c r="M355" i="1"/>
  <c r="P355" i="1"/>
  <c r="Q355" i="1"/>
  <c r="R355" i="1"/>
  <c r="S355" i="1"/>
  <c r="T355" i="1"/>
  <c r="W355" i="1"/>
  <c r="X355" i="1"/>
  <c r="Y355" i="1"/>
  <c r="Z355" i="1"/>
  <c r="AA355" i="1"/>
  <c r="I356" i="1"/>
  <c r="J356" i="1"/>
  <c r="K356" i="1"/>
  <c r="L356" i="1"/>
  <c r="M356" i="1"/>
  <c r="P356" i="1"/>
  <c r="Q356" i="1"/>
  <c r="R356" i="1"/>
  <c r="S356" i="1"/>
  <c r="T356" i="1"/>
  <c r="W356" i="1"/>
  <c r="X356" i="1"/>
  <c r="Y356" i="1"/>
  <c r="Z356" i="1"/>
  <c r="AA356" i="1"/>
  <c r="I357" i="1"/>
  <c r="J357" i="1"/>
  <c r="K357" i="1"/>
  <c r="L357" i="1"/>
  <c r="M357" i="1"/>
  <c r="P357" i="1"/>
  <c r="Q357" i="1"/>
  <c r="R357" i="1"/>
  <c r="S357" i="1"/>
  <c r="T357" i="1"/>
  <c r="W357" i="1"/>
  <c r="X357" i="1"/>
  <c r="Y357" i="1"/>
  <c r="Z357" i="1"/>
  <c r="AA357" i="1"/>
  <c r="I358" i="1"/>
  <c r="J358" i="1"/>
  <c r="K358" i="1"/>
  <c r="L358" i="1"/>
  <c r="M358" i="1"/>
  <c r="P358" i="1"/>
  <c r="Q358" i="1"/>
  <c r="R358" i="1"/>
  <c r="S358" i="1"/>
  <c r="T358" i="1"/>
  <c r="W358" i="1"/>
  <c r="X358" i="1"/>
  <c r="Y358" i="1"/>
  <c r="Z358" i="1"/>
  <c r="AA358" i="1"/>
  <c r="I359" i="1"/>
  <c r="J359" i="1"/>
  <c r="K359" i="1"/>
  <c r="L359" i="1"/>
  <c r="M359" i="1"/>
  <c r="P359" i="1"/>
  <c r="Q359" i="1"/>
  <c r="R359" i="1"/>
  <c r="S359" i="1"/>
  <c r="T359" i="1"/>
  <c r="W359" i="1"/>
  <c r="X359" i="1"/>
  <c r="Y359" i="1"/>
  <c r="Z359" i="1"/>
  <c r="AA359" i="1"/>
  <c r="I360" i="1"/>
  <c r="J360" i="1"/>
  <c r="K360" i="1"/>
  <c r="L360" i="1"/>
  <c r="M360" i="1"/>
  <c r="P360" i="1"/>
  <c r="Q360" i="1"/>
  <c r="R360" i="1"/>
  <c r="S360" i="1"/>
  <c r="T360" i="1"/>
  <c r="W360" i="1"/>
  <c r="X360" i="1"/>
  <c r="Y360" i="1"/>
  <c r="Z360" i="1"/>
  <c r="AA360" i="1"/>
  <c r="I361" i="1"/>
  <c r="J361" i="1"/>
  <c r="K361" i="1"/>
  <c r="L361" i="1"/>
  <c r="M361" i="1"/>
  <c r="P361" i="1"/>
  <c r="Q361" i="1"/>
  <c r="R361" i="1"/>
  <c r="S361" i="1"/>
  <c r="T361" i="1"/>
  <c r="W361" i="1"/>
  <c r="X361" i="1"/>
  <c r="Y361" i="1"/>
  <c r="Z361" i="1"/>
  <c r="AA361" i="1"/>
  <c r="I362" i="1"/>
  <c r="J362" i="1"/>
  <c r="K362" i="1"/>
  <c r="L362" i="1"/>
  <c r="M362" i="1"/>
  <c r="P362" i="1"/>
  <c r="Q362" i="1"/>
  <c r="R362" i="1"/>
  <c r="S362" i="1"/>
  <c r="T362" i="1"/>
  <c r="W362" i="1"/>
  <c r="X362" i="1"/>
  <c r="Y362" i="1"/>
  <c r="Z362" i="1"/>
  <c r="AA362" i="1"/>
  <c r="I363" i="1"/>
  <c r="J363" i="1"/>
  <c r="K363" i="1"/>
  <c r="L363" i="1"/>
  <c r="M363" i="1"/>
  <c r="P363" i="1"/>
  <c r="Q363" i="1"/>
  <c r="R363" i="1"/>
  <c r="S363" i="1"/>
  <c r="T363" i="1"/>
  <c r="W363" i="1"/>
  <c r="X363" i="1"/>
  <c r="Y363" i="1"/>
  <c r="Z363" i="1"/>
  <c r="AA363" i="1"/>
  <c r="I364" i="1"/>
  <c r="J364" i="1"/>
  <c r="K364" i="1"/>
  <c r="L364" i="1"/>
  <c r="M364" i="1"/>
  <c r="P364" i="1"/>
  <c r="Q364" i="1"/>
  <c r="R364" i="1"/>
  <c r="S364" i="1"/>
  <c r="T364" i="1"/>
  <c r="W364" i="1"/>
  <c r="X364" i="1"/>
  <c r="Y364" i="1"/>
  <c r="Z364" i="1"/>
  <c r="AA364" i="1"/>
  <c r="I365" i="1"/>
  <c r="J365" i="1"/>
  <c r="K365" i="1"/>
  <c r="L365" i="1"/>
  <c r="M365" i="1"/>
  <c r="P365" i="1"/>
  <c r="Q365" i="1"/>
  <c r="R365" i="1"/>
  <c r="S365" i="1"/>
  <c r="T365" i="1"/>
  <c r="W365" i="1"/>
  <c r="X365" i="1"/>
  <c r="Y365" i="1"/>
  <c r="Z365" i="1"/>
  <c r="AA365" i="1"/>
  <c r="I366" i="1"/>
  <c r="J366" i="1"/>
  <c r="K366" i="1"/>
  <c r="L366" i="1"/>
  <c r="M366" i="1"/>
  <c r="P366" i="1"/>
  <c r="Q366" i="1"/>
  <c r="R366" i="1"/>
  <c r="S366" i="1"/>
  <c r="T366" i="1"/>
  <c r="W366" i="1"/>
  <c r="X366" i="1"/>
  <c r="Y366" i="1"/>
  <c r="Z366" i="1"/>
  <c r="AA366" i="1"/>
  <c r="I367" i="1"/>
  <c r="J367" i="1"/>
  <c r="K367" i="1"/>
  <c r="L367" i="1"/>
  <c r="M367" i="1"/>
  <c r="P367" i="1"/>
  <c r="Q367" i="1"/>
  <c r="R367" i="1"/>
  <c r="S367" i="1"/>
  <c r="T367" i="1"/>
  <c r="W367" i="1"/>
  <c r="X367" i="1"/>
  <c r="Y367" i="1"/>
  <c r="Z367" i="1"/>
  <c r="AA367" i="1"/>
  <c r="I368" i="1"/>
  <c r="J368" i="1"/>
  <c r="K368" i="1"/>
  <c r="L368" i="1"/>
  <c r="M368" i="1"/>
  <c r="P368" i="1"/>
  <c r="Q368" i="1"/>
  <c r="R368" i="1"/>
  <c r="S368" i="1"/>
  <c r="T368" i="1"/>
  <c r="W368" i="1"/>
  <c r="X368" i="1"/>
  <c r="Y368" i="1"/>
  <c r="Z368" i="1"/>
  <c r="AA368" i="1"/>
  <c r="I369" i="1"/>
  <c r="J369" i="1"/>
  <c r="K369" i="1"/>
  <c r="L369" i="1"/>
  <c r="M369" i="1"/>
  <c r="P369" i="1"/>
  <c r="Q369" i="1"/>
  <c r="R369" i="1"/>
  <c r="S369" i="1"/>
  <c r="T369" i="1"/>
  <c r="W369" i="1"/>
  <c r="X369" i="1"/>
  <c r="Y369" i="1"/>
  <c r="Z369" i="1"/>
  <c r="AA369" i="1"/>
  <c r="I370" i="1"/>
  <c r="J370" i="1"/>
  <c r="K370" i="1"/>
  <c r="L370" i="1"/>
  <c r="M370" i="1"/>
  <c r="P370" i="1"/>
  <c r="Q370" i="1"/>
  <c r="R370" i="1"/>
  <c r="S370" i="1"/>
  <c r="T370" i="1"/>
  <c r="W370" i="1"/>
  <c r="X370" i="1"/>
  <c r="Y370" i="1"/>
  <c r="Z370" i="1"/>
  <c r="AA370" i="1"/>
  <c r="I371" i="1"/>
  <c r="J371" i="1"/>
  <c r="K371" i="1"/>
  <c r="L371" i="1"/>
  <c r="M371" i="1"/>
  <c r="P371" i="1"/>
  <c r="Q371" i="1"/>
  <c r="R371" i="1"/>
  <c r="S371" i="1"/>
  <c r="T371" i="1"/>
  <c r="W371" i="1"/>
  <c r="X371" i="1"/>
  <c r="Y371" i="1"/>
  <c r="Z371" i="1"/>
  <c r="AA371" i="1"/>
  <c r="I372" i="1"/>
  <c r="J372" i="1"/>
  <c r="K372" i="1"/>
  <c r="L372" i="1"/>
  <c r="M372" i="1"/>
  <c r="P372" i="1"/>
  <c r="Q372" i="1"/>
  <c r="R372" i="1"/>
  <c r="S372" i="1"/>
  <c r="T372" i="1"/>
  <c r="W372" i="1"/>
  <c r="X372" i="1"/>
  <c r="Y372" i="1"/>
  <c r="Z372" i="1"/>
  <c r="AA372" i="1"/>
  <c r="I373" i="1"/>
  <c r="J373" i="1"/>
  <c r="K373" i="1"/>
  <c r="L373" i="1"/>
  <c r="M373" i="1"/>
  <c r="P373" i="1"/>
  <c r="Q373" i="1"/>
  <c r="R373" i="1"/>
  <c r="S373" i="1"/>
  <c r="T373" i="1"/>
  <c r="W373" i="1"/>
  <c r="X373" i="1"/>
  <c r="Y373" i="1"/>
  <c r="Z373" i="1"/>
  <c r="AA373" i="1"/>
  <c r="I374" i="1"/>
  <c r="J374" i="1"/>
  <c r="K374" i="1"/>
  <c r="L374" i="1"/>
  <c r="M374" i="1"/>
  <c r="P374" i="1"/>
  <c r="Q374" i="1"/>
  <c r="R374" i="1"/>
  <c r="S374" i="1"/>
  <c r="T374" i="1"/>
  <c r="W374" i="1"/>
  <c r="X374" i="1"/>
  <c r="Y374" i="1"/>
  <c r="Z374" i="1"/>
  <c r="AA374" i="1"/>
  <c r="I375" i="1"/>
  <c r="J375" i="1"/>
  <c r="K375" i="1"/>
  <c r="L375" i="1"/>
  <c r="M375" i="1"/>
  <c r="P375" i="1"/>
  <c r="Q375" i="1"/>
  <c r="R375" i="1"/>
  <c r="S375" i="1"/>
  <c r="T375" i="1"/>
  <c r="W375" i="1"/>
  <c r="X375" i="1"/>
  <c r="Y375" i="1"/>
  <c r="Z375" i="1"/>
  <c r="AA375" i="1"/>
  <c r="I376" i="1"/>
  <c r="J376" i="1"/>
  <c r="K376" i="1"/>
  <c r="L376" i="1"/>
  <c r="M376" i="1"/>
  <c r="P376" i="1"/>
  <c r="Q376" i="1"/>
  <c r="R376" i="1"/>
  <c r="S376" i="1"/>
  <c r="T376" i="1"/>
  <c r="W376" i="1"/>
  <c r="X376" i="1"/>
  <c r="Y376" i="1"/>
  <c r="Z376" i="1"/>
  <c r="AA376" i="1"/>
  <c r="I378" i="1"/>
  <c r="J378" i="1"/>
  <c r="K378" i="1"/>
  <c r="L378" i="1"/>
  <c r="M378" i="1"/>
  <c r="P378" i="1"/>
  <c r="Q378" i="1"/>
  <c r="R378" i="1"/>
  <c r="S378" i="1"/>
  <c r="T378" i="1"/>
  <c r="W378" i="1"/>
  <c r="X378" i="1"/>
  <c r="Y378" i="1"/>
  <c r="Z378" i="1"/>
  <c r="AA378" i="1"/>
  <c r="I379" i="1"/>
  <c r="J379" i="1"/>
  <c r="K379" i="1"/>
  <c r="L379" i="1"/>
  <c r="M379" i="1"/>
  <c r="P379" i="1"/>
  <c r="Q379" i="1"/>
  <c r="R379" i="1"/>
  <c r="S379" i="1"/>
  <c r="T379" i="1"/>
  <c r="W379" i="1"/>
  <c r="X379" i="1"/>
  <c r="Y379" i="1"/>
  <c r="Z379" i="1"/>
  <c r="AA379" i="1"/>
  <c r="I380" i="1"/>
  <c r="J380" i="1"/>
  <c r="K380" i="1"/>
  <c r="L380" i="1"/>
  <c r="M380" i="1"/>
  <c r="P380" i="1"/>
  <c r="Q380" i="1"/>
  <c r="R380" i="1"/>
  <c r="S380" i="1"/>
  <c r="T380" i="1"/>
  <c r="W380" i="1"/>
  <c r="X380" i="1"/>
  <c r="Y380" i="1"/>
  <c r="Z380" i="1"/>
  <c r="AA380" i="1"/>
  <c r="I381" i="1"/>
  <c r="K25" i="5" s="1"/>
  <c r="K10" i="7" s="1"/>
  <c r="J381" i="1"/>
  <c r="L25" i="5" s="1"/>
  <c r="L10" i="7" s="1"/>
  <c r="K381" i="1"/>
  <c r="M25" i="5" s="1"/>
  <c r="M10" i="7" s="1"/>
  <c r="L381" i="1"/>
  <c r="N25" i="5" s="1"/>
  <c r="N10" i="7" s="1"/>
  <c r="M381" i="1"/>
  <c r="O25" i="5" s="1"/>
  <c r="O10" i="7" s="1"/>
  <c r="P20" i="7" s="1"/>
  <c r="P381" i="1"/>
  <c r="S25" i="5" s="1"/>
  <c r="T10" i="7" s="1"/>
  <c r="Q381" i="1"/>
  <c r="T25" i="5" s="1"/>
  <c r="U10" i="7" s="1"/>
  <c r="R381" i="1"/>
  <c r="U25" i="5" s="1"/>
  <c r="V10" i="7" s="1"/>
  <c r="S381" i="1"/>
  <c r="V25" i="5" s="1"/>
  <c r="W10" i="7" s="1"/>
  <c r="T381" i="1"/>
  <c r="W25" i="5" s="1"/>
  <c r="X10" i="7" s="1"/>
  <c r="W381" i="1"/>
  <c r="AA25" i="5" s="1"/>
  <c r="AC10" i="7" s="1"/>
  <c r="X381" i="1"/>
  <c r="AB25" i="5" s="1"/>
  <c r="AD10" i="7" s="1"/>
  <c r="Y381" i="1"/>
  <c r="AC25" i="5" s="1"/>
  <c r="AE10" i="7" s="1"/>
  <c r="Z381" i="1"/>
  <c r="AD25" i="5" s="1"/>
  <c r="AF10" i="7" s="1"/>
  <c r="AA381" i="1"/>
  <c r="AE25" i="5" s="1"/>
  <c r="AG10" i="7" s="1"/>
  <c r="I382" i="1"/>
  <c r="J382" i="1"/>
  <c r="K382" i="1"/>
  <c r="L382" i="1"/>
  <c r="M382" i="1"/>
  <c r="P382" i="1"/>
  <c r="Q382" i="1"/>
  <c r="R382" i="1"/>
  <c r="S382" i="1"/>
  <c r="T382" i="1"/>
  <c r="W382" i="1"/>
  <c r="X382" i="1"/>
  <c r="Y382" i="1"/>
  <c r="Z382" i="1"/>
  <c r="AA382" i="1"/>
  <c r="I383" i="1"/>
  <c r="J383" i="1"/>
  <c r="K383" i="1"/>
  <c r="L383" i="1"/>
  <c r="M383" i="1"/>
  <c r="P383" i="1"/>
  <c r="Q383" i="1"/>
  <c r="R383" i="1"/>
  <c r="S383" i="1"/>
  <c r="T383" i="1"/>
  <c r="W383" i="1"/>
  <c r="X383" i="1"/>
  <c r="Y383" i="1"/>
  <c r="Z383" i="1"/>
  <c r="AA383" i="1"/>
  <c r="I384" i="1"/>
  <c r="J384" i="1"/>
  <c r="K384" i="1"/>
  <c r="L384" i="1"/>
  <c r="M384" i="1"/>
  <c r="P384" i="1"/>
  <c r="Q384" i="1"/>
  <c r="R384" i="1"/>
  <c r="S384" i="1"/>
  <c r="T384" i="1"/>
  <c r="W384" i="1"/>
  <c r="X384" i="1"/>
  <c r="Y384" i="1"/>
  <c r="Z384" i="1"/>
  <c r="AA384" i="1"/>
  <c r="I385" i="1"/>
  <c r="J385" i="1"/>
  <c r="K385" i="1"/>
  <c r="L385" i="1"/>
  <c r="M385" i="1"/>
  <c r="P385" i="1"/>
  <c r="Q385" i="1"/>
  <c r="R385" i="1"/>
  <c r="S385" i="1"/>
  <c r="T385" i="1"/>
  <c r="W385" i="1"/>
  <c r="X385" i="1"/>
  <c r="Y385" i="1"/>
  <c r="Z385" i="1"/>
  <c r="AA385" i="1"/>
  <c r="I386" i="1"/>
  <c r="J386" i="1"/>
  <c r="K386" i="1"/>
  <c r="L386" i="1"/>
  <c r="M386" i="1"/>
  <c r="P386" i="1"/>
  <c r="Q386" i="1"/>
  <c r="R386" i="1"/>
  <c r="S386" i="1"/>
  <c r="T386" i="1"/>
  <c r="W386" i="1"/>
  <c r="X386" i="1"/>
  <c r="Y386" i="1"/>
  <c r="Z386" i="1"/>
  <c r="AA386" i="1"/>
  <c r="I387" i="1"/>
  <c r="J387" i="1"/>
  <c r="K387" i="1"/>
  <c r="L387" i="1"/>
  <c r="M387" i="1"/>
  <c r="P387" i="1"/>
  <c r="Q387" i="1"/>
  <c r="R387" i="1"/>
  <c r="S387" i="1"/>
  <c r="T387" i="1"/>
  <c r="W387" i="1"/>
  <c r="X387" i="1"/>
  <c r="Y387" i="1"/>
  <c r="Z387" i="1"/>
  <c r="AA387" i="1"/>
  <c r="I388" i="1"/>
  <c r="J388" i="1"/>
  <c r="K388" i="1"/>
  <c r="L388" i="1"/>
  <c r="M388" i="1"/>
  <c r="P388" i="1"/>
  <c r="Q388" i="1"/>
  <c r="R388" i="1"/>
  <c r="S388" i="1"/>
  <c r="T388" i="1"/>
  <c r="W388" i="1"/>
  <c r="X388" i="1"/>
  <c r="Y388" i="1"/>
  <c r="Z388" i="1"/>
  <c r="AA388" i="1"/>
  <c r="I389" i="1"/>
  <c r="J389" i="1"/>
  <c r="K389" i="1"/>
  <c r="L389" i="1"/>
  <c r="M389" i="1"/>
  <c r="P389" i="1"/>
  <c r="Q389" i="1"/>
  <c r="R389" i="1"/>
  <c r="S389" i="1"/>
  <c r="T389" i="1"/>
  <c r="W389" i="1"/>
  <c r="X389" i="1"/>
  <c r="Y389" i="1"/>
  <c r="Z389" i="1"/>
  <c r="AA389" i="1"/>
  <c r="I390" i="1"/>
  <c r="J390" i="1"/>
  <c r="K390" i="1"/>
  <c r="L390" i="1"/>
  <c r="M390" i="1"/>
  <c r="P390" i="1"/>
  <c r="Q390" i="1"/>
  <c r="R390" i="1"/>
  <c r="S390" i="1"/>
  <c r="T390" i="1"/>
  <c r="W390" i="1"/>
  <c r="X390" i="1"/>
  <c r="Y390" i="1"/>
  <c r="Z390" i="1"/>
  <c r="AA390" i="1"/>
  <c r="I391" i="1"/>
  <c r="J391" i="1"/>
  <c r="K391" i="1"/>
  <c r="L391" i="1"/>
  <c r="M391" i="1"/>
  <c r="P391" i="1"/>
  <c r="Q391" i="1"/>
  <c r="R391" i="1"/>
  <c r="S391" i="1"/>
  <c r="T391" i="1"/>
  <c r="W391" i="1"/>
  <c r="X391" i="1"/>
  <c r="Y391" i="1"/>
  <c r="Z391" i="1"/>
  <c r="AA391" i="1"/>
  <c r="I392" i="1"/>
  <c r="J392" i="1"/>
  <c r="K392" i="1"/>
  <c r="L392" i="1"/>
  <c r="M392" i="1"/>
  <c r="P392" i="1"/>
  <c r="Q392" i="1"/>
  <c r="R392" i="1"/>
  <c r="S392" i="1"/>
  <c r="T392" i="1"/>
  <c r="W392" i="1"/>
  <c r="X392" i="1"/>
  <c r="Y392" i="1"/>
  <c r="Z392" i="1"/>
  <c r="AA392" i="1"/>
  <c r="I393" i="1"/>
  <c r="J393" i="1"/>
  <c r="K393" i="1"/>
  <c r="L393" i="1"/>
  <c r="M393" i="1"/>
  <c r="P393" i="1"/>
  <c r="Q393" i="1"/>
  <c r="R393" i="1"/>
  <c r="S393" i="1"/>
  <c r="T393" i="1"/>
  <c r="W393" i="1"/>
  <c r="X393" i="1"/>
  <c r="Y393" i="1"/>
  <c r="Z393" i="1"/>
  <c r="AA393" i="1"/>
  <c r="I394" i="1"/>
  <c r="J394" i="1"/>
  <c r="K394" i="1"/>
  <c r="L394" i="1"/>
  <c r="M394" i="1"/>
  <c r="P394" i="1"/>
  <c r="Q394" i="1"/>
  <c r="R394" i="1"/>
  <c r="S394" i="1"/>
  <c r="T394" i="1"/>
  <c r="W394" i="1"/>
  <c r="X394" i="1"/>
  <c r="Y394" i="1"/>
  <c r="Z394" i="1"/>
  <c r="AA394" i="1"/>
  <c r="I395" i="1"/>
  <c r="J395" i="1"/>
  <c r="K395" i="1"/>
  <c r="L395" i="1"/>
  <c r="M395" i="1"/>
  <c r="P395" i="1"/>
  <c r="Q395" i="1"/>
  <c r="R395" i="1"/>
  <c r="S395" i="1"/>
  <c r="T395" i="1"/>
  <c r="W395" i="1"/>
  <c r="X395" i="1"/>
  <c r="Y395" i="1"/>
  <c r="Z395" i="1"/>
  <c r="AA395" i="1"/>
  <c r="I396" i="1"/>
  <c r="J396" i="1"/>
  <c r="K396" i="1"/>
  <c r="L396" i="1"/>
  <c r="M396" i="1"/>
  <c r="P396" i="1"/>
  <c r="Q396" i="1"/>
  <c r="R396" i="1"/>
  <c r="S396" i="1"/>
  <c r="T396" i="1"/>
  <c r="W396" i="1"/>
  <c r="X396" i="1"/>
  <c r="Y396" i="1"/>
  <c r="Z396" i="1"/>
  <c r="AA396" i="1"/>
  <c r="I397" i="1"/>
  <c r="J397" i="1"/>
  <c r="K397" i="1"/>
  <c r="L397" i="1"/>
  <c r="M397" i="1"/>
  <c r="P397" i="1"/>
  <c r="Q397" i="1"/>
  <c r="R397" i="1"/>
  <c r="S397" i="1"/>
  <c r="T397" i="1"/>
  <c r="W397" i="1"/>
  <c r="X397" i="1"/>
  <c r="Y397" i="1"/>
  <c r="Z397" i="1"/>
  <c r="AA397" i="1"/>
  <c r="I398" i="1"/>
  <c r="J398" i="1"/>
  <c r="K398" i="1"/>
  <c r="L398" i="1"/>
  <c r="M398" i="1"/>
  <c r="P398" i="1"/>
  <c r="Q398" i="1"/>
  <c r="R398" i="1"/>
  <c r="S398" i="1"/>
  <c r="T398" i="1"/>
  <c r="W398" i="1"/>
  <c r="X398" i="1"/>
  <c r="Y398" i="1"/>
  <c r="Z398" i="1"/>
  <c r="AA398" i="1"/>
  <c r="I400" i="1"/>
  <c r="J400" i="1"/>
  <c r="K400" i="1"/>
  <c r="L400" i="1"/>
  <c r="M400" i="1"/>
  <c r="P400" i="1"/>
  <c r="Q400" i="1"/>
  <c r="R400" i="1"/>
  <c r="S400" i="1"/>
  <c r="T400" i="1"/>
  <c r="W400" i="1"/>
  <c r="X400" i="1"/>
  <c r="Y400" i="1"/>
  <c r="Z400" i="1"/>
  <c r="AA400" i="1"/>
  <c r="I401" i="1"/>
  <c r="J401" i="1"/>
  <c r="K401" i="1"/>
  <c r="L401" i="1"/>
  <c r="M401" i="1"/>
  <c r="P401" i="1"/>
  <c r="Q401" i="1"/>
  <c r="R401" i="1"/>
  <c r="S401" i="1"/>
  <c r="T401" i="1"/>
  <c r="W401" i="1"/>
  <c r="X401" i="1"/>
  <c r="Y401" i="1"/>
  <c r="Z401" i="1"/>
  <c r="AA401" i="1"/>
  <c r="I402" i="1"/>
  <c r="J402" i="1"/>
  <c r="K402" i="1"/>
  <c r="L402" i="1"/>
  <c r="M402" i="1"/>
  <c r="P402" i="1"/>
  <c r="Q402" i="1"/>
  <c r="R402" i="1"/>
  <c r="S402" i="1"/>
  <c r="T402" i="1"/>
  <c r="W402" i="1"/>
  <c r="X402" i="1"/>
  <c r="Y402" i="1"/>
  <c r="Z402" i="1"/>
  <c r="AA402" i="1"/>
  <c r="I403" i="1"/>
  <c r="J403" i="1"/>
  <c r="K403" i="1"/>
  <c r="L403" i="1"/>
  <c r="M403" i="1"/>
  <c r="P403" i="1"/>
  <c r="Q403" i="1"/>
  <c r="R403" i="1"/>
  <c r="S403" i="1"/>
  <c r="T403" i="1"/>
  <c r="W403" i="1"/>
  <c r="X403" i="1"/>
  <c r="Y403" i="1"/>
  <c r="Z403" i="1"/>
  <c r="AA403" i="1"/>
  <c r="I404" i="1"/>
  <c r="J404" i="1"/>
  <c r="K404" i="1"/>
  <c r="L404" i="1"/>
  <c r="M404" i="1"/>
  <c r="P404" i="1"/>
  <c r="Q404" i="1"/>
  <c r="R404" i="1"/>
  <c r="S404" i="1"/>
  <c r="T404" i="1"/>
  <c r="W404" i="1"/>
  <c r="X404" i="1"/>
  <c r="Y404" i="1"/>
  <c r="Z404" i="1"/>
  <c r="AA404" i="1"/>
  <c r="I405" i="1"/>
  <c r="J405" i="1"/>
  <c r="K405" i="1"/>
  <c r="L405" i="1"/>
  <c r="M405" i="1"/>
  <c r="P405" i="1"/>
  <c r="Q405" i="1"/>
  <c r="R405" i="1"/>
  <c r="S405" i="1"/>
  <c r="T405" i="1"/>
  <c r="W405" i="1"/>
  <c r="X405" i="1"/>
  <c r="Y405" i="1"/>
  <c r="Z405" i="1"/>
  <c r="AA405" i="1"/>
  <c r="I406" i="1"/>
  <c r="J406" i="1"/>
  <c r="K406" i="1"/>
  <c r="L406" i="1"/>
  <c r="M406" i="1"/>
  <c r="P406" i="1"/>
  <c r="Q406" i="1"/>
  <c r="R406" i="1"/>
  <c r="S406" i="1"/>
  <c r="T406" i="1"/>
  <c r="W406" i="1"/>
  <c r="X406" i="1"/>
  <c r="Y406" i="1"/>
  <c r="Z406" i="1"/>
  <c r="AA406" i="1"/>
  <c r="I407" i="1"/>
  <c r="J407" i="1"/>
  <c r="K407" i="1"/>
  <c r="L407" i="1"/>
  <c r="M407" i="1"/>
  <c r="P407" i="1"/>
  <c r="Q407" i="1"/>
  <c r="R407" i="1"/>
  <c r="S407" i="1"/>
  <c r="T407" i="1"/>
  <c r="W407" i="1"/>
  <c r="X407" i="1"/>
  <c r="Y407" i="1"/>
  <c r="Z407" i="1"/>
  <c r="AA407" i="1"/>
  <c r="I408" i="1"/>
  <c r="J408" i="1"/>
  <c r="K408" i="1"/>
  <c r="L408" i="1"/>
  <c r="M408" i="1"/>
  <c r="P408" i="1"/>
  <c r="Q408" i="1"/>
  <c r="R408" i="1"/>
  <c r="S408" i="1"/>
  <c r="T408" i="1"/>
  <c r="W408" i="1"/>
  <c r="X408" i="1"/>
  <c r="Y408" i="1"/>
  <c r="Z408" i="1"/>
  <c r="AA408" i="1"/>
  <c r="I409" i="1"/>
  <c r="J409" i="1"/>
  <c r="K409" i="1"/>
  <c r="L409" i="1"/>
  <c r="M409" i="1"/>
  <c r="P409" i="1"/>
  <c r="Q409" i="1"/>
  <c r="R409" i="1"/>
  <c r="S409" i="1"/>
  <c r="T409" i="1"/>
  <c r="W409" i="1"/>
  <c r="X409" i="1"/>
  <c r="Y409" i="1"/>
  <c r="Z409" i="1"/>
  <c r="AA409" i="1"/>
  <c r="I410" i="1"/>
  <c r="J410" i="1"/>
  <c r="K410" i="1"/>
  <c r="L410" i="1"/>
  <c r="M410" i="1"/>
  <c r="P410" i="1"/>
  <c r="Q410" i="1"/>
  <c r="R410" i="1"/>
  <c r="S410" i="1"/>
  <c r="T410" i="1"/>
  <c r="W410" i="1"/>
  <c r="X410" i="1"/>
  <c r="Y410" i="1"/>
  <c r="Z410" i="1"/>
  <c r="AA410" i="1"/>
  <c r="I411" i="1"/>
  <c r="J411" i="1"/>
  <c r="K411" i="1"/>
  <c r="L411" i="1"/>
  <c r="M411" i="1"/>
  <c r="P411" i="1"/>
  <c r="Q411" i="1"/>
  <c r="R411" i="1"/>
  <c r="S411" i="1"/>
  <c r="T411" i="1"/>
  <c r="W411" i="1"/>
  <c r="X411" i="1"/>
  <c r="Y411" i="1"/>
  <c r="Z411" i="1"/>
  <c r="AA411" i="1"/>
  <c r="I412" i="1"/>
  <c r="J412" i="1"/>
  <c r="K412" i="1"/>
  <c r="L412" i="1"/>
  <c r="M412" i="1"/>
  <c r="P412" i="1"/>
  <c r="Q412" i="1"/>
  <c r="R412" i="1"/>
  <c r="S412" i="1"/>
  <c r="T412" i="1"/>
  <c r="W412" i="1"/>
  <c r="X412" i="1"/>
  <c r="Y412" i="1"/>
  <c r="Z412" i="1"/>
  <c r="AA412" i="1"/>
  <c r="I413" i="1"/>
  <c r="J413" i="1"/>
  <c r="K413" i="1"/>
  <c r="L413" i="1"/>
  <c r="M413" i="1"/>
  <c r="P413" i="1"/>
  <c r="Q413" i="1"/>
  <c r="R413" i="1"/>
  <c r="S413" i="1"/>
  <c r="T413" i="1"/>
  <c r="W413" i="1"/>
  <c r="X413" i="1"/>
  <c r="Y413" i="1"/>
  <c r="Z413" i="1"/>
  <c r="AA413" i="1"/>
  <c r="I414" i="1"/>
  <c r="J414" i="1"/>
  <c r="K414" i="1"/>
  <c r="L414" i="1"/>
  <c r="M414" i="1"/>
  <c r="P414" i="1"/>
  <c r="Q414" i="1"/>
  <c r="R414" i="1"/>
  <c r="S414" i="1"/>
  <c r="T414" i="1"/>
  <c r="W414" i="1"/>
  <c r="X414" i="1"/>
  <c r="Y414" i="1"/>
  <c r="Z414" i="1"/>
  <c r="AA414" i="1"/>
  <c r="I415" i="1"/>
  <c r="J415" i="1"/>
  <c r="K415" i="1"/>
  <c r="L415" i="1"/>
  <c r="M415" i="1"/>
  <c r="P415" i="1"/>
  <c r="Q415" i="1"/>
  <c r="R415" i="1"/>
  <c r="S415" i="1"/>
  <c r="T415" i="1"/>
  <c r="W415" i="1"/>
  <c r="X415" i="1"/>
  <c r="Y415" i="1"/>
  <c r="Z415" i="1"/>
  <c r="AA415" i="1"/>
  <c r="I416" i="1"/>
  <c r="J416" i="1"/>
  <c r="K416" i="1"/>
  <c r="L416" i="1"/>
  <c r="M416" i="1"/>
  <c r="P416" i="1"/>
  <c r="Q416" i="1"/>
  <c r="R416" i="1"/>
  <c r="S416" i="1"/>
  <c r="T416" i="1"/>
  <c r="W416" i="1"/>
  <c r="X416" i="1"/>
  <c r="Y416" i="1"/>
  <c r="Z416" i="1"/>
  <c r="AA416" i="1"/>
  <c r="I417" i="1"/>
  <c r="J417" i="1"/>
  <c r="K417" i="1"/>
  <c r="L417" i="1"/>
  <c r="M417" i="1"/>
  <c r="P417" i="1"/>
  <c r="Q417" i="1"/>
  <c r="R417" i="1"/>
  <c r="S417" i="1"/>
  <c r="T417" i="1"/>
  <c r="W417" i="1"/>
  <c r="X417" i="1"/>
  <c r="Y417" i="1"/>
  <c r="Z417" i="1"/>
  <c r="AA417" i="1"/>
  <c r="I418" i="1"/>
  <c r="J418" i="1"/>
  <c r="K418" i="1"/>
  <c r="L418" i="1"/>
  <c r="M418" i="1"/>
  <c r="P418" i="1"/>
  <c r="Q418" i="1"/>
  <c r="R418" i="1"/>
  <c r="S418" i="1"/>
  <c r="T418" i="1"/>
  <c r="W418" i="1"/>
  <c r="X418" i="1"/>
  <c r="Y418" i="1"/>
  <c r="Z418" i="1"/>
  <c r="AA418" i="1"/>
  <c r="I419" i="1"/>
  <c r="J419" i="1"/>
  <c r="K419" i="1"/>
  <c r="L419" i="1"/>
  <c r="M419" i="1"/>
  <c r="P419" i="1"/>
  <c r="Q419" i="1"/>
  <c r="R419" i="1"/>
  <c r="S419" i="1"/>
  <c r="T419" i="1"/>
  <c r="W419" i="1"/>
  <c r="X419" i="1"/>
  <c r="Y419" i="1"/>
  <c r="Z419" i="1"/>
  <c r="AA419" i="1"/>
  <c r="I420" i="1"/>
  <c r="J420" i="1"/>
  <c r="K420" i="1"/>
  <c r="L420" i="1"/>
  <c r="M420" i="1"/>
  <c r="P420" i="1"/>
  <c r="Q420" i="1"/>
  <c r="R420" i="1"/>
  <c r="S420" i="1"/>
  <c r="T420" i="1"/>
  <c r="W420" i="1"/>
  <c r="X420" i="1"/>
  <c r="Y420" i="1"/>
  <c r="Z420" i="1"/>
  <c r="AA420" i="1"/>
  <c r="I421" i="1"/>
  <c r="J421" i="1"/>
  <c r="K421" i="1"/>
  <c r="L421" i="1"/>
  <c r="M421" i="1"/>
  <c r="P421" i="1"/>
  <c r="Q421" i="1"/>
  <c r="R421" i="1"/>
  <c r="S421" i="1"/>
  <c r="T421" i="1"/>
  <c r="W421" i="1"/>
  <c r="X421" i="1"/>
  <c r="Y421" i="1"/>
  <c r="Z421" i="1"/>
  <c r="AA421" i="1"/>
  <c r="I422" i="1"/>
  <c r="J422" i="1"/>
  <c r="K422" i="1"/>
  <c r="L422" i="1"/>
  <c r="M422" i="1"/>
  <c r="P422" i="1"/>
  <c r="Q422" i="1"/>
  <c r="R422" i="1"/>
  <c r="S422" i="1"/>
  <c r="T422" i="1"/>
  <c r="W422" i="1"/>
  <c r="X422" i="1"/>
  <c r="Y422" i="1"/>
  <c r="Z422" i="1"/>
  <c r="AA422" i="1"/>
  <c r="I423" i="1"/>
  <c r="J423" i="1"/>
  <c r="K423" i="1"/>
  <c r="L423" i="1"/>
  <c r="M423" i="1"/>
  <c r="P423" i="1"/>
  <c r="Q423" i="1"/>
  <c r="R423" i="1"/>
  <c r="S423" i="1"/>
  <c r="T423" i="1"/>
  <c r="W423" i="1"/>
  <c r="X423" i="1"/>
  <c r="Y423" i="1"/>
  <c r="Z423" i="1"/>
  <c r="AA423" i="1"/>
  <c r="I424" i="1"/>
  <c r="J424" i="1"/>
  <c r="K424" i="1"/>
  <c r="L424" i="1"/>
  <c r="M424" i="1"/>
  <c r="P424" i="1"/>
  <c r="Q424" i="1"/>
  <c r="R424" i="1"/>
  <c r="S424" i="1"/>
  <c r="T424" i="1"/>
  <c r="W424" i="1"/>
  <c r="X424" i="1"/>
  <c r="Y424" i="1"/>
  <c r="Z424" i="1"/>
  <c r="AA424" i="1"/>
  <c r="I425" i="1"/>
  <c r="J425" i="1"/>
  <c r="K425" i="1"/>
  <c r="L425" i="1"/>
  <c r="M425" i="1"/>
  <c r="P425" i="1"/>
  <c r="Q425" i="1"/>
  <c r="R425" i="1"/>
  <c r="S425" i="1"/>
  <c r="T425" i="1"/>
  <c r="W425" i="1"/>
  <c r="X425" i="1"/>
  <c r="Y425" i="1"/>
  <c r="Z425" i="1"/>
  <c r="AA425" i="1"/>
  <c r="I426" i="1"/>
  <c r="J426" i="1"/>
  <c r="K426" i="1"/>
  <c r="L426" i="1"/>
  <c r="M426" i="1"/>
  <c r="P426" i="1"/>
  <c r="Q426" i="1"/>
  <c r="R426" i="1"/>
  <c r="S426" i="1"/>
  <c r="T426" i="1"/>
  <c r="W426" i="1"/>
  <c r="X426" i="1"/>
  <c r="Y426" i="1"/>
  <c r="Z426" i="1"/>
  <c r="AA426" i="1"/>
  <c r="I427" i="1"/>
  <c r="J427" i="1"/>
  <c r="K427" i="1"/>
  <c r="L427" i="1"/>
  <c r="M427" i="1"/>
  <c r="P427" i="1"/>
  <c r="Q427" i="1"/>
  <c r="R427" i="1"/>
  <c r="S427" i="1"/>
  <c r="T427" i="1"/>
  <c r="W427" i="1"/>
  <c r="X427" i="1"/>
  <c r="Y427" i="1"/>
  <c r="Z427" i="1"/>
  <c r="AA427" i="1"/>
  <c r="I428" i="1"/>
  <c r="J428" i="1"/>
  <c r="K428" i="1"/>
  <c r="L428" i="1"/>
  <c r="M428" i="1"/>
  <c r="P428" i="1"/>
  <c r="Q428" i="1"/>
  <c r="R428" i="1"/>
  <c r="S428" i="1"/>
  <c r="T428" i="1"/>
  <c r="W428" i="1"/>
  <c r="X428" i="1"/>
  <c r="Y428" i="1"/>
  <c r="Z428" i="1"/>
  <c r="AA428" i="1"/>
  <c r="I429" i="1"/>
  <c r="J429" i="1"/>
  <c r="K429" i="1"/>
  <c r="L429" i="1"/>
  <c r="M429" i="1"/>
  <c r="P429" i="1"/>
  <c r="Q429" i="1"/>
  <c r="R429" i="1"/>
  <c r="S429" i="1"/>
  <c r="T429" i="1"/>
  <c r="W429" i="1"/>
  <c r="X429" i="1"/>
  <c r="Y429" i="1"/>
  <c r="Z429" i="1"/>
  <c r="AA429" i="1"/>
  <c r="I430" i="1"/>
  <c r="J430" i="1"/>
  <c r="K430" i="1"/>
  <c r="L430" i="1"/>
  <c r="M430" i="1"/>
  <c r="P430" i="1"/>
  <c r="Q430" i="1"/>
  <c r="R430" i="1"/>
  <c r="S430" i="1"/>
  <c r="T430" i="1"/>
  <c r="W430" i="1"/>
  <c r="X430" i="1"/>
  <c r="Y430" i="1"/>
  <c r="Z430" i="1"/>
  <c r="AA430" i="1"/>
  <c r="I431" i="1"/>
  <c r="J431" i="1"/>
  <c r="K431" i="1"/>
  <c r="L431" i="1"/>
  <c r="M431" i="1"/>
  <c r="P431" i="1"/>
  <c r="Q431" i="1"/>
  <c r="R431" i="1"/>
  <c r="S431" i="1"/>
  <c r="T431" i="1"/>
  <c r="W431" i="1"/>
  <c r="X431" i="1"/>
  <c r="Y431" i="1"/>
  <c r="Z431" i="1"/>
  <c r="AA431" i="1"/>
  <c r="I432" i="1"/>
  <c r="J432" i="1"/>
  <c r="K432" i="1"/>
  <c r="L432" i="1"/>
  <c r="M432" i="1"/>
  <c r="P432" i="1"/>
  <c r="Q432" i="1"/>
  <c r="R432" i="1"/>
  <c r="S432" i="1"/>
  <c r="T432" i="1"/>
  <c r="W432" i="1"/>
  <c r="X432" i="1"/>
  <c r="Y432" i="1"/>
  <c r="Z432" i="1"/>
  <c r="AA432" i="1"/>
  <c r="I433" i="1"/>
  <c r="J433" i="1"/>
  <c r="K433" i="1"/>
  <c r="L433" i="1"/>
  <c r="M433" i="1"/>
  <c r="P433" i="1"/>
  <c r="Q433" i="1"/>
  <c r="R433" i="1"/>
  <c r="S433" i="1"/>
  <c r="T433" i="1"/>
  <c r="W433" i="1"/>
  <c r="X433" i="1"/>
  <c r="Y433" i="1"/>
  <c r="Z433" i="1"/>
  <c r="AA433" i="1"/>
  <c r="I434" i="1"/>
  <c r="J434" i="1"/>
  <c r="K434" i="1"/>
  <c r="L434" i="1"/>
  <c r="M434" i="1"/>
  <c r="P434" i="1"/>
  <c r="Q434" i="1"/>
  <c r="R434" i="1"/>
  <c r="S434" i="1"/>
  <c r="T434" i="1"/>
  <c r="W434" i="1"/>
  <c r="X434" i="1"/>
  <c r="Y434" i="1"/>
  <c r="Z434" i="1"/>
  <c r="AA434" i="1"/>
  <c r="I435" i="1"/>
  <c r="J435" i="1"/>
  <c r="K435" i="1"/>
  <c r="L435" i="1"/>
  <c r="M435" i="1"/>
  <c r="P435" i="1"/>
  <c r="Q435" i="1"/>
  <c r="R435" i="1"/>
  <c r="S435" i="1"/>
  <c r="T435" i="1"/>
  <c r="W435" i="1"/>
  <c r="X435" i="1"/>
  <c r="Y435" i="1"/>
  <c r="Z435" i="1"/>
  <c r="AA435" i="1"/>
  <c r="I436" i="1"/>
  <c r="J436" i="1"/>
  <c r="K436" i="1"/>
  <c r="L436" i="1"/>
  <c r="M436" i="1"/>
  <c r="P436" i="1"/>
  <c r="Q436" i="1"/>
  <c r="R436" i="1"/>
  <c r="S436" i="1"/>
  <c r="T436" i="1"/>
  <c r="W436" i="1"/>
  <c r="X436" i="1"/>
  <c r="Y436" i="1"/>
  <c r="Z436" i="1"/>
  <c r="AA436" i="1"/>
  <c r="I437" i="1"/>
  <c r="J437" i="1"/>
  <c r="K437" i="1"/>
  <c r="L437" i="1"/>
  <c r="M437" i="1"/>
  <c r="P437" i="1"/>
  <c r="Q437" i="1"/>
  <c r="R437" i="1"/>
  <c r="S437" i="1"/>
  <c r="T437" i="1"/>
  <c r="W437" i="1"/>
  <c r="X437" i="1"/>
  <c r="Y437" i="1"/>
  <c r="Z437" i="1"/>
  <c r="AA437" i="1"/>
  <c r="I438" i="1"/>
  <c r="J438" i="1"/>
  <c r="K438" i="1"/>
  <c r="L438" i="1"/>
  <c r="M438" i="1"/>
  <c r="P438" i="1"/>
  <c r="Q438" i="1"/>
  <c r="R438" i="1"/>
  <c r="S438" i="1"/>
  <c r="T438" i="1"/>
  <c r="W438" i="1"/>
  <c r="X438" i="1"/>
  <c r="Y438" i="1"/>
  <c r="Z438" i="1"/>
  <c r="AA438" i="1"/>
  <c r="I439" i="1"/>
  <c r="J439" i="1"/>
  <c r="K439" i="1"/>
  <c r="L439" i="1"/>
  <c r="M439" i="1"/>
  <c r="P439" i="1"/>
  <c r="Q439" i="1"/>
  <c r="R439" i="1"/>
  <c r="S439" i="1"/>
  <c r="T439" i="1"/>
  <c r="W439" i="1"/>
  <c r="X439" i="1"/>
  <c r="Y439" i="1"/>
  <c r="Z439" i="1"/>
  <c r="AA439" i="1"/>
  <c r="I440" i="1"/>
  <c r="J440" i="1"/>
  <c r="K440" i="1"/>
  <c r="L440" i="1"/>
  <c r="M440" i="1"/>
  <c r="P440" i="1"/>
  <c r="Q440" i="1"/>
  <c r="R440" i="1"/>
  <c r="S440" i="1"/>
  <c r="T440" i="1"/>
  <c r="W440" i="1"/>
  <c r="X440" i="1"/>
  <c r="Y440" i="1"/>
  <c r="Z440" i="1"/>
  <c r="AA440" i="1"/>
  <c r="I441" i="1"/>
  <c r="J441" i="1"/>
  <c r="K441" i="1"/>
  <c r="L441" i="1"/>
  <c r="M441" i="1"/>
  <c r="P441" i="1"/>
  <c r="Q441" i="1"/>
  <c r="R441" i="1"/>
  <c r="S441" i="1"/>
  <c r="T441" i="1"/>
  <c r="W441" i="1"/>
  <c r="X441" i="1"/>
  <c r="Y441" i="1"/>
  <c r="Z441" i="1"/>
  <c r="AA441" i="1"/>
  <c r="I442" i="1"/>
  <c r="J442" i="1"/>
  <c r="K442" i="1"/>
  <c r="L442" i="1"/>
  <c r="M442" i="1"/>
  <c r="P442" i="1"/>
  <c r="Q442" i="1"/>
  <c r="R442" i="1"/>
  <c r="S442" i="1"/>
  <c r="T442" i="1"/>
  <c r="W442" i="1"/>
  <c r="X442" i="1"/>
  <c r="Y442" i="1"/>
  <c r="Z442" i="1"/>
  <c r="AA442" i="1"/>
  <c r="I443" i="1"/>
  <c r="J443" i="1"/>
  <c r="K443" i="1"/>
  <c r="L443" i="1"/>
  <c r="M443" i="1"/>
  <c r="P443" i="1"/>
  <c r="Q443" i="1"/>
  <c r="R443" i="1"/>
  <c r="S443" i="1"/>
  <c r="T443" i="1"/>
  <c r="W443" i="1"/>
  <c r="X443" i="1"/>
  <c r="Y443" i="1"/>
  <c r="Z443" i="1"/>
  <c r="AA443" i="1"/>
  <c r="I444" i="1"/>
  <c r="J444" i="1"/>
  <c r="K444" i="1"/>
  <c r="L444" i="1"/>
  <c r="M444" i="1"/>
  <c r="P444" i="1"/>
  <c r="Q444" i="1"/>
  <c r="R444" i="1"/>
  <c r="S444" i="1"/>
  <c r="T444" i="1"/>
  <c r="W444" i="1"/>
  <c r="X444" i="1"/>
  <c r="Y444" i="1"/>
  <c r="Z444" i="1"/>
  <c r="AA444" i="1"/>
  <c r="I445" i="1"/>
  <c r="J445" i="1"/>
  <c r="K445" i="1"/>
  <c r="L445" i="1"/>
  <c r="M445" i="1"/>
  <c r="P445" i="1"/>
  <c r="Q445" i="1"/>
  <c r="R445" i="1"/>
  <c r="S445" i="1"/>
  <c r="T445" i="1"/>
  <c r="W445" i="1"/>
  <c r="X445" i="1"/>
  <c r="Y445" i="1"/>
  <c r="Z445" i="1"/>
  <c r="AA445" i="1"/>
  <c r="I446" i="1"/>
  <c r="J446" i="1"/>
  <c r="K446" i="1"/>
  <c r="L446" i="1"/>
  <c r="M446" i="1"/>
  <c r="P446" i="1"/>
  <c r="Q446" i="1"/>
  <c r="R446" i="1"/>
  <c r="S446" i="1"/>
  <c r="T446" i="1"/>
  <c r="W446" i="1"/>
  <c r="X446" i="1"/>
  <c r="Y446" i="1"/>
  <c r="Z446" i="1"/>
  <c r="AA446" i="1"/>
  <c r="I447" i="1"/>
  <c r="J447" i="1"/>
  <c r="K447" i="1"/>
  <c r="L447" i="1"/>
  <c r="M447" i="1"/>
  <c r="P447" i="1"/>
  <c r="Q447" i="1"/>
  <c r="R447" i="1"/>
  <c r="S447" i="1"/>
  <c r="T447" i="1"/>
  <c r="W447" i="1"/>
  <c r="X447" i="1"/>
  <c r="Y447" i="1"/>
  <c r="Z447" i="1"/>
  <c r="AA447" i="1"/>
  <c r="I448" i="1"/>
  <c r="J448" i="1"/>
  <c r="K448" i="1"/>
  <c r="L448" i="1"/>
  <c r="M448" i="1"/>
  <c r="P448" i="1"/>
  <c r="Q448" i="1"/>
  <c r="R448" i="1"/>
  <c r="S448" i="1"/>
  <c r="T448" i="1"/>
  <c r="W448" i="1"/>
  <c r="X448" i="1"/>
  <c r="Y448" i="1"/>
  <c r="Z448" i="1"/>
  <c r="AA448" i="1"/>
  <c r="I449" i="1"/>
  <c r="J449" i="1"/>
  <c r="K449" i="1"/>
  <c r="L449" i="1"/>
  <c r="M449" i="1"/>
  <c r="P449" i="1"/>
  <c r="Q449" i="1"/>
  <c r="R449" i="1"/>
  <c r="S449" i="1"/>
  <c r="T449" i="1"/>
  <c r="W449" i="1"/>
  <c r="X449" i="1"/>
  <c r="Y449" i="1"/>
  <c r="Z449" i="1"/>
  <c r="AA449" i="1"/>
  <c r="I450" i="1"/>
  <c r="J450" i="1"/>
  <c r="K450" i="1"/>
  <c r="L450" i="1"/>
  <c r="M450" i="1"/>
  <c r="P450" i="1"/>
  <c r="Q450" i="1"/>
  <c r="R450" i="1"/>
  <c r="S450" i="1"/>
  <c r="T450" i="1"/>
  <c r="W450" i="1"/>
  <c r="X450" i="1"/>
  <c r="Y450" i="1"/>
  <c r="Z450" i="1"/>
  <c r="AA450" i="1"/>
  <c r="I451" i="1"/>
  <c r="J451" i="1"/>
  <c r="K451" i="1"/>
  <c r="L451" i="1"/>
  <c r="M451" i="1"/>
  <c r="P451" i="1"/>
  <c r="Q451" i="1"/>
  <c r="R451" i="1"/>
  <c r="S451" i="1"/>
  <c r="T451" i="1"/>
  <c r="W451" i="1"/>
  <c r="X451" i="1"/>
  <c r="Y451" i="1"/>
  <c r="Z451" i="1"/>
  <c r="AA451" i="1"/>
  <c r="I452" i="1"/>
  <c r="J452" i="1"/>
  <c r="K452" i="1"/>
  <c r="L452" i="1"/>
  <c r="M452" i="1"/>
  <c r="P452" i="1"/>
  <c r="Q452" i="1"/>
  <c r="R452" i="1"/>
  <c r="S452" i="1"/>
  <c r="T452" i="1"/>
  <c r="W452" i="1"/>
  <c r="X452" i="1"/>
  <c r="Y452" i="1"/>
  <c r="Z452" i="1"/>
  <c r="AA452" i="1"/>
  <c r="I453" i="1"/>
  <c r="J453" i="1"/>
  <c r="K453" i="1"/>
  <c r="L453" i="1"/>
  <c r="M453" i="1"/>
  <c r="P453" i="1"/>
  <c r="Q453" i="1"/>
  <c r="R453" i="1"/>
  <c r="S453" i="1"/>
  <c r="T453" i="1"/>
  <c r="W453" i="1"/>
  <c r="X453" i="1"/>
  <c r="Y453" i="1"/>
  <c r="Z453" i="1"/>
  <c r="AA453" i="1"/>
  <c r="I454" i="1"/>
  <c r="J454" i="1"/>
  <c r="K454" i="1"/>
  <c r="L454" i="1"/>
  <c r="M454" i="1"/>
  <c r="P454" i="1"/>
  <c r="Q454" i="1"/>
  <c r="R454" i="1"/>
  <c r="S454" i="1"/>
  <c r="T454" i="1"/>
  <c r="W454" i="1"/>
  <c r="X454" i="1"/>
  <c r="Y454" i="1"/>
  <c r="Z454" i="1"/>
  <c r="AA454" i="1"/>
  <c r="I455" i="1"/>
  <c r="J455" i="1"/>
  <c r="K455" i="1"/>
  <c r="L455" i="1"/>
  <c r="M455" i="1"/>
  <c r="P455" i="1"/>
  <c r="Q455" i="1"/>
  <c r="R455" i="1"/>
  <c r="S455" i="1"/>
  <c r="T455" i="1"/>
  <c r="W455" i="1"/>
  <c r="X455" i="1"/>
  <c r="Y455" i="1"/>
  <c r="Z455" i="1"/>
  <c r="AA455" i="1"/>
  <c r="I456" i="1"/>
  <c r="J456" i="1"/>
  <c r="K456" i="1"/>
  <c r="L456" i="1"/>
  <c r="M456" i="1"/>
  <c r="P456" i="1"/>
  <c r="Q456" i="1"/>
  <c r="R456" i="1"/>
  <c r="S456" i="1"/>
  <c r="T456" i="1"/>
  <c r="W456" i="1"/>
  <c r="X456" i="1"/>
  <c r="Y456" i="1"/>
  <c r="Z456" i="1"/>
  <c r="AA456" i="1"/>
  <c r="I457" i="1"/>
  <c r="J457" i="1"/>
  <c r="K457" i="1"/>
  <c r="L457" i="1"/>
  <c r="M457" i="1"/>
  <c r="P457" i="1"/>
  <c r="Q457" i="1"/>
  <c r="R457" i="1"/>
  <c r="S457" i="1"/>
  <c r="T457" i="1"/>
  <c r="W457" i="1"/>
  <c r="X457" i="1"/>
  <c r="Y457" i="1"/>
  <c r="Z457" i="1"/>
  <c r="AA457" i="1"/>
  <c r="I458" i="1"/>
  <c r="J458" i="1"/>
  <c r="K458" i="1"/>
  <c r="L458" i="1"/>
  <c r="M458" i="1"/>
  <c r="P458" i="1"/>
  <c r="Q458" i="1"/>
  <c r="R458" i="1"/>
  <c r="S458" i="1"/>
  <c r="T458" i="1"/>
  <c r="W458" i="1"/>
  <c r="X458" i="1"/>
  <c r="Y458" i="1"/>
  <c r="Z458" i="1"/>
  <c r="AA458" i="1"/>
  <c r="I459" i="1"/>
  <c r="J459" i="1"/>
  <c r="K459" i="1"/>
  <c r="L459" i="1"/>
  <c r="M459" i="1"/>
  <c r="P459" i="1"/>
  <c r="Q459" i="1"/>
  <c r="R459" i="1"/>
  <c r="S459" i="1"/>
  <c r="T459" i="1"/>
  <c r="W459" i="1"/>
  <c r="X459" i="1"/>
  <c r="Y459" i="1"/>
  <c r="Z459" i="1"/>
  <c r="AA459" i="1"/>
  <c r="I460" i="1"/>
  <c r="J460" i="1"/>
  <c r="K460" i="1"/>
  <c r="L460" i="1"/>
  <c r="M460" i="1"/>
  <c r="P460" i="1"/>
  <c r="Q460" i="1"/>
  <c r="R460" i="1"/>
  <c r="S460" i="1"/>
  <c r="T460" i="1"/>
  <c r="W460" i="1"/>
  <c r="X460" i="1"/>
  <c r="Y460" i="1"/>
  <c r="Z460" i="1"/>
  <c r="AA460" i="1"/>
  <c r="I461" i="1"/>
  <c r="J461" i="1"/>
  <c r="K461" i="1"/>
  <c r="L461" i="1"/>
  <c r="M461" i="1"/>
  <c r="P461" i="1"/>
  <c r="Q461" i="1"/>
  <c r="R461" i="1"/>
  <c r="S461" i="1"/>
  <c r="T461" i="1"/>
  <c r="W461" i="1"/>
  <c r="X461" i="1"/>
  <c r="Y461" i="1"/>
  <c r="Z461" i="1"/>
  <c r="AA461" i="1"/>
  <c r="I462" i="1"/>
  <c r="J462" i="1"/>
  <c r="K462" i="1"/>
  <c r="L462" i="1"/>
  <c r="M462" i="1"/>
  <c r="P462" i="1"/>
  <c r="Q462" i="1"/>
  <c r="R462" i="1"/>
  <c r="S462" i="1"/>
  <c r="T462" i="1"/>
  <c r="W462" i="1"/>
  <c r="X462" i="1"/>
  <c r="Y462" i="1"/>
  <c r="Z462" i="1"/>
  <c r="AA462" i="1"/>
  <c r="I463" i="1"/>
  <c r="J463" i="1"/>
  <c r="K463" i="1"/>
  <c r="L463" i="1"/>
  <c r="M463" i="1"/>
  <c r="P463" i="1"/>
  <c r="Q463" i="1"/>
  <c r="R463" i="1"/>
  <c r="S463" i="1"/>
  <c r="T463" i="1"/>
  <c r="W463" i="1"/>
  <c r="X463" i="1"/>
  <c r="Y463" i="1"/>
  <c r="Z463" i="1"/>
  <c r="AA463" i="1"/>
  <c r="I464" i="1"/>
  <c r="J464" i="1"/>
  <c r="K464" i="1"/>
  <c r="L464" i="1"/>
  <c r="M464" i="1"/>
  <c r="P464" i="1"/>
  <c r="Q464" i="1"/>
  <c r="R464" i="1"/>
  <c r="S464" i="1"/>
  <c r="T464" i="1"/>
  <c r="W464" i="1"/>
  <c r="X464" i="1"/>
  <c r="Y464" i="1"/>
  <c r="Z464" i="1"/>
  <c r="AA464" i="1"/>
  <c r="I465" i="1"/>
  <c r="J465" i="1"/>
  <c r="K465" i="1"/>
  <c r="L465" i="1"/>
  <c r="M465" i="1"/>
  <c r="P465" i="1"/>
  <c r="Q465" i="1"/>
  <c r="R465" i="1"/>
  <c r="S465" i="1"/>
  <c r="T465" i="1"/>
  <c r="W465" i="1"/>
  <c r="X465" i="1"/>
  <c r="Y465" i="1"/>
  <c r="Z465" i="1"/>
  <c r="AA465" i="1"/>
  <c r="I466" i="1"/>
  <c r="J466" i="1"/>
  <c r="K466" i="1"/>
  <c r="L466" i="1"/>
  <c r="M466" i="1"/>
  <c r="P466" i="1"/>
  <c r="Q466" i="1"/>
  <c r="R466" i="1"/>
  <c r="S466" i="1"/>
  <c r="T466" i="1"/>
  <c r="W466" i="1"/>
  <c r="X466" i="1"/>
  <c r="Y466" i="1"/>
  <c r="Z466" i="1"/>
  <c r="AA466" i="1"/>
  <c r="I467" i="1"/>
  <c r="J467" i="1"/>
  <c r="K467" i="1"/>
  <c r="L467" i="1"/>
  <c r="M467" i="1"/>
  <c r="P467" i="1"/>
  <c r="Q467" i="1"/>
  <c r="R467" i="1"/>
  <c r="S467" i="1"/>
  <c r="T467" i="1"/>
  <c r="W467" i="1"/>
  <c r="X467" i="1"/>
  <c r="Y467" i="1"/>
  <c r="Z467" i="1"/>
  <c r="AA467" i="1"/>
  <c r="I468" i="1"/>
  <c r="J468" i="1"/>
  <c r="K468" i="1"/>
  <c r="L468" i="1"/>
  <c r="M468" i="1"/>
  <c r="P468" i="1"/>
  <c r="Q468" i="1"/>
  <c r="R468" i="1"/>
  <c r="S468" i="1"/>
  <c r="T468" i="1"/>
  <c r="W468" i="1"/>
  <c r="X468" i="1"/>
  <c r="Y468" i="1"/>
  <c r="Z468" i="1"/>
  <c r="AA468" i="1"/>
  <c r="I469" i="1"/>
  <c r="J469" i="1"/>
  <c r="K469" i="1"/>
  <c r="L469" i="1"/>
  <c r="M469" i="1"/>
  <c r="P469" i="1"/>
  <c r="Q469" i="1"/>
  <c r="R469" i="1"/>
  <c r="S469" i="1"/>
  <c r="T469" i="1"/>
  <c r="W469" i="1"/>
  <c r="X469" i="1"/>
  <c r="Y469" i="1"/>
  <c r="Z469" i="1"/>
  <c r="AA469" i="1"/>
  <c r="I470" i="1"/>
  <c r="J470" i="1"/>
  <c r="K470" i="1"/>
  <c r="L470" i="1"/>
  <c r="M470" i="1"/>
  <c r="P470" i="1"/>
  <c r="Q470" i="1"/>
  <c r="R470" i="1"/>
  <c r="S470" i="1"/>
  <c r="T470" i="1"/>
  <c r="W470" i="1"/>
  <c r="X470" i="1"/>
  <c r="Y470" i="1"/>
  <c r="Z470" i="1"/>
  <c r="AA470" i="1"/>
  <c r="I471" i="1"/>
  <c r="J471" i="1"/>
  <c r="K471" i="1"/>
  <c r="L471" i="1"/>
  <c r="M471" i="1"/>
  <c r="P471" i="1"/>
  <c r="Q471" i="1"/>
  <c r="R471" i="1"/>
  <c r="S471" i="1"/>
  <c r="T471" i="1"/>
  <c r="W471" i="1"/>
  <c r="X471" i="1"/>
  <c r="Y471" i="1"/>
  <c r="Z471" i="1"/>
  <c r="AA471" i="1"/>
  <c r="I472" i="1"/>
  <c r="J472" i="1"/>
  <c r="K472" i="1"/>
  <c r="L472" i="1"/>
  <c r="M472" i="1"/>
  <c r="P472" i="1"/>
  <c r="Q472" i="1"/>
  <c r="R472" i="1"/>
  <c r="S472" i="1"/>
  <c r="T472" i="1"/>
  <c r="W472" i="1"/>
  <c r="X472" i="1"/>
  <c r="Y472" i="1"/>
  <c r="Z472" i="1"/>
  <c r="AA472" i="1"/>
  <c r="I473" i="1"/>
  <c r="J473" i="1"/>
  <c r="K473" i="1"/>
  <c r="L473" i="1"/>
  <c r="M473" i="1"/>
  <c r="P473" i="1"/>
  <c r="Q473" i="1"/>
  <c r="R473" i="1"/>
  <c r="S473" i="1"/>
  <c r="T473" i="1"/>
  <c r="W473" i="1"/>
  <c r="X473" i="1"/>
  <c r="Y473" i="1"/>
  <c r="Z473" i="1"/>
  <c r="AA473" i="1"/>
  <c r="I474" i="1"/>
  <c r="J474" i="1"/>
  <c r="K474" i="1"/>
  <c r="L474" i="1"/>
  <c r="M474" i="1"/>
  <c r="P474" i="1"/>
  <c r="Q474" i="1"/>
  <c r="R474" i="1"/>
  <c r="S474" i="1"/>
  <c r="T474" i="1"/>
  <c r="W474" i="1"/>
  <c r="X474" i="1"/>
  <c r="Y474" i="1"/>
  <c r="Z474" i="1"/>
  <c r="AA474" i="1"/>
  <c r="I475" i="1"/>
  <c r="J475" i="1"/>
  <c r="K475" i="1"/>
  <c r="L475" i="1"/>
  <c r="M475" i="1"/>
  <c r="P475" i="1"/>
  <c r="Q475" i="1"/>
  <c r="R475" i="1"/>
  <c r="S475" i="1"/>
  <c r="T475" i="1"/>
  <c r="W475" i="1"/>
  <c r="X475" i="1"/>
  <c r="Y475" i="1"/>
  <c r="Z475" i="1"/>
  <c r="AA475" i="1"/>
  <c r="I476" i="1"/>
  <c r="J476" i="1"/>
  <c r="K476" i="1"/>
  <c r="L476" i="1"/>
  <c r="M476" i="1"/>
  <c r="P476" i="1"/>
  <c r="Q476" i="1"/>
  <c r="R476" i="1"/>
  <c r="S476" i="1"/>
  <c r="T476" i="1"/>
  <c r="W476" i="1"/>
  <c r="X476" i="1"/>
  <c r="Y476" i="1"/>
  <c r="Z476" i="1"/>
  <c r="AA476" i="1"/>
  <c r="I477" i="1"/>
  <c r="J477" i="1"/>
  <c r="K477" i="1"/>
  <c r="L477" i="1"/>
  <c r="M477" i="1"/>
  <c r="P477" i="1"/>
  <c r="Q477" i="1"/>
  <c r="R477" i="1"/>
  <c r="S477" i="1"/>
  <c r="T477" i="1"/>
  <c r="W477" i="1"/>
  <c r="X477" i="1"/>
  <c r="Y477" i="1"/>
  <c r="Z477" i="1"/>
  <c r="AA477" i="1"/>
  <c r="I478" i="1"/>
  <c r="J478" i="1"/>
  <c r="K478" i="1"/>
  <c r="L478" i="1"/>
  <c r="M478" i="1"/>
  <c r="P478" i="1"/>
  <c r="Q478" i="1"/>
  <c r="R478" i="1"/>
  <c r="S478" i="1"/>
  <c r="T478" i="1"/>
  <c r="W478" i="1"/>
  <c r="X478" i="1"/>
  <c r="Y478" i="1"/>
  <c r="Z478" i="1"/>
  <c r="AA478" i="1"/>
  <c r="I479" i="1"/>
  <c r="J479" i="1"/>
  <c r="K479" i="1"/>
  <c r="L479" i="1"/>
  <c r="M479" i="1"/>
  <c r="P479" i="1"/>
  <c r="Q479" i="1"/>
  <c r="R479" i="1"/>
  <c r="S479" i="1"/>
  <c r="T479" i="1"/>
  <c r="W479" i="1"/>
  <c r="X479" i="1"/>
  <c r="Y479" i="1"/>
  <c r="Z479" i="1"/>
  <c r="AA479" i="1"/>
  <c r="I480" i="1"/>
  <c r="J480" i="1"/>
  <c r="K480" i="1"/>
  <c r="L480" i="1"/>
  <c r="M480" i="1"/>
  <c r="P480" i="1"/>
  <c r="Q480" i="1"/>
  <c r="R480" i="1"/>
  <c r="S480" i="1"/>
  <c r="T480" i="1"/>
  <c r="W480" i="1"/>
  <c r="X480" i="1"/>
  <c r="Y480" i="1"/>
  <c r="Z480" i="1"/>
  <c r="AA480" i="1"/>
  <c r="I481" i="1"/>
  <c r="J481" i="1"/>
  <c r="K481" i="1"/>
  <c r="L481" i="1"/>
  <c r="M481" i="1"/>
  <c r="P481" i="1"/>
  <c r="Q481" i="1"/>
  <c r="R481" i="1"/>
  <c r="S481" i="1"/>
  <c r="T481" i="1"/>
  <c r="W481" i="1"/>
  <c r="X481" i="1"/>
  <c r="Y481" i="1"/>
  <c r="Z481" i="1"/>
  <c r="AA481" i="1"/>
  <c r="I482" i="1"/>
  <c r="J482" i="1"/>
  <c r="K482" i="1"/>
  <c r="L482" i="1"/>
  <c r="M482" i="1"/>
  <c r="P482" i="1"/>
  <c r="Q482" i="1"/>
  <c r="R482" i="1"/>
  <c r="S482" i="1"/>
  <c r="T482" i="1"/>
  <c r="W482" i="1"/>
  <c r="X482" i="1"/>
  <c r="Y482" i="1"/>
  <c r="Z482" i="1"/>
  <c r="AA482" i="1"/>
  <c r="I483" i="1"/>
  <c r="J483" i="1"/>
  <c r="K483" i="1"/>
  <c r="L483" i="1"/>
  <c r="M483" i="1"/>
  <c r="P483" i="1"/>
  <c r="Q483" i="1"/>
  <c r="R483" i="1"/>
  <c r="S483" i="1"/>
  <c r="T483" i="1"/>
  <c r="W483" i="1"/>
  <c r="X483" i="1"/>
  <c r="Y483" i="1"/>
  <c r="Z483" i="1"/>
  <c r="AA483" i="1"/>
  <c r="I484" i="1"/>
  <c r="J484" i="1"/>
  <c r="K484" i="1"/>
  <c r="L484" i="1"/>
  <c r="M484" i="1"/>
  <c r="P484" i="1"/>
  <c r="Q484" i="1"/>
  <c r="R484" i="1"/>
  <c r="S484" i="1"/>
  <c r="T484" i="1"/>
  <c r="W484" i="1"/>
  <c r="X484" i="1"/>
  <c r="Y484" i="1"/>
  <c r="Z484" i="1"/>
  <c r="AA484" i="1"/>
  <c r="I485" i="1"/>
  <c r="J485" i="1"/>
  <c r="K485" i="1"/>
  <c r="L485" i="1"/>
  <c r="M485" i="1"/>
  <c r="P485" i="1"/>
  <c r="Q485" i="1"/>
  <c r="R485" i="1"/>
  <c r="S485" i="1"/>
  <c r="T485" i="1"/>
  <c r="W485" i="1"/>
  <c r="X485" i="1"/>
  <c r="Y485" i="1"/>
  <c r="Z485" i="1"/>
  <c r="AA485" i="1"/>
  <c r="I486" i="1"/>
  <c r="J486" i="1"/>
  <c r="K486" i="1"/>
  <c r="L486" i="1"/>
  <c r="M486" i="1"/>
  <c r="P486" i="1"/>
  <c r="Q486" i="1"/>
  <c r="R486" i="1"/>
  <c r="S486" i="1"/>
  <c r="T486" i="1"/>
  <c r="W486" i="1"/>
  <c r="X486" i="1"/>
  <c r="Y486" i="1"/>
  <c r="Z486" i="1"/>
  <c r="AA486" i="1"/>
  <c r="I487" i="1"/>
  <c r="J487" i="1"/>
  <c r="K487" i="1"/>
  <c r="L487" i="1"/>
  <c r="M487" i="1"/>
  <c r="P487" i="1"/>
  <c r="Q487" i="1"/>
  <c r="R487" i="1"/>
  <c r="S487" i="1"/>
  <c r="T487" i="1"/>
  <c r="W487" i="1"/>
  <c r="X487" i="1"/>
  <c r="Y487" i="1"/>
  <c r="Z487" i="1"/>
  <c r="AA487" i="1"/>
  <c r="I488" i="1"/>
  <c r="J488" i="1"/>
  <c r="K488" i="1"/>
  <c r="L488" i="1"/>
  <c r="M488" i="1"/>
  <c r="P488" i="1"/>
  <c r="Q488" i="1"/>
  <c r="R488" i="1"/>
  <c r="S488" i="1"/>
  <c r="T488" i="1"/>
  <c r="W488" i="1"/>
  <c r="X488" i="1"/>
  <c r="Y488" i="1"/>
  <c r="Z488" i="1"/>
  <c r="AA488" i="1"/>
  <c r="I489" i="1"/>
  <c r="J489" i="1"/>
  <c r="K489" i="1"/>
  <c r="L489" i="1"/>
  <c r="M489" i="1"/>
  <c r="P489" i="1"/>
  <c r="Q489" i="1"/>
  <c r="R489" i="1"/>
  <c r="S489" i="1"/>
  <c r="T489" i="1"/>
  <c r="W489" i="1"/>
  <c r="X489" i="1"/>
  <c r="Y489" i="1"/>
  <c r="Z489" i="1"/>
  <c r="AA489" i="1"/>
  <c r="I490" i="1"/>
  <c r="J490" i="1"/>
  <c r="K490" i="1"/>
  <c r="L490" i="1"/>
  <c r="M490" i="1"/>
  <c r="P490" i="1"/>
  <c r="Q490" i="1"/>
  <c r="R490" i="1"/>
  <c r="S490" i="1"/>
  <c r="T490" i="1"/>
  <c r="W490" i="1"/>
  <c r="X490" i="1"/>
  <c r="Y490" i="1"/>
  <c r="Z490" i="1"/>
  <c r="AA490" i="1"/>
  <c r="I491" i="1"/>
  <c r="J491" i="1"/>
  <c r="K491" i="1"/>
  <c r="L491" i="1"/>
  <c r="M491" i="1"/>
  <c r="P491" i="1"/>
  <c r="Q491" i="1"/>
  <c r="R491" i="1"/>
  <c r="S491" i="1"/>
  <c r="T491" i="1"/>
  <c r="W491" i="1"/>
  <c r="X491" i="1"/>
  <c r="Y491" i="1"/>
  <c r="Z491" i="1"/>
  <c r="AA491" i="1"/>
  <c r="I492" i="1"/>
  <c r="J492" i="1"/>
  <c r="K492" i="1"/>
  <c r="L492" i="1"/>
  <c r="M492" i="1"/>
  <c r="P492" i="1"/>
  <c r="Q492" i="1"/>
  <c r="R492" i="1"/>
  <c r="S492" i="1"/>
  <c r="T492" i="1"/>
  <c r="W492" i="1"/>
  <c r="X492" i="1"/>
  <c r="Y492" i="1"/>
  <c r="Z492" i="1"/>
  <c r="AA492" i="1"/>
  <c r="I493" i="1"/>
  <c r="J493" i="1"/>
  <c r="K493" i="1"/>
  <c r="L493" i="1"/>
  <c r="M493" i="1"/>
  <c r="P493" i="1"/>
  <c r="Q493" i="1"/>
  <c r="R493" i="1"/>
  <c r="S493" i="1"/>
  <c r="T493" i="1"/>
  <c r="W493" i="1"/>
  <c r="X493" i="1"/>
  <c r="Y493" i="1"/>
  <c r="Z493" i="1"/>
  <c r="AA493" i="1"/>
  <c r="I494" i="1"/>
  <c r="J494" i="1"/>
  <c r="K494" i="1"/>
  <c r="L494" i="1"/>
  <c r="M494" i="1"/>
  <c r="P494" i="1"/>
  <c r="Q494" i="1"/>
  <c r="R494" i="1"/>
  <c r="S494" i="1"/>
  <c r="T494" i="1"/>
  <c r="W494" i="1"/>
  <c r="X494" i="1"/>
  <c r="Y494" i="1"/>
  <c r="Z494" i="1"/>
  <c r="AA494" i="1"/>
  <c r="I495" i="1"/>
  <c r="J495" i="1"/>
  <c r="K495" i="1"/>
  <c r="L495" i="1"/>
  <c r="M495" i="1"/>
  <c r="P495" i="1"/>
  <c r="Q495" i="1"/>
  <c r="R495" i="1"/>
  <c r="S495" i="1"/>
  <c r="T495" i="1"/>
  <c r="W495" i="1"/>
  <c r="X495" i="1"/>
  <c r="Y495" i="1"/>
  <c r="Z495" i="1"/>
  <c r="AA495" i="1"/>
  <c r="I496" i="1"/>
  <c r="J496" i="1"/>
  <c r="K496" i="1"/>
  <c r="L496" i="1"/>
  <c r="M496" i="1"/>
  <c r="P496" i="1"/>
  <c r="Q496" i="1"/>
  <c r="R496" i="1"/>
  <c r="S496" i="1"/>
  <c r="T496" i="1"/>
  <c r="W496" i="1"/>
  <c r="X496" i="1"/>
  <c r="Y496" i="1"/>
  <c r="Z496" i="1"/>
  <c r="AA496" i="1"/>
  <c r="I497" i="1"/>
  <c r="J497" i="1"/>
  <c r="K497" i="1"/>
  <c r="L497" i="1"/>
  <c r="M497" i="1"/>
  <c r="P497" i="1"/>
  <c r="Q497" i="1"/>
  <c r="R497" i="1"/>
  <c r="S497" i="1"/>
  <c r="T497" i="1"/>
  <c r="W497" i="1"/>
  <c r="X497" i="1"/>
  <c r="Y497" i="1"/>
  <c r="Z497" i="1"/>
  <c r="AA497" i="1"/>
  <c r="I498" i="1"/>
  <c r="J498" i="1"/>
  <c r="K498" i="1"/>
  <c r="L498" i="1"/>
  <c r="M498" i="1"/>
  <c r="P498" i="1"/>
  <c r="Q498" i="1"/>
  <c r="R498" i="1"/>
  <c r="S498" i="1"/>
  <c r="T498" i="1"/>
  <c r="W498" i="1"/>
  <c r="X498" i="1"/>
  <c r="Y498" i="1"/>
  <c r="Z498" i="1"/>
  <c r="AA498" i="1"/>
  <c r="I499" i="1"/>
  <c r="K26" i="5" s="1"/>
  <c r="K11" i="7" s="1"/>
  <c r="J499" i="1"/>
  <c r="L26" i="5" s="1"/>
  <c r="L11" i="7" s="1"/>
  <c r="K499" i="1"/>
  <c r="M26" i="5" s="1"/>
  <c r="M11" i="7" s="1"/>
  <c r="L499" i="1"/>
  <c r="N26" i="5" s="1"/>
  <c r="N11" i="7" s="1"/>
  <c r="M499" i="1"/>
  <c r="O26" i="5" s="1"/>
  <c r="O11" i="7" s="1"/>
  <c r="P21" i="7" s="1"/>
  <c r="P499" i="1"/>
  <c r="S26" i="5" s="1"/>
  <c r="T11" i="7" s="1"/>
  <c r="Q499" i="1"/>
  <c r="T26" i="5" s="1"/>
  <c r="U11" i="7" s="1"/>
  <c r="R499" i="1"/>
  <c r="U26" i="5" s="1"/>
  <c r="V11" i="7" s="1"/>
  <c r="S499" i="1"/>
  <c r="V26" i="5" s="1"/>
  <c r="W11" i="7" s="1"/>
  <c r="T499" i="1"/>
  <c r="W26" i="5" s="1"/>
  <c r="X11" i="7" s="1"/>
  <c r="W499" i="1"/>
  <c r="AA26" i="5" s="1"/>
  <c r="AC11" i="7" s="1"/>
  <c r="X499" i="1"/>
  <c r="AB26" i="5" s="1"/>
  <c r="AD11" i="7" s="1"/>
  <c r="Y499" i="1"/>
  <c r="AC26" i="5" s="1"/>
  <c r="AE11" i="7" s="1"/>
  <c r="Z499" i="1"/>
  <c r="AD26" i="5" s="1"/>
  <c r="AF11" i="7" s="1"/>
  <c r="AA499" i="1"/>
  <c r="AE26" i="5" s="1"/>
  <c r="AG11" i="7" s="1"/>
  <c r="I500" i="1"/>
  <c r="J500" i="1"/>
  <c r="K500" i="1"/>
  <c r="L500" i="1"/>
  <c r="M500" i="1"/>
  <c r="P500" i="1"/>
  <c r="Q500" i="1"/>
  <c r="R500" i="1"/>
  <c r="S500" i="1"/>
  <c r="T500" i="1"/>
  <c r="W500" i="1"/>
  <c r="X500" i="1"/>
  <c r="Y500" i="1"/>
  <c r="Z500" i="1"/>
  <c r="AA500" i="1"/>
  <c r="I501" i="1"/>
  <c r="J501" i="1"/>
  <c r="K501" i="1"/>
  <c r="L501" i="1"/>
  <c r="M501" i="1"/>
  <c r="P501" i="1"/>
  <c r="Q501" i="1"/>
  <c r="R501" i="1"/>
  <c r="S501" i="1"/>
  <c r="T501" i="1"/>
  <c r="W501" i="1"/>
  <c r="X501" i="1"/>
  <c r="Y501" i="1"/>
  <c r="Z501" i="1"/>
  <c r="AA501" i="1"/>
  <c r="I502" i="1"/>
  <c r="J502" i="1"/>
  <c r="K502" i="1"/>
  <c r="L502" i="1"/>
  <c r="M502" i="1"/>
  <c r="P502" i="1"/>
  <c r="Q502" i="1"/>
  <c r="R502" i="1"/>
  <c r="S502" i="1"/>
  <c r="T502" i="1"/>
  <c r="W502" i="1"/>
  <c r="X502" i="1"/>
  <c r="Y502" i="1"/>
  <c r="Z502" i="1"/>
  <c r="AA502" i="1"/>
  <c r="I503" i="1"/>
  <c r="J503" i="1"/>
  <c r="K503" i="1"/>
  <c r="L503" i="1"/>
  <c r="M503" i="1"/>
  <c r="P503" i="1"/>
  <c r="Q503" i="1"/>
  <c r="R503" i="1"/>
  <c r="S503" i="1"/>
  <c r="T503" i="1"/>
  <c r="W503" i="1"/>
  <c r="X503" i="1"/>
  <c r="Y503" i="1"/>
  <c r="Z503" i="1"/>
  <c r="AA503" i="1"/>
  <c r="I504" i="1"/>
  <c r="J504" i="1"/>
  <c r="K504" i="1"/>
  <c r="L504" i="1"/>
  <c r="M504" i="1"/>
  <c r="P504" i="1"/>
  <c r="Q504" i="1"/>
  <c r="R504" i="1"/>
  <c r="S504" i="1"/>
  <c r="T504" i="1"/>
  <c r="W504" i="1"/>
  <c r="X504" i="1"/>
  <c r="Y504" i="1"/>
  <c r="Z504" i="1"/>
  <c r="AA504" i="1"/>
  <c r="I505" i="1"/>
  <c r="J505" i="1"/>
  <c r="K505" i="1"/>
  <c r="L505" i="1"/>
  <c r="M505" i="1"/>
  <c r="P505" i="1"/>
  <c r="Q505" i="1"/>
  <c r="R505" i="1"/>
  <c r="S505" i="1"/>
  <c r="T505" i="1"/>
  <c r="W505" i="1"/>
  <c r="X505" i="1"/>
  <c r="Y505" i="1"/>
  <c r="Z505" i="1"/>
  <c r="AA505" i="1"/>
  <c r="I506" i="1"/>
  <c r="J506" i="1"/>
  <c r="K506" i="1"/>
  <c r="L506" i="1"/>
  <c r="M506" i="1"/>
  <c r="P506" i="1"/>
  <c r="Q506" i="1"/>
  <c r="R506" i="1"/>
  <c r="S506" i="1"/>
  <c r="T506" i="1"/>
  <c r="W506" i="1"/>
  <c r="X506" i="1"/>
  <c r="Y506" i="1"/>
  <c r="Z506" i="1"/>
  <c r="AA506" i="1"/>
  <c r="I507" i="1"/>
  <c r="J507" i="1"/>
  <c r="K507" i="1"/>
  <c r="L507" i="1"/>
  <c r="M507" i="1"/>
  <c r="P507" i="1"/>
  <c r="Q507" i="1"/>
  <c r="R507" i="1"/>
  <c r="S507" i="1"/>
  <c r="T507" i="1"/>
  <c r="W507" i="1"/>
  <c r="X507" i="1"/>
  <c r="Y507" i="1"/>
  <c r="Z507" i="1"/>
  <c r="AA507" i="1"/>
  <c r="I508" i="1"/>
  <c r="J508" i="1"/>
  <c r="K508" i="1"/>
  <c r="L508" i="1"/>
  <c r="M508" i="1"/>
  <c r="P508" i="1"/>
  <c r="Q508" i="1"/>
  <c r="R508" i="1"/>
  <c r="S508" i="1"/>
  <c r="T508" i="1"/>
  <c r="W508" i="1"/>
  <c r="X508" i="1"/>
  <c r="Y508" i="1"/>
  <c r="Z508" i="1"/>
  <c r="AA508" i="1"/>
  <c r="I509" i="1"/>
  <c r="J509" i="1"/>
  <c r="K509" i="1"/>
  <c r="L509" i="1"/>
  <c r="M509" i="1"/>
  <c r="P509" i="1"/>
  <c r="Q509" i="1"/>
  <c r="R509" i="1"/>
  <c r="S509" i="1"/>
  <c r="T509" i="1"/>
  <c r="W509" i="1"/>
  <c r="X509" i="1"/>
  <c r="Y509" i="1"/>
  <c r="Z509" i="1"/>
  <c r="AA509" i="1"/>
  <c r="I510" i="1"/>
  <c r="J510" i="1"/>
  <c r="K510" i="1"/>
  <c r="L510" i="1"/>
  <c r="M510" i="1"/>
  <c r="P510" i="1"/>
  <c r="Q510" i="1"/>
  <c r="R510" i="1"/>
  <c r="S510" i="1"/>
  <c r="T510" i="1"/>
  <c r="W510" i="1"/>
  <c r="X510" i="1"/>
  <c r="Y510" i="1"/>
  <c r="Z510" i="1"/>
  <c r="AA510" i="1"/>
  <c r="I511" i="1"/>
  <c r="J511" i="1"/>
  <c r="K511" i="1"/>
  <c r="L511" i="1"/>
  <c r="M511" i="1"/>
  <c r="P511" i="1"/>
  <c r="Q511" i="1"/>
  <c r="R511" i="1"/>
  <c r="S511" i="1"/>
  <c r="T511" i="1"/>
  <c r="W511" i="1"/>
  <c r="X511" i="1"/>
  <c r="Y511" i="1"/>
  <c r="Z511" i="1"/>
  <c r="AA511" i="1"/>
  <c r="I512" i="1"/>
  <c r="J512" i="1"/>
  <c r="K512" i="1"/>
  <c r="L512" i="1"/>
  <c r="M512" i="1"/>
  <c r="P512" i="1"/>
  <c r="Q512" i="1"/>
  <c r="R512" i="1"/>
  <c r="S512" i="1"/>
  <c r="T512" i="1"/>
  <c r="W512" i="1"/>
  <c r="X512" i="1"/>
  <c r="Y512" i="1"/>
  <c r="Z512" i="1"/>
  <c r="AA512" i="1"/>
  <c r="I513" i="1"/>
  <c r="J513" i="1"/>
  <c r="K513" i="1"/>
  <c r="L513" i="1"/>
  <c r="M513" i="1"/>
  <c r="P513" i="1"/>
  <c r="Q513" i="1"/>
  <c r="R513" i="1"/>
  <c r="S513" i="1"/>
  <c r="T513" i="1"/>
  <c r="W513" i="1"/>
  <c r="X513" i="1"/>
  <c r="Y513" i="1"/>
  <c r="Z513" i="1"/>
  <c r="AA513" i="1"/>
  <c r="I514" i="1"/>
  <c r="J514" i="1"/>
  <c r="K514" i="1"/>
  <c r="L514" i="1"/>
  <c r="M514" i="1"/>
  <c r="P514" i="1"/>
  <c r="Q514" i="1"/>
  <c r="R514" i="1"/>
  <c r="S514" i="1"/>
  <c r="T514" i="1"/>
  <c r="W514" i="1"/>
  <c r="X514" i="1"/>
  <c r="Y514" i="1"/>
  <c r="Z514" i="1"/>
  <c r="AA514" i="1"/>
  <c r="I515" i="1"/>
  <c r="J515" i="1"/>
  <c r="K515" i="1"/>
  <c r="L515" i="1"/>
  <c r="M515" i="1"/>
  <c r="P515" i="1"/>
  <c r="Q515" i="1"/>
  <c r="R515" i="1"/>
  <c r="S515" i="1"/>
  <c r="T515" i="1"/>
  <c r="W515" i="1"/>
  <c r="X515" i="1"/>
  <c r="Y515" i="1"/>
  <c r="Z515" i="1"/>
  <c r="AA515" i="1"/>
  <c r="I516" i="1"/>
  <c r="J516" i="1"/>
  <c r="K516" i="1"/>
  <c r="L516" i="1"/>
  <c r="M516" i="1"/>
  <c r="P516" i="1"/>
  <c r="Q516" i="1"/>
  <c r="R516" i="1"/>
  <c r="S516" i="1"/>
  <c r="T516" i="1"/>
  <c r="W516" i="1"/>
  <c r="X516" i="1"/>
  <c r="Y516" i="1"/>
  <c r="Z516" i="1"/>
  <c r="AA516" i="1"/>
  <c r="I517" i="1"/>
  <c r="J517" i="1"/>
  <c r="K517" i="1"/>
  <c r="L517" i="1"/>
  <c r="M517" i="1"/>
  <c r="P517" i="1"/>
  <c r="Q517" i="1"/>
  <c r="R517" i="1"/>
  <c r="S517" i="1"/>
  <c r="T517" i="1"/>
  <c r="W517" i="1"/>
  <c r="X517" i="1"/>
  <c r="Y517" i="1"/>
  <c r="Z517" i="1"/>
  <c r="AA517" i="1"/>
  <c r="I518" i="1"/>
  <c r="J518" i="1"/>
  <c r="K518" i="1"/>
  <c r="L518" i="1"/>
  <c r="M518" i="1"/>
  <c r="P518" i="1"/>
  <c r="Q518" i="1"/>
  <c r="R518" i="1"/>
  <c r="S518" i="1"/>
  <c r="T518" i="1"/>
  <c r="W518" i="1"/>
  <c r="X518" i="1"/>
  <c r="Y518" i="1"/>
  <c r="Z518" i="1"/>
  <c r="AA518" i="1"/>
  <c r="I519" i="1"/>
  <c r="J519" i="1"/>
  <c r="K519" i="1"/>
  <c r="L519" i="1"/>
  <c r="M519" i="1"/>
  <c r="P519" i="1"/>
  <c r="Q519" i="1"/>
  <c r="R519" i="1"/>
  <c r="S519" i="1"/>
  <c r="T519" i="1"/>
  <c r="W519" i="1"/>
  <c r="X519" i="1"/>
  <c r="Y519" i="1"/>
  <c r="Z519" i="1"/>
  <c r="AA519" i="1"/>
  <c r="I520" i="1"/>
  <c r="J520" i="1"/>
  <c r="K520" i="1"/>
  <c r="L520" i="1"/>
  <c r="M520" i="1"/>
  <c r="P520" i="1"/>
  <c r="Q520" i="1"/>
  <c r="R520" i="1"/>
  <c r="S520" i="1"/>
  <c r="T520" i="1"/>
  <c r="W520" i="1"/>
  <c r="X520" i="1"/>
  <c r="Y520" i="1"/>
  <c r="Z520" i="1"/>
  <c r="AA520" i="1"/>
  <c r="I521" i="1"/>
  <c r="J521" i="1"/>
  <c r="K521" i="1"/>
  <c r="L521" i="1"/>
  <c r="M521" i="1"/>
  <c r="P521" i="1"/>
  <c r="Q521" i="1"/>
  <c r="R521" i="1"/>
  <c r="S521" i="1"/>
  <c r="T521" i="1"/>
  <c r="W521" i="1"/>
  <c r="X521" i="1"/>
  <c r="Y521" i="1"/>
  <c r="Z521" i="1"/>
  <c r="AA521" i="1"/>
  <c r="I522" i="1"/>
  <c r="J522" i="1"/>
  <c r="K522" i="1"/>
  <c r="L522" i="1"/>
  <c r="M522" i="1"/>
  <c r="P522" i="1"/>
  <c r="Q522" i="1"/>
  <c r="R522" i="1"/>
  <c r="S522" i="1"/>
  <c r="T522" i="1"/>
  <c r="W522" i="1"/>
  <c r="X522" i="1"/>
  <c r="Y522" i="1"/>
  <c r="Z522" i="1"/>
  <c r="AA522" i="1"/>
  <c r="I523" i="1"/>
  <c r="J523" i="1"/>
  <c r="K523" i="1"/>
  <c r="L523" i="1"/>
  <c r="M523" i="1"/>
  <c r="P523" i="1"/>
  <c r="Q523" i="1"/>
  <c r="R523" i="1"/>
  <c r="S523" i="1"/>
  <c r="T523" i="1"/>
  <c r="W523" i="1"/>
  <c r="X523" i="1"/>
  <c r="Y523" i="1"/>
  <c r="Z523" i="1"/>
  <c r="AA523" i="1"/>
  <c r="I524" i="1"/>
  <c r="J524" i="1"/>
  <c r="K524" i="1"/>
  <c r="L524" i="1"/>
  <c r="M524" i="1"/>
  <c r="P524" i="1"/>
  <c r="Q524" i="1"/>
  <c r="R524" i="1"/>
  <c r="S524" i="1"/>
  <c r="T524" i="1"/>
  <c r="W524" i="1"/>
  <c r="X524" i="1"/>
  <c r="Y524" i="1"/>
  <c r="Z524" i="1"/>
  <c r="AA524" i="1"/>
  <c r="I525" i="1"/>
  <c r="J525" i="1"/>
  <c r="K525" i="1"/>
  <c r="L525" i="1"/>
  <c r="M525" i="1"/>
  <c r="P525" i="1"/>
  <c r="Q525" i="1"/>
  <c r="R525" i="1"/>
  <c r="S525" i="1"/>
  <c r="T525" i="1"/>
  <c r="W525" i="1"/>
  <c r="X525" i="1"/>
  <c r="Y525" i="1"/>
  <c r="Z525" i="1"/>
  <c r="AA525" i="1"/>
  <c r="I526" i="1"/>
  <c r="J526" i="1"/>
  <c r="K526" i="1"/>
  <c r="L526" i="1"/>
  <c r="M526" i="1"/>
  <c r="P526" i="1"/>
  <c r="Q526" i="1"/>
  <c r="R526" i="1"/>
  <c r="S526" i="1"/>
  <c r="T526" i="1"/>
  <c r="W526" i="1"/>
  <c r="X526" i="1"/>
  <c r="Y526" i="1"/>
  <c r="Z526" i="1"/>
  <c r="AA526" i="1"/>
  <c r="I527" i="1"/>
  <c r="J527" i="1"/>
  <c r="K527" i="1"/>
  <c r="L527" i="1"/>
  <c r="M527" i="1"/>
  <c r="P527" i="1"/>
  <c r="Q527" i="1"/>
  <c r="R527" i="1"/>
  <c r="S527" i="1"/>
  <c r="T527" i="1"/>
  <c r="W527" i="1"/>
  <c r="X527" i="1"/>
  <c r="Y527" i="1"/>
  <c r="Z527" i="1"/>
  <c r="AA527" i="1"/>
  <c r="I528" i="1"/>
  <c r="J528" i="1"/>
  <c r="K528" i="1"/>
  <c r="L528" i="1"/>
  <c r="M528" i="1"/>
  <c r="P528" i="1"/>
  <c r="Q528" i="1"/>
  <c r="R528" i="1"/>
  <c r="S528" i="1"/>
  <c r="T528" i="1"/>
  <c r="W528" i="1"/>
  <c r="X528" i="1"/>
  <c r="Y528" i="1"/>
  <c r="Z528" i="1"/>
  <c r="AA528" i="1"/>
  <c r="I529" i="1"/>
  <c r="J529" i="1"/>
  <c r="K529" i="1"/>
  <c r="L529" i="1"/>
  <c r="M529" i="1"/>
  <c r="P529" i="1"/>
  <c r="Q529" i="1"/>
  <c r="R529" i="1"/>
  <c r="S529" i="1"/>
  <c r="T529" i="1"/>
  <c r="W529" i="1"/>
  <c r="X529" i="1"/>
  <c r="Y529" i="1"/>
  <c r="Z529" i="1"/>
  <c r="AA529" i="1"/>
  <c r="I530" i="1"/>
  <c r="J530" i="1"/>
  <c r="K530" i="1"/>
  <c r="L530" i="1"/>
  <c r="M530" i="1"/>
  <c r="P530" i="1"/>
  <c r="Q530" i="1"/>
  <c r="R530" i="1"/>
  <c r="S530" i="1"/>
  <c r="T530" i="1"/>
  <c r="W530" i="1"/>
  <c r="X530" i="1"/>
  <c r="Y530" i="1"/>
  <c r="Z530" i="1"/>
  <c r="AA530" i="1"/>
  <c r="I531" i="1"/>
  <c r="J531" i="1"/>
  <c r="K531" i="1"/>
  <c r="L531" i="1"/>
  <c r="M531" i="1"/>
  <c r="P531" i="1"/>
  <c r="Q531" i="1"/>
  <c r="R531" i="1"/>
  <c r="S531" i="1"/>
  <c r="T531" i="1"/>
  <c r="W531" i="1"/>
  <c r="X531" i="1"/>
  <c r="Y531" i="1"/>
  <c r="Z531" i="1"/>
  <c r="AA531" i="1"/>
  <c r="I532" i="1"/>
  <c r="J532" i="1"/>
  <c r="K532" i="1"/>
  <c r="L532" i="1"/>
  <c r="M532" i="1"/>
  <c r="P532" i="1"/>
  <c r="Q532" i="1"/>
  <c r="R532" i="1"/>
  <c r="S532" i="1"/>
  <c r="T532" i="1"/>
  <c r="W532" i="1"/>
  <c r="X532" i="1"/>
  <c r="Y532" i="1"/>
  <c r="Z532" i="1"/>
  <c r="AA532" i="1"/>
  <c r="I533" i="1"/>
  <c r="J533" i="1"/>
  <c r="K533" i="1"/>
  <c r="L533" i="1"/>
  <c r="M533" i="1"/>
  <c r="P533" i="1"/>
  <c r="Q533" i="1"/>
  <c r="R533" i="1"/>
  <c r="S533" i="1"/>
  <c r="T533" i="1"/>
  <c r="W533" i="1"/>
  <c r="X533" i="1"/>
  <c r="Y533" i="1"/>
  <c r="Z533" i="1"/>
  <c r="AA533" i="1"/>
  <c r="I534" i="1"/>
  <c r="J534" i="1"/>
  <c r="K534" i="1"/>
  <c r="L534" i="1"/>
  <c r="M534" i="1"/>
  <c r="P534" i="1"/>
  <c r="Q534" i="1"/>
  <c r="R534" i="1"/>
  <c r="S534" i="1"/>
  <c r="T534" i="1"/>
  <c r="W534" i="1"/>
  <c r="X534" i="1"/>
  <c r="Y534" i="1"/>
  <c r="Z534" i="1"/>
  <c r="AA534" i="1"/>
  <c r="I535" i="1"/>
  <c r="J535" i="1"/>
  <c r="K535" i="1"/>
  <c r="L535" i="1"/>
  <c r="M535" i="1"/>
  <c r="P535" i="1"/>
  <c r="Q535" i="1"/>
  <c r="R535" i="1"/>
  <c r="S535" i="1"/>
  <c r="T535" i="1"/>
  <c r="W535" i="1"/>
  <c r="X535" i="1"/>
  <c r="Y535" i="1"/>
  <c r="Z535" i="1"/>
  <c r="AA535" i="1"/>
  <c r="I536" i="1"/>
  <c r="J536" i="1"/>
  <c r="K536" i="1"/>
  <c r="L536" i="1"/>
  <c r="M536" i="1"/>
  <c r="P536" i="1"/>
  <c r="Q536" i="1"/>
  <c r="R536" i="1"/>
  <c r="S536" i="1"/>
  <c r="T536" i="1"/>
  <c r="W536" i="1"/>
  <c r="X536" i="1"/>
  <c r="Y536" i="1"/>
  <c r="Z536" i="1"/>
  <c r="AA536" i="1"/>
  <c r="I537" i="1"/>
  <c r="J537" i="1"/>
  <c r="K537" i="1"/>
  <c r="L537" i="1"/>
  <c r="M537" i="1"/>
  <c r="P537" i="1"/>
  <c r="Q537" i="1"/>
  <c r="R537" i="1"/>
  <c r="S537" i="1"/>
  <c r="T537" i="1"/>
  <c r="W537" i="1"/>
  <c r="X537" i="1"/>
  <c r="Y537" i="1"/>
  <c r="Z537" i="1"/>
  <c r="AA537" i="1"/>
  <c r="I538" i="1"/>
  <c r="J538" i="1"/>
  <c r="K538" i="1"/>
  <c r="L538" i="1"/>
  <c r="M538" i="1"/>
  <c r="P538" i="1"/>
  <c r="Q538" i="1"/>
  <c r="R538" i="1"/>
  <c r="S538" i="1"/>
  <c r="T538" i="1"/>
  <c r="W538" i="1"/>
  <c r="X538" i="1"/>
  <c r="Y538" i="1"/>
  <c r="Z538" i="1"/>
  <c r="AA538" i="1"/>
  <c r="I539" i="1"/>
  <c r="J539" i="1"/>
  <c r="K539" i="1"/>
  <c r="L539" i="1"/>
  <c r="M539" i="1"/>
  <c r="P539" i="1"/>
  <c r="Q539" i="1"/>
  <c r="R539" i="1"/>
  <c r="S539" i="1"/>
  <c r="T539" i="1"/>
  <c r="W539" i="1"/>
  <c r="X539" i="1"/>
  <c r="Y539" i="1"/>
  <c r="Z539" i="1"/>
  <c r="AA539" i="1"/>
  <c r="I540" i="1"/>
  <c r="J540" i="1"/>
  <c r="K540" i="1"/>
  <c r="L540" i="1"/>
  <c r="M540" i="1"/>
  <c r="P540" i="1"/>
  <c r="Q540" i="1"/>
  <c r="R540" i="1"/>
  <c r="S540" i="1"/>
  <c r="T540" i="1"/>
  <c r="W540" i="1"/>
  <c r="X540" i="1"/>
  <c r="Y540" i="1"/>
  <c r="Z540" i="1"/>
  <c r="AA540" i="1"/>
  <c r="I541" i="1"/>
  <c r="J541" i="1"/>
  <c r="K541" i="1"/>
  <c r="L541" i="1"/>
  <c r="M541" i="1"/>
  <c r="P541" i="1"/>
  <c r="Q541" i="1"/>
  <c r="R541" i="1"/>
  <c r="S541" i="1"/>
  <c r="T541" i="1"/>
  <c r="W541" i="1"/>
  <c r="X541" i="1"/>
  <c r="Y541" i="1"/>
  <c r="Z541" i="1"/>
  <c r="AA541" i="1"/>
  <c r="I542" i="1"/>
  <c r="J542" i="1"/>
  <c r="K542" i="1"/>
  <c r="L542" i="1"/>
  <c r="M542" i="1"/>
  <c r="P542" i="1"/>
  <c r="Q542" i="1"/>
  <c r="R542" i="1"/>
  <c r="S542" i="1"/>
  <c r="T542" i="1"/>
  <c r="W542" i="1"/>
  <c r="X542" i="1"/>
  <c r="Y542" i="1"/>
  <c r="Z542" i="1"/>
  <c r="AA542" i="1"/>
  <c r="I543" i="1"/>
  <c r="J543" i="1"/>
  <c r="K543" i="1"/>
  <c r="L543" i="1"/>
  <c r="M543" i="1"/>
  <c r="P543" i="1"/>
  <c r="Q543" i="1"/>
  <c r="R543" i="1"/>
  <c r="S543" i="1"/>
  <c r="T543" i="1"/>
  <c r="W543" i="1"/>
  <c r="X543" i="1"/>
  <c r="Y543" i="1"/>
  <c r="Z543" i="1"/>
  <c r="AA543" i="1"/>
  <c r="I544" i="1"/>
  <c r="J544" i="1"/>
  <c r="K544" i="1"/>
  <c r="L544" i="1"/>
  <c r="M544" i="1"/>
  <c r="P544" i="1"/>
  <c r="Q544" i="1"/>
  <c r="R544" i="1"/>
  <c r="S544" i="1"/>
  <c r="T544" i="1"/>
  <c r="W544" i="1"/>
  <c r="X544" i="1"/>
  <c r="Y544" i="1"/>
  <c r="Z544" i="1"/>
  <c r="AA544" i="1"/>
  <c r="I545" i="1"/>
  <c r="J545" i="1"/>
  <c r="K545" i="1"/>
  <c r="L545" i="1"/>
  <c r="M545" i="1"/>
  <c r="P545" i="1"/>
  <c r="Q545" i="1"/>
  <c r="R545" i="1"/>
  <c r="S545" i="1"/>
  <c r="T545" i="1"/>
  <c r="W545" i="1"/>
  <c r="X545" i="1"/>
  <c r="Y545" i="1"/>
  <c r="Z545" i="1"/>
  <c r="AA545" i="1"/>
  <c r="I546" i="1"/>
  <c r="J546" i="1"/>
  <c r="K546" i="1"/>
  <c r="L546" i="1"/>
  <c r="M546" i="1"/>
  <c r="P546" i="1"/>
  <c r="Q546" i="1"/>
  <c r="R546" i="1"/>
  <c r="S546" i="1"/>
  <c r="T546" i="1"/>
  <c r="W546" i="1"/>
  <c r="X546" i="1"/>
  <c r="Y546" i="1"/>
  <c r="Z546" i="1"/>
  <c r="AA546" i="1"/>
  <c r="I547" i="1"/>
  <c r="J547" i="1"/>
  <c r="K547" i="1"/>
  <c r="L547" i="1"/>
  <c r="M547" i="1"/>
  <c r="P547" i="1"/>
  <c r="Q547" i="1"/>
  <c r="R547" i="1"/>
  <c r="S547" i="1"/>
  <c r="T547" i="1"/>
  <c r="W547" i="1"/>
  <c r="X547" i="1"/>
  <c r="Y547" i="1"/>
  <c r="Z547" i="1"/>
  <c r="AA547" i="1"/>
  <c r="I548" i="1"/>
  <c r="J548" i="1"/>
  <c r="K548" i="1"/>
  <c r="L548" i="1"/>
  <c r="M548" i="1"/>
  <c r="P548" i="1"/>
  <c r="Q548" i="1"/>
  <c r="R548" i="1"/>
  <c r="S548" i="1"/>
  <c r="T548" i="1"/>
  <c r="W548" i="1"/>
  <c r="X548" i="1"/>
  <c r="Y548" i="1"/>
  <c r="Z548" i="1"/>
  <c r="AA548" i="1"/>
  <c r="I549" i="1"/>
  <c r="J549" i="1"/>
  <c r="K549" i="1"/>
  <c r="L549" i="1"/>
  <c r="M549" i="1"/>
  <c r="P549" i="1"/>
  <c r="Q549" i="1"/>
  <c r="R549" i="1"/>
  <c r="S549" i="1"/>
  <c r="T549" i="1"/>
  <c r="W549" i="1"/>
  <c r="X549" i="1"/>
  <c r="Y549" i="1"/>
  <c r="Z549" i="1"/>
  <c r="AA549" i="1"/>
  <c r="I550" i="1"/>
  <c r="J550" i="1"/>
  <c r="K550" i="1"/>
  <c r="L550" i="1"/>
  <c r="M550" i="1"/>
  <c r="P550" i="1"/>
  <c r="Q550" i="1"/>
  <c r="R550" i="1"/>
  <c r="S550" i="1"/>
  <c r="T550" i="1"/>
  <c r="W550" i="1"/>
  <c r="X550" i="1"/>
  <c r="Y550" i="1"/>
  <c r="Z550" i="1"/>
  <c r="AA550" i="1"/>
  <c r="I551" i="1"/>
  <c r="J551" i="1"/>
  <c r="K551" i="1"/>
  <c r="L551" i="1"/>
  <c r="M551" i="1"/>
  <c r="P551" i="1"/>
  <c r="Q551" i="1"/>
  <c r="R551" i="1"/>
  <c r="S551" i="1"/>
  <c r="T551" i="1"/>
  <c r="W551" i="1"/>
  <c r="X551" i="1"/>
  <c r="Y551" i="1"/>
  <c r="Z551" i="1"/>
  <c r="AA551" i="1"/>
  <c r="I552" i="1"/>
  <c r="J552" i="1"/>
  <c r="K552" i="1"/>
  <c r="L552" i="1"/>
  <c r="M552" i="1"/>
  <c r="P552" i="1"/>
  <c r="Q552" i="1"/>
  <c r="R552" i="1"/>
  <c r="S552" i="1"/>
  <c r="T552" i="1"/>
  <c r="W552" i="1"/>
  <c r="X552" i="1"/>
  <c r="Y552" i="1"/>
  <c r="Z552" i="1"/>
  <c r="AA552" i="1"/>
  <c r="I553" i="1"/>
  <c r="J553" i="1"/>
  <c r="K553" i="1"/>
  <c r="L553" i="1"/>
  <c r="M553" i="1"/>
  <c r="P553" i="1"/>
  <c r="Q553" i="1"/>
  <c r="R553" i="1"/>
  <c r="S553" i="1"/>
  <c r="T553" i="1"/>
  <c r="W553" i="1"/>
  <c r="X553" i="1"/>
  <c r="Y553" i="1"/>
  <c r="Z553" i="1"/>
  <c r="AA553" i="1"/>
  <c r="I554" i="1"/>
  <c r="J554" i="1"/>
  <c r="K554" i="1"/>
  <c r="L554" i="1"/>
  <c r="M554" i="1"/>
  <c r="P554" i="1"/>
  <c r="Q554" i="1"/>
  <c r="R554" i="1"/>
  <c r="S554" i="1"/>
  <c r="T554" i="1"/>
  <c r="W554" i="1"/>
  <c r="X554" i="1"/>
  <c r="Y554" i="1"/>
  <c r="Z554" i="1"/>
  <c r="AA554" i="1"/>
  <c r="I555" i="1"/>
  <c r="J555" i="1"/>
  <c r="K555" i="1"/>
  <c r="L555" i="1"/>
  <c r="M555" i="1"/>
  <c r="P555" i="1"/>
  <c r="Q555" i="1"/>
  <c r="R555" i="1"/>
  <c r="S555" i="1"/>
  <c r="T555" i="1"/>
  <c r="W555" i="1"/>
  <c r="X555" i="1"/>
  <c r="Y555" i="1"/>
  <c r="Z555" i="1"/>
  <c r="AA555" i="1"/>
  <c r="I556" i="1"/>
  <c r="J556" i="1"/>
  <c r="K556" i="1"/>
  <c r="L556" i="1"/>
  <c r="M556" i="1"/>
  <c r="P556" i="1"/>
  <c r="Q556" i="1"/>
  <c r="R556" i="1"/>
  <c r="S556" i="1"/>
  <c r="T556" i="1"/>
  <c r="W556" i="1"/>
  <c r="X556" i="1"/>
  <c r="Y556" i="1"/>
  <c r="Z556" i="1"/>
  <c r="AA556" i="1"/>
  <c r="I557" i="1"/>
  <c r="T5" i="14" s="1"/>
  <c r="J557" i="1"/>
  <c r="U5" i="14" s="1"/>
  <c r="K557" i="1"/>
  <c r="V5" i="14" s="1"/>
  <c r="L557" i="1"/>
  <c r="W5" i="14" s="1"/>
  <c r="M557" i="1"/>
  <c r="X5" i="14" s="1"/>
  <c r="P557" i="1"/>
  <c r="H5" i="14" s="1"/>
  <c r="Q557" i="1"/>
  <c r="I5" i="14" s="1"/>
  <c r="R557" i="1"/>
  <c r="J5" i="14" s="1"/>
  <c r="S557" i="1"/>
  <c r="K5" i="14" s="1"/>
  <c r="T557" i="1"/>
  <c r="L5" i="14" s="1"/>
  <c r="W557" i="1"/>
  <c r="X557" i="1"/>
  <c r="Y557" i="1"/>
  <c r="Z557" i="1"/>
  <c r="AA557" i="1"/>
  <c r="I558" i="1"/>
  <c r="T6" i="14" s="1"/>
  <c r="J558" i="1"/>
  <c r="U6" i="14" s="1"/>
  <c r="K558" i="1"/>
  <c r="V6" i="14" s="1"/>
  <c r="L558" i="1"/>
  <c r="W6" i="14" s="1"/>
  <c r="M558" i="1"/>
  <c r="X6" i="14" s="1"/>
  <c r="P558" i="1"/>
  <c r="H6" i="14" s="1"/>
  <c r="Q558" i="1"/>
  <c r="I6" i="14" s="1"/>
  <c r="R558" i="1"/>
  <c r="J6" i="14" s="1"/>
  <c r="S558" i="1"/>
  <c r="K6" i="14" s="1"/>
  <c r="T558" i="1"/>
  <c r="L6" i="14" s="1"/>
  <c r="W558" i="1"/>
  <c r="N6" i="14" s="1"/>
  <c r="X558" i="1"/>
  <c r="O6" i="14" s="1"/>
  <c r="Y558" i="1"/>
  <c r="P6" i="14" s="1"/>
  <c r="Z558" i="1"/>
  <c r="Q6" i="14" s="1"/>
  <c r="AA558" i="1"/>
  <c r="R6" i="14" s="1"/>
  <c r="I559" i="1"/>
  <c r="J559" i="1"/>
  <c r="K559" i="1"/>
  <c r="L559" i="1"/>
  <c r="M559" i="1"/>
  <c r="P559" i="1"/>
  <c r="Q559" i="1"/>
  <c r="R559" i="1"/>
  <c r="S559" i="1"/>
  <c r="T559" i="1"/>
  <c r="W559" i="1"/>
  <c r="X559" i="1"/>
  <c r="Y559" i="1"/>
  <c r="Z559" i="1"/>
  <c r="AA559" i="1"/>
  <c r="I560" i="1"/>
  <c r="T8" i="14" s="1"/>
  <c r="J560" i="1"/>
  <c r="U8" i="14" s="1"/>
  <c r="K560" i="1"/>
  <c r="V8" i="14" s="1"/>
  <c r="L560" i="1"/>
  <c r="W8" i="14" s="1"/>
  <c r="M560" i="1"/>
  <c r="X8" i="14" s="1"/>
  <c r="P560" i="1"/>
  <c r="H8" i="14" s="1"/>
  <c r="Q560" i="1"/>
  <c r="I8" i="14" s="1"/>
  <c r="R560" i="1"/>
  <c r="J8" i="14" s="1"/>
  <c r="S560" i="1"/>
  <c r="K8" i="14" s="1"/>
  <c r="T560" i="1"/>
  <c r="L8" i="14" s="1"/>
  <c r="W560" i="1"/>
  <c r="N8" i="14" s="1"/>
  <c r="X560" i="1"/>
  <c r="O8" i="14" s="1"/>
  <c r="Y560" i="1"/>
  <c r="P8" i="14" s="1"/>
  <c r="Z560" i="1"/>
  <c r="Q8" i="14" s="1"/>
  <c r="AA560" i="1"/>
  <c r="R8" i="14" s="1"/>
  <c r="I561" i="1"/>
  <c r="J561" i="1"/>
  <c r="K561" i="1"/>
  <c r="L561" i="1"/>
  <c r="M561" i="1"/>
  <c r="P561" i="1"/>
  <c r="Q561" i="1"/>
  <c r="R561" i="1"/>
  <c r="S561" i="1"/>
  <c r="T561" i="1"/>
  <c r="W561" i="1"/>
  <c r="X561" i="1"/>
  <c r="Y561" i="1"/>
  <c r="Z561" i="1"/>
  <c r="AA561" i="1"/>
  <c r="I562" i="1"/>
  <c r="T10" i="14" s="1"/>
  <c r="J562" i="1"/>
  <c r="U10" i="14" s="1"/>
  <c r="K562" i="1"/>
  <c r="V10" i="14" s="1"/>
  <c r="L562" i="1"/>
  <c r="W10" i="14" s="1"/>
  <c r="M562" i="1"/>
  <c r="X10" i="14" s="1"/>
  <c r="P562" i="1"/>
  <c r="H10" i="14" s="1"/>
  <c r="Q562" i="1"/>
  <c r="I10" i="14" s="1"/>
  <c r="R562" i="1"/>
  <c r="J10" i="14" s="1"/>
  <c r="S562" i="1"/>
  <c r="K10" i="14" s="1"/>
  <c r="T562" i="1"/>
  <c r="L10" i="14" s="1"/>
  <c r="W562" i="1"/>
  <c r="N10" i="14" s="1"/>
  <c r="X562" i="1"/>
  <c r="O10" i="14" s="1"/>
  <c r="Y562" i="1"/>
  <c r="P10" i="14" s="1"/>
  <c r="Z562" i="1"/>
  <c r="Q10" i="14" s="1"/>
  <c r="AA562" i="1"/>
  <c r="R10" i="14" s="1"/>
  <c r="I563" i="1"/>
  <c r="T11" i="14" s="1"/>
  <c r="J563" i="1"/>
  <c r="U11" i="14" s="1"/>
  <c r="K563" i="1"/>
  <c r="V11" i="14" s="1"/>
  <c r="L563" i="1"/>
  <c r="W11" i="14" s="1"/>
  <c r="M563" i="1"/>
  <c r="X11" i="14" s="1"/>
  <c r="P563" i="1"/>
  <c r="H11" i="14" s="1"/>
  <c r="Q563" i="1"/>
  <c r="I11" i="14" s="1"/>
  <c r="R563" i="1"/>
  <c r="J11" i="14" s="1"/>
  <c r="S563" i="1"/>
  <c r="K11" i="14" s="1"/>
  <c r="T563" i="1"/>
  <c r="L11" i="14" s="1"/>
  <c r="W563" i="1"/>
  <c r="N11" i="14" s="1"/>
  <c r="X563" i="1"/>
  <c r="O11" i="14" s="1"/>
  <c r="Y563" i="1"/>
  <c r="P11" i="14" s="1"/>
  <c r="Z563" i="1"/>
  <c r="Q11" i="14" s="1"/>
  <c r="AA563" i="1"/>
  <c r="R11" i="14" s="1"/>
  <c r="I564" i="1"/>
  <c r="T12" i="14" s="1"/>
  <c r="J564" i="1"/>
  <c r="U12" i="14" s="1"/>
  <c r="K564" i="1"/>
  <c r="V12" i="14" s="1"/>
  <c r="L564" i="1"/>
  <c r="W12" i="14" s="1"/>
  <c r="M564" i="1"/>
  <c r="X12" i="14" s="1"/>
  <c r="P564" i="1"/>
  <c r="H12" i="14" s="1"/>
  <c r="Q564" i="1"/>
  <c r="I12" i="14" s="1"/>
  <c r="R564" i="1"/>
  <c r="J12" i="14" s="1"/>
  <c r="S564" i="1"/>
  <c r="K12" i="14" s="1"/>
  <c r="T564" i="1"/>
  <c r="L12" i="14" s="1"/>
  <c r="W564" i="1"/>
  <c r="N12" i="14" s="1"/>
  <c r="X564" i="1"/>
  <c r="O12" i="14" s="1"/>
  <c r="Y564" i="1"/>
  <c r="P12" i="14" s="1"/>
  <c r="Z564" i="1"/>
  <c r="Q12" i="14" s="1"/>
  <c r="AA564" i="1"/>
  <c r="R12" i="14" s="1"/>
  <c r="I565" i="1"/>
  <c r="T13" i="14" s="1"/>
  <c r="J565" i="1"/>
  <c r="U13" i="14" s="1"/>
  <c r="K565" i="1"/>
  <c r="V13" i="14" s="1"/>
  <c r="L565" i="1"/>
  <c r="W13" i="14" s="1"/>
  <c r="M565" i="1"/>
  <c r="X13" i="14" s="1"/>
  <c r="P565" i="1"/>
  <c r="H13" i="14" s="1"/>
  <c r="Q565" i="1"/>
  <c r="I13" i="14" s="1"/>
  <c r="R565" i="1"/>
  <c r="J13" i="14" s="1"/>
  <c r="S565" i="1"/>
  <c r="K13" i="14" s="1"/>
  <c r="T565" i="1"/>
  <c r="L13" i="14" s="1"/>
  <c r="W565" i="1"/>
  <c r="N13" i="14" s="1"/>
  <c r="X565" i="1"/>
  <c r="O13" i="14" s="1"/>
  <c r="Y565" i="1"/>
  <c r="P13" i="14" s="1"/>
  <c r="Z565" i="1"/>
  <c r="Q13" i="14" s="1"/>
  <c r="AA565" i="1"/>
  <c r="R13" i="14" s="1"/>
  <c r="I566" i="1"/>
  <c r="T14" i="14" s="1"/>
  <c r="J566" i="1"/>
  <c r="U14" i="14" s="1"/>
  <c r="K566" i="1"/>
  <c r="V14" i="14" s="1"/>
  <c r="L566" i="1"/>
  <c r="W14" i="14" s="1"/>
  <c r="M566" i="1"/>
  <c r="X14" i="14" s="1"/>
  <c r="P566" i="1"/>
  <c r="H14" i="14" s="1"/>
  <c r="Q566" i="1"/>
  <c r="I14" i="14" s="1"/>
  <c r="R566" i="1"/>
  <c r="J14" i="14" s="1"/>
  <c r="S566" i="1"/>
  <c r="K14" i="14" s="1"/>
  <c r="T566" i="1"/>
  <c r="L14" i="14" s="1"/>
  <c r="W566" i="1"/>
  <c r="N14" i="14" s="1"/>
  <c r="X566" i="1"/>
  <c r="O14" i="14" s="1"/>
  <c r="Y566" i="1"/>
  <c r="P14" i="14" s="1"/>
  <c r="Z566" i="1"/>
  <c r="Q14" i="14" s="1"/>
  <c r="AA566" i="1"/>
  <c r="R14" i="14" s="1"/>
  <c r="I567" i="1"/>
  <c r="T15" i="14" s="1"/>
  <c r="J567" i="1"/>
  <c r="U15" i="14" s="1"/>
  <c r="K567" i="1"/>
  <c r="V15" i="14" s="1"/>
  <c r="L567" i="1"/>
  <c r="W15" i="14" s="1"/>
  <c r="M567" i="1"/>
  <c r="X15" i="14" s="1"/>
  <c r="P567" i="1"/>
  <c r="H15" i="14" s="1"/>
  <c r="Q567" i="1"/>
  <c r="I15" i="14" s="1"/>
  <c r="R567" i="1"/>
  <c r="J15" i="14" s="1"/>
  <c r="S567" i="1"/>
  <c r="K15" i="14" s="1"/>
  <c r="T567" i="1"/>
  <c r="L15" i="14" s="1"/>
  <c r="W567" i="1"/>
  <c r="N15" i="14" s="1"/>
  <c r="X567" i="1"/>
  <c r="O15" i="14" s="1"/>
  <c r="Y567" i="1"/>
  <c r="P15" i="14" s="1"/>
  <c r="Z567" i="1"/>
  <c r="Q15" i="14" s="1"/>
  <c r="AA567" i="1"/>
  <c r="R15" i="14" s="1"/>
  <c r="I568" i="1"/>
  <c r="T16" i="14" s="1"/>
  <c r="J568" i="1"/>
  <c r="U16" i="14" s="1"/>
  <c r="K568" i="1"/>
  <c r="V16" i="14" s="1"/>
  <c r="L568" i="1"/>
  <c r="W16" i="14" s="1"/>
  <c r="M568" i="1"/>
  <c r="X16" i="14" s="1"/>
  <c r="P568" i="1"/>
  <c r="H16" i="14" s="1"/>
  <c r="Q568" i="1"/>
  <c r="I16" i="14" s="1"/>
  <c r="R568" i="1"/>
  <c r="J16" i="14" s="1"/>
  <c r="S568" i="1"/>
  <c r="K16" i="14" s="1"/>
  <c r="T568" i="1"/>
  <c r="L16" i="14" s="1"/>
  <c r="W568" i="1"/>
  <c r="N16" i="14" s="1"/>
  <c r="X568" i="1"/>
  <c r="O16" i="14" s="1"/>
  <c r="Y568" i="1"/>
  <c r="P16" i="14" s="1"/>
  <c r="Z568" i="1"/>
  <c r="Q16" i="14" s="1"/>
  <c r="AA568" i="1"/>
  <c r="R16" i="14" s="1"/>
  <c r="I569" i="1"/>
  <c r="T17" i="14" s="1"/>
  <c r="J569" i="1"/>
  <c r="U17" i="14" s="1"/>
  <c r="K569" i="1"/>
  <c r="V17" i="14" s="1"/>
  <c r="L569" i="1"/>
  <c r="W17" i="14" s="1"/>
  <c r="M569" i="1"/>
  <c r="X17" i="14" s="1"/>
  <c r="P569" i="1"/>
  <c r="H17" i="14" s="1"/>
  <c r="Q569" i="1"/>
  <c r="I17" i="14" s="1"/>
  <c r="R569" i="1"/>
  <c r="J17" i="14" s="1"/>
  <c r="S569" i="1"/>
  <c r="K17" i="14" s="1"/>
  <c r="T569" i="1"/>
  <c r="L17" i="14" s="1"/>
  <c r="W569" i="1"/>
  <c r="N17" i="14" s="1"/>
  <c r="X569" i="1"/>
  <c r="O17" i="14" s="1"/>
  <c r="Y569" i="1"/>
  <c r="P17" i="14" s="1"/>
  <c r="Z569" i="1"/>
  <c r="Q17" i="14" s="1"/>
  <c r="AA569" i="1"/>
  <c r="R17" i="14" s="1"/>
  <c r="I570" i="1"/>
  <c r="T18" i="14" s="1"/>
  <c r="J570" i="1"/>
  <c r="U18" i="14" s="1"/>
  <c r="K570" i="1"/>
  <c r="V18" i="14" s="1"/>
  <c r="L570" i="1"/>
  <c r="W18" i="14" s="1"/>
  <c r="M570" i="1"/>
  <c r="X18" i="14" s="1"/>
  <c r="P570" i="1"/>
  <c r="H18" i="14" s="1"/>
  <c r="Q570" i="1"/>
  <c r="I18" i="14" s="1"/>
  <c r="R570" i="1"/>
  <c r="J18" i="14" s="1"/>
  <c r="S570" i="1"/>
  <c r="K18" i="14" s="1"/>
  <c r="T570" i="1"/>
  <c r="L18" i="14" s="1"/>
  <c r="W570" i="1"/>
  <c r="N18" i="14" s="1"/>
  <c r="X570" i="1"/>
  <c r="O18" i="14" s="1"/>
  <c r="Y570" i="1"/>
  <c r="P18" i="14" s="1"/>
  <c r="Z570" i="1"/>
  <c r="Q18" i="14" s="1"/>
  <c r="AA570" i="1"/>
  <c r="R18" i="14" s="1"/>
  <c r="I571" i="1"/>
  <c r="J571" i="1"/>
  <c r="K571" i="1"/>
  <c r="L571" i="1"/>
  <c r="M571" i="1"/>
  <c r="P571" i="1"/>
  <c r="Q571" i="1"/>
  <c r="R571" i="1"/>
  <c r="S571" i="1"/>
  <c r="T571" i="1"/>
  <c r="W571" i="1"/>
  <c r="X571" i="1"/>
  <c r="Y571" i="1"/>
  <c r="Z571" i="1"/>
  <c r="AA571" i="1"/>
  <c r="I572" i="1"/>
  <c r="J572" i="1"/>
  <c r="K572" i="1"/>
  <c r="L572" i="1"/>
  <c r="M572" i="1"/>
  <c r="P572" i="1"/>
  <c r="Q572" i="1"/>
  <c r="R572" i="1"/>
  <c r="S572" i="1"/>
  <c r="T572" i="1"/>
  <c r="W572" i="1"/>
  <c r="X572" i="1"/>
  <c r="Y572" i="1"/>
  <c r="Z572" i="1"/>
  <c r="AA572" i="1"/>
  <c r="I573" i="1"/>
  <c r="J573" i="1"/>
  <c r="K573" i="1"/>
  <c r="L573" i="1"/>
  <c r="M573" i="1"/>
  <c r="P573" i="1"/>
  <c r="Q573" i="1"/>
  <c r="R573" i="1"/>
  <c r="S573" i="1"/>
  <c r="T573" i="1"/>
  <c r="W573" i="1"/>
  <c r="X573" i="1"/>
  <c r="Y573" i="1"/>
  <c r="Z573" i="1"/>
  <c r="AA573" i="1"/>
  <c r="I574" i="1"/>
  <c r="J574" i="1"/>
  <c r="K574" i="1"/>
  <c r="L574" i="1"/>
  <c r="M574" i="1"/>
  <c r="P574" i="1"/>
  <c r="Q574" i="1"/>
  <c r="R574" i="1"/>
  <c r="S574" i="1"/>
  <c r="T574" i="1"/>
  <c r="W574" i="1"/>
  <c r="X574" i="1"/>
  <c r="Y574" i="1"/>
  <c r="Z574" i="1"/>
  <c r="AA574" i="1"/>
  <c r="I575" i="1"/>
  <c r="J575" i="1"/>
  <c r="K575" i="1"/>
  <c r="L575" i="1"/>
  <c r="M575" i="1"/>
  <c r="P575" i="1"/>
  <c r="Q575" i="1"/>
  <c r="R575" i="1"/>
  <c r="S575" i="1"/>
  <c r="T575" i="1"/>
  <c r="W575" i="1"/>
  <c r="X575" i="1"/>
  <c r="Y575" i="1"/>
  <c r="Z575" i="1"/>
  <c r="AA575" i="1"/>
  <c r="I576" i="1"/>
  <c r="T63" i="14" s="1"/>
  <c r="J576" i="1"/>
  <c r="U63" i="14" s="1"/>
  <c r="K576" i="1"/>
  <c r="V63" i="14" s="1"/>
  <c r="L576" i="1"/>
  <c r="W63" i="14" s="1"/>
  <c r="M576" i="1"/>
  <c r="X63" i="14" s="1"/>
  <c r="P576" i="1"/>
  <c r="H63" i="14" s="1"/>
  <c r="Q576" i="1"/>
  <c r="I63" i="14" s="1"/>
  <c r="R576" i="1"/>
  <c r="J63" i="14" s="1"/>
  <c r="S576" i="1"/>
  <c r="K63" i="14" s="1"/>
  <c r="T576" i="1"/>
  <c r="L63" i="14" s="1"/>
  <c r="W576" i="1"/>
  <c r="N63" i="14" s="1"/>
  <c r="X576" i="1"/>
  <c r="O63" i="14" s="1"/>
  <c r="Y576" i="1"/>
  <c r="P63" i="14" s="1"/>
  <c r="Z576" i="1"/>
  <c r="Q63" i="14" s="1"/>
  <c r="AA576" i="1"/>
  <c r="R63" i="14" s="1"/>
  <c r="I577" i="1"/>
  <c r="T64" i="14" s="1"/>
  <c r="J577" i="1"/>
  <c r="U64" i="14" s="1"/>
  <c r="K577" i="1"/>
  <c r="V64" i="14" s="1"/>
  <c r="L577" i="1"/>
  <c r="W64" i="14" s="1"/>
  <c r="M577" i="1"/>
  <c r="X64" i="14" s="1"/>
  <c r="P577" i="1"/>
  <c r="H64" i="14" s="1"/>
  <c r="Q577" i="1"/>
  <c r="I64" i="14" s="1"/>
  <c r="R577" i="1"/>
  <c r="J64" i="14" s="1"/>
  <c r="S577" i="1"/>
  <c r="K64" i="14" s="1"/>
  <c r="T577" i="1"/>
  <c r="L64" i="14" s="1"/>
  <c r="W577" i="1"/>
  <c r="N64" i="14" s="1"/>
  <c r="X577" i="1"/>
  <c r="O64" i="14" s="1"/>
  <c r="Y577" i="1"/>
  <c r="P64" i="14" s="1"/>
  <c r="Z577" i="1"/>
  <c r="Q64" i="14" s="1"/>
  <c r="AA577" i="1"/>
  <c r="R64" i="14" s="1"/>
  <c r="I578" i="1"/>
  <c r="T65" i="14" s="1"/>
  <c r="J578" i="1"/>
  <c r="U65" i="14" s="1"/>
  <c r="K578" i="1"/>
  <c r="V65" i="14" s="1"/>
  <c r="L578" i="1"/>
  <c r="W65" i="14" s="1"/>
  <c r="M578" i="1"/>
  <c r="X65" i="14" s="1"/>
  <c r="P578" i="1"/>
  <c r="H65" i="14" s="1"/>
  <c r="Q578" i="1"/>
  <c r="I65" i="14" s="1"/>
  <c r="R578" i="1"/>
  <c r="J65" i="14" s="1"/>
  <c r="S578" i="1"/>
  <c r="K65" i="14" s="1"/>
  <c r="T578" i="1"/>
  <c r="L65" i="14" s="1"/>
  <c r="W578" i="1"/>
  <c r="N65" i="14" s="1"/>
  <c r="X578" i="1"/>
  <c r="O65" i="14" s="1"/>
  <c r="Y578" i="1"/>
  <c r="P65" i="14" s="1"/>
  <c r="Z578" i="1"/>
  <c r="Q65" i="14" s="1"/>
  <c r="AA578" i="1"/>
  <c r="R65" i="14" s="1"/>
  <c r="I579" i="1"/>
  <c r="T66" i="14" s="1"/>
  <c r="J579" i="1"/>
  <c r="U66" i="14" s="1"/>
  <c r="K579" i="1"/>
  <c r="V66" i="14" s="1"/>
  <c r="L579" i="1"/>
  <c r="W66" i="14" s="1"/>
  <c r="M579" i="1"/>
  <c r="X66" i="14" s="1"/>
  <c r="P579" i="1"/>
  <c r="H66" i="14" s="1"/>
  <c r="Q579" i="1"/>
  <c r="I66" i="14" s="1"/>
  <c r="R579" i="1"/>
  <c r="J66" i="14" s="1"/>
  <c r="S579" i="1"/>
  <c r="K66" i="14" s="1"/>
  <c r="T579" i="1"/>
  <c r="L66" i="14" s="1"/>
  <c r="W579" i="1"/>
  <c r="N66" i="14" s="1"/>
  <c r="X579" i="1"/>
  <c r="O66" i="14" s="1"/>
  <c r="Y579" i="1"/>
  <c r="P66" i="14" s="1"/>
  <c r="Z579" i="1"/>
  <c r="Q66" i="14" s="1"/>
  <c r="AA579" i="1"/>
  <c r="R66" i="14" s="1"/>
  <c r="I580" i="1"/>
  <c r="T67" i="14" s="1"/>
  <c r="J580" i="1"/>
  <c r="U67" i="14" s="1"/>
  <c r="K580" i="1"/>
  <c r="V67" i="14" s="1"/>
  <c r="L580" i="1"/>
  <c r="W67" i="14" s="1"/>
  <c r="M580" i="1"/>
  <c r="X67" i="14" s="1"/>
  <c r="P580" i="1"/>
  <c r="H67" i="14" s="1"/>
  <c r="Q580" i="1"/>
  <c r="I67" i="14" s="1"/>
  <c r="R580" i="1"/>
  <c r="J67" i="14" s="1"/>
  <c r="S580" i="1"/>
  <c r="K67" i="14" s="1"/>
  <c r="T580" i="1"/>
  <c r="L67" i="14" s="1"/>
  <c r="W580" i="1"/>
  <c r="N67" i="14" s="1"/>
  <c r="X580" i="1"/>
  <c r="O67" i="14" s="1"/>
  <c r="Y580" i="1"/>
  <c r="P67" i="14" s="1"/>
  <c r="Z580" i="1"/>
  <c r="Q67" i="14" s="1"/>
  <c r="AA580" i="1"/>
  <c r="R67" i="14" s="1"/>
  <c r="I581" i="1"/>
  <c r="T68" i="14" s="1"/>
  <c r="J581" i="1"/>
  <c r="U68" i="14" s="1"/>
  <c r="K581" i="1"/>
  <c r="V68" i="14" s="1"/>
  <c r="L581" i="1"/>
  <c r="W68" i="14" s="1"/>
  <c r="M581" i="1"/>
  <c r="X68" i="14" s="1"/>
  <c r="P581" i="1"/>
  <c r="H68" i="14" s="1"/>
  <c r="Q581" i="1"/>
  <c r="I68" i="14" s="1"/>
  <c r="R581" i="1"/>
  <c r="J68" i="14" s="1"/>
  <c r="S581" i="1"/>
  <c r="K68" i="14" s="1"/>
  <c r="T581" i="1"/>
  <c r="L68" i="14" s="1"/>
  <c r="W581" i="1"/>
  <c r="N68" i="14" s="1"/>
  <c r="X581" i="1"/>
  <c r="O68" i="14" s="1"/>
  <c r="Y581" i="1"/>
  <c r="P68" i="14" s="1"/>
  <c r="Z581" i="1"/>
  <c r="Q68" i="14" s="1"/>
  <c r="AA581" i="1"/>
  <c r="R68" i="14" s="1"/>
  <c r="I582" i="1"/>
  <c r="J582" i="1"/>
  <c r="K582" i="1"/>
  <c r="L582" i="1"/>
  <c r="M582" i="1"/>
  <c r="P582" i="1"/>
  <c r="Q582" i="1"/>
  <c r="R582" i="1"/>
  <c r="S582" i="1"/>
  <c r="T582" i="1"/>
  <c r="W582" i="1"/>
  <c r="X582" i="1"/>
  <c r="Y582" i="1"/>
  <c r="Z582" i="1"/>
  <c r="AA582" i="1"/>
  <c r="I583" i="1"/>
  <c r="T22" i="14" s="1"/>
  <c r="J583" i="1"/>
  <c r="U22" i="14" s="1"/>
  <c r="K583" i="1"/>
  <c r="V22" i="14" s="1"/>
  <c r="L583" i="1"/>
  <c r="W22" i="14" s="1"/>
  <c r="M583" i="1"/>
  <c r="X22" i="14" s="1"/>
  <c r="P583" i="1"/>
  <c r="H22" i="14" s="1"/>
  <c r="Q583" i="1"/>
  <c r="I22" i="14" s="1"/>
  <c r="R583" i="1"/>
  <c r="J22" i="14" s="1"/>
  <c r="S583" i="1"/>
  <c r="K22" i="14" s="1"/>
  <c r="T583" i="1"/>
  <c r="L22" i="14" s="1"/>
  <c r="W583" i="1"/>
  <c r="N22" i="14" s="1"/>
  <c r="X583" i="1"/>
  <c r="O22" i="14" s="1"/>
  <c r="Y583" i="1"/>
  <c r="P22" i="14" s="1"/>
  <c r="Z583" i="1"/>
  <c r="Q22" i="14" s="1"/>
  <c r="AA583" i="1"/>
  <c r="R22" i="14" s="1"/>
  <c r="I584" i="1"/>
  <c r="J584" i="1"/>
  <c r="K584" i="1"/>
  <c r="L584" i="1"/>
  <c r="M584" i="1"/>
  <c r="P584" i="1"/>
  <c r="Q584" i="1"/>
  <c r="R584" i="1"/>
  <c r="S584" i="1"/>
  <c r="T584" i="1"/>
  <c r="W584" i="1"/>
  <c r="X584" i="1"/>
  <c r="Y584" i="1"/>
  <c r="Z584" i="1"/>
  <c r="AA584" i="1"/>
  <c r="I585" i="1"/>
  <c r="J585" i="1"/>
  <c r="K585" i="1"/>
  <c r="L585" i="1"/>
  <c r="M585" i="1"/>
  <c r="P585" i="1"/>
  <c r="Q585" i="1"/>
  <c r="R585" i="1"/>
  <c r="S585" i="1"/>
  <c r="T585" i="1"/>
  <c r="W585" i="1"/>
  <c r="X585" i="1"/>
  <c r="Y585" i="1"/>
  <c r="Z585" i="1"/>
  <c r="AA585" i="1"/>
  <c r="I586" i="1"/>
  <c r="J586" i="1"/>
  <c r="K586" i="1"/>
  <c r="L586" i="1"/>
  <c r="M586" i="1"/>
  <c r="P586" i="1"/>
  <c r="Q586" i="1"/>
  <c r="R586" i="1"/>
  <c r="S586" i="1"/>
  <c r="T586" i="1"/>
  <c r="W586" i="1"/>
  <c r="X586" i="1"/>
  <c r="Y586" i="1"/>
  <c r="Z586" i="1"/>
  <c r="AA586" i="1"/>
  <c r="I587" i="1"/>
  <c r="J587" i="1"/>
  <c r="K587" i="1"/>
  <c r="L587" i="1"/>
  <c r="M587" i="1"/>
  <c r="P587" i="1"/>
  <c r="Q587" i="1"/>
  <c r="R587" i="1"/>
  <c r="S587" i="1"/>
  <c r="T587" i="1"/>
  <c r="W587" i="1"/>
  <c r="X587" i="1"/>
  <c r="Y587" i="1"/>
  <c r="Z587" i="1"/>
  <c r="AA587" i="1"/>
  <c r="I588" i="1"/>
  <c r="J588" i="1"/>
  <c r="K588" i="1"/>
  <c r="L588" i="1"/>
  <c r="M588" i="1"/>
  <c r="P588" i="1"/>
  <c r="Q588" i="1"/>
  <c r="R588" i="1"/>
  <c r="S588" i="1"/>
  <c r="T588" i="1"/>
  <c r="W588" i="1"/>
  <c r="X588" i="1"/>
  <c r="Y588" i="1"/>
  <c r="Z588" i="1"/>
  <c r="AA588" i="1"/>
  <c r="I589" i="1"/>
  <c r="J589" i="1"/>
  <c r="K589" i="1"/>
  <c r="L589" i="1"/>
  <c r="M589" i="1"/>
  <c r="P589" i="1"/>
  <c r="Q589" i="1"/>
  <c r="R589" i="1"/>
  <c r="S589" i="1"/>
  <c r="T589" i="1"/>
  <c r="W589" i="1"/>
  <c r="X589" i="1"/>
  <c r="Y589" i="1"/>
  <c r="Z589" i="1"/>
  <c r="AA589" i="1"/>
  <c r="I590" i="1"/>
  <c r="J590" i="1"/>
  <c r="K590" i="1"/>
  <c r="L590" i="1"/>
  <c r="M590" i="1"/>
  <c r="P590" i="1"/>
  <c r="Q590" i="1"/>
  <c r="R590" i="1"/>
  <c r="S590" i="1"/>
  <c r="T590" i="1"/>
  <c r="W590" i="1"/>
  <c r="X590" i="1"/>
  <c r="Y590" i="1"/>
  <c r="Z590" i="1"/>
  <c r="AA590" i="1"/>
  <c r="I591" i="1"/>
  <c r="J591" i="1"/>
  <c r="K591" i="1"/>
  <c r="L591" i="1"/>
  <c r="M591" i="1"/>
  <c r="P591" i="1"/>
  <c r="Q591" i="1"/>
  <c r="R591" i="1"/>
  <c r="S591" i="1"/>
  <c r="T591" i="1"/>
  <c r="W591" i="1"/>
  <c r="X591" i="1"/>
  <c r="Y591" i="1"/>
  <c r="Z591" i="1"/>
  <c r="AA591" i="1"/>
  <c r="I592" i="1"/>
  <c r="J592" i="1"/>
  <c r="K592" i="1"/>
  <c r="L592" i="1"/>
  <c r="M592" i="1"/>
  <c r="P592" i="1"/>
  <c r="Q592" i="1"/>
  <c r="R592" i="1"/>
  <c r="S592" i="1"/>
  <c r="T592" i="1"/>
  <c r="W592" i="1"/>
  <c r="X592" i="1"/>
  <c r="Y592" i="1"/>
  <c r="Z592" i="1"/>
  <c r="AA592" i="1"/>
  <c r="I593" i="1"/>
  <c r="T24" i="14" s="1"/>
  <c r="J593" i="1"/>
  <c r="U24" i="14" s="1"/>
  <c r="K593" i="1"/>
  <c r="V24" i="14" s="1"/>
  <c r="L593" i="1"/>
  <c r="W24" i="14" s="1"/>
  <c r="M593" i="1"/>
  <c r="X24" i="14" s="1"/>
  <c r="P593" i="1"/>
  <c r="H24" i="14" s="1"/>
  <c r="Q593" i="1"/>
  <c r="I24" i="14" s="1"/>
  <c r="R593" i="1"/>
  <c r="J24" i="14" s="1"/>
  <c r="S593" i="1"/>
  <c r="K24" i="14" s="1"/>
  <c r="T593" i="1"/>
  <c r="L24" i="14" s="1"/>
  <c r="W593" i="1"/>
  <c r="N24" i="14" s="1"/>
  <c r="X593" i="1"/>
  <c r="O24" i="14" s="1"/>
  <c r="Y593" i="1"/>
  <c r="P24" i="14" s="1"/>
  <c r="Z593" i="1"/>
  <c r="Q24" i="14" s="1"/>
  <c r="AA593" i="1"/>
  <c r="R24" i="14" s="1"/>
  <c r="I594" i="1"/>
  <c r="J594" i="1"/>
  <c r="K594" i="1"/>
  <c r="L594" i="1"/>
  <c r="M594" i="1"/>
  <c r="P594" i="1"/>
  <c r="Q594" i="1"/>
  <c r="R594" i="1"/>
  <c r="S594" i="1"/>
  <c r="T594" i="1"/>
  <c r="W594" i="1"/>
  <c r="X594" i="1"/>
  <c r="Y594" i="1"/>
  <c r="Z594" i="1"/>
  <c r="AA594" i="1"/>
  <c r="I595" i="1"/>
  <c r="J595" i="1"/>
  <c r="K595" i="1"/>
  <c r="L595" i="1"/>
  <c r="M595" i="1"/>
  <c r="P595" i="1"/>
  <c r="Q595" i="1"/>
  <c r="R595" i="1"/>
  <c r="S595" i="1"/>
  <c r="T595" i="1"/>
  <c r="W595" i="1"/>
  <c r="X595" i="1"/>
  <c r="Y595" i="1"/>
  <c r="Z595" i="1"/>
  <c r="AA595" i="1"/>
  <c r="I596" i="1"/>
  <c r="J596" i="1"/>
  <c r="K596" i="1"/>
  <c r="L596" i="1"/>
  <c r="M596" i="1"/>
  <c r="P596" i="1"/>
  <c r="Q596" i="1"/>
  <c r="R596" i="1"/>
  <c r="S596" i="1"/>
  <c r="T596" i="1"/>
  <c r="W596" i="1"/>
  <c r="X596" i="1"/>
  <c r="Y596" i="1"/>
  <c r="Z596" i="1"/>
  <c r="AA596" i="1"/>
  <c r="I597" i="1"/>
  <c r="J597" i="1"/>
  <c r="K597" i="1"/>
  <c r="L597" i="1"/>
  <c r="M597" i="1"/>
  <c r="P597" i="1"/>
  <c r="Q597" i="1"/>
  <c r="R597" i="1"/>
  <c r="S597" i="1"/>
  <c r="T597" i="1"/>
  <c r="W597" i="1"/>
  <c r="X597" i="1"/>
  <c r="Y597" i="1"/>
  <c r="Z597" i="1"/>
  <c r="AA597" i="1"/>
  <c r="I598" i="1"/>
  <c r="J598" i="1"/>
  <c r="K598" i="1"/>
  <c r="L598" i="1"/>
  <c r="M598" i="1"/>
  <c r="P598" i="1"/>
  <c r="Q598" i="1"/>
  <c r="R598" i="1"/>
  <c r="S598" i="1"/>
  <c r="T598" i="1"/>
  <c r="W598" i="1"/>
  <c r="X598" i="1"/>
  <c r="Y598" i="1"/>
  <c r="Z598" i="1"/>
  <c r="AA598" i="1"/>
  <c r="I599" i="1"/>
  <c r="J599" i="1"/>
  <c r="K599" i="1"/>
  <c r="L599" i="1"/>
  <c r="M599" i="1"/>
  <c r="P599" i="1"/>
  <c r="Q599" i="1"/>
  <c r="R599" i="1"/>
  <c r="S599" i="1"/>
  <c r="T599" i="1"/>
  <c r="W599" i="1"/>
  <c r="X599" i="1"/>
  <c r="Y599" i="1"/>
  <c r="Z599" i="1"/>
  <c r="AA599" i="1"/>
  <c r="I600" i="1"/>
  <c r="J600" i="1"/>
  <c r="K600" i="1"/>
  <c r="L600" i="1"/>
  <c r="M600" i="1"/>
  <c r="P600" i="1"/>
  <c r="Q600" i="1"/>
  <c r="R600" i="1"/>
  <c r="S600" i="1"/>
  <c r="T600" i="1"/>
  <c r="W600" i="1"/>
  <c r="X600" i="1"/>
  <c r="Y600" i="1"/>
  <c r="Z600" i="1"/>
  <c r="AA600" i="1"/>
  <c r="I601" i="1"/>
  <c r="J601" i="1"/>
  <c r="K601" i="1"/>
  <c r="L601" i="1"/>
  <c r="M601" i="1"/>
  <c r="P601" i="1"/>
  <c r="Q601" i="1"/>
  <c r="R601" i="1"/>
  <c r="S601" i="1"/>
  <c r="T601" i="1"/>
  <c r="W601" i="1"/>
  <c r="X601" i="1"/>
  <c r="Y601" i="1"/>
  <c r="Z601" i="1"/>
  <c r="AA601" i="1"/>
  <c r="I602" i="1"/>
  <c r="J602" i="1"/>
  <c r="K602" i="1"/>
  <c r="L602" i="1"/>
  <c r="M602" i="1"/>
  <c r="P602" i="1"/>
  <c r="Q602" i="1"/>
  <c r="R602" i="1"/>
  <c r="S602" i="1"/>
  <c r="T602" i="1"/>
  <c r="W602" i="1"/>
  <c r="X602" i="1"/>
  <c r="Y602" i="1"/>
  <c r="Z602" i="1"/>
  <c r="AA602" i="1"/>
  <c r="I603" i="1"/>
  <c r="J603" i="1"/>
  <c r="K603" i="1"/>
  <c r="L603" i="1"/>
  <c r="M603" i="1"/>
  <c r="P603" i="1"/>
  <c r="Q603" i="1"/>
  <c r="R603" i="1"/>
  <c r="S603" i="1"/>
  <c r="T603" i="1"/>
  <c r="W603" i="1"/>
  <c r="X603" i="1"/>
  <c r="Y603" i="1"/>
  <c r="Z603" i="1"/>
  <c r="AA603" i="1"/>
  <c r="I604" i="1"/>
  <c r="J604" i="1"/>
  <c r="K604" i="1"/>
  <c r="L604" i="1"/>
  <c r="M604" i="1"/>
  <c r="P604" i="1"/>
  <c r="Q604" i="1"/>
  <c r="R604" i="1"/>
  <c r="S604" i="1"/>
  <c r="T604" i="1"/>
  <c r="W604" i="1"/>
  <c r="X604" i="1"/>
  <c r="Y604" i="1"/>
  <c r="Z604" i="1"/>
  <c r="AA604" i="1"/>
  <c r="I605" i="1"/>
  <c r="J605" i="1"/>
  <c r="K605" i="1"/>
  <c r="L605" i="1"/>
  <c r="M605" i="1"/>
  <c r="P605" i="1"/>
  <c r="Q605" i="1"/>
  <c r="R605" i="1"/>
  <c r="S605" i="1"/>
  <c r="T605" i="1"/>
  <c r="W605" i="1"/>
  <c r="X605" i="1"/>
  <c r="Y605" i="1"/>
  <c r="Z605" i="1"/>
  <c r="AA605" i="1"/>
  <c r="I606" i="1"/>
  <c r="T26" i="14" s="1"/>
  <c r="J606" i="1"/>
  <c r="U26" i="14" s="1"/>
  <c r="K606" i="1"/>
  <c r="V26" i="14" s="1"/>
  <c r="L606" i="1"/>
  <c r="W26" i="14" s="1"/>
  <c r="M606" i="1"/>
  <c r="X26" i="14" s="1"/>
  <c r="P606" i="1"/>
  <c r="H26" i="14" s="1"/>
  <c r="Q606" i="1"/>
  <c r="I26" i="14" s="1"/>
  <c r="R606" i="1"/>
  <c r="J26" i="14" s="1"/>
  <c r="S606" i="1"/>
  <c r="K26" i="14" s="1"/>
  <c r="T606" i="1"/>
  <c r="L26" i="14" s="1"/>
  <c r="W606" i="1"/>
  <c r="N26" i="14" s="1"/>
  <c r="X606" i="1"/>
  <c r="O26" i="14" s="1"/>
  <c r="Y606" i="1"/>
  <c r="P26" i="14" s="1"/>
  <c r="Z606" i="1"/>
  <c r="Q26" i="14" s="1"/>
  <c r="AA606" i="1"/>
  <c r="R26" i="14" s="1"/>
  <c r="I607" i="1"/>
  <c r="J607" i="1"/>
  <c r="K607" i="1"/>
  <c r="L607" i="1"/>
  <c r="M607" i="1"/>
  <c r="P607" i="1"/>
  <c r="Q607" i="1"/>
  <c r="R607" i="1"/>
  <c r="S607" i="1"/>
  <c r="T607" i="1"/>
  <c r="W607" i="1"/>
  <c r="X607" i="1"/>
  <c r="Y607" i="1"/>
  <c r="Z607" i="1"/>
  <c r="AA607" i="1"/>
  <c r="I608" i="1"/>
  <c r="J608" i="1"/>
  <c r="K608" i="1"/>
  <c r="L608" i="1"/>
  <c r="M608" i="1"/>
  <c r="P608" i="1"/>
  <c r="Q608" i="1"/>
  <c r="R608" i="1"/>
  <c r="S608" i="1"/>
  <c r="T608" i="1"/>
  <c r="W608" i="1"/>
  <c r="X608" i="1"/>
  <c r="Y608" i="1"/>
  <c r="Z608" i="1"/>
  <c r="AA608" i="1"/>
  <c r="I609" i="1"/>
  <c r="J609" i="1"/>
  <c r="K609" i="1"/>
  <c r="L609" i="1"/>
  <c r="M609" i="1"/>
  <c r="P609" i="1"/>
  <c r="Q609" i="1"/>
  <c r="R609" i="1"/>
  <c r="S609" i="1"/>
  <c r="T609" i="1"/>
  <c r="W609" i="1"/>
  <c r="X609" i="1"/>
  <c r="Y609" i="1"/>
  <c r="Z609" i="1"/>
  <c r="AA609" i="1"/>
  <c r="I610" i="1"/>
  <c r="J610" i="1"/>
  <c r="K610" i="1"/>
  <c r="L610" i="1"/>
  <c r="M610" i="1"/>
  <c r="P610" i="1"/>
  <c r="Q610" i="1"/>
  <c r="R610" i="1"/>
  <c r="S610" i="1"/>
  <c r="T610" i="1"/>
  <c r="W610" i="1"/>
  <c r="X610" i="1"/>
  <c r="Y610" i="1"/>
  <c r="Z610" i="1"/>
  <c r="AA610" i="1"/>
  <c r="I611" i="1"/>
  <c r="J611" i="1"/>
  <c r="K611" i="1"/>
  <c r="L611" i="1"/>
  <c r="M611" i="1"/>
  <c r="P611" i="1"/>
  <c r="Q611" i="1"/>
  <c r="R611" i="1"/>
  <c r="S611" i="1"/>
  <c r="T611" i="1"/>
  <c r="W611" i="1"/>
  <c r="X611" i="1"/>
  <c r="Y611" i="1"/>
  <c r="Z611" i="1"/>
  <c r="AA611" i="1"/>
  <c r="I612" i="1"/>
  <c r="J612" i="1"/>
  <c r="K612" i="1"/>
  <c r="L612" i="1"/>
  <c r="M612" i="1"/>
  <c r="P612" i="1"/>
  <c r="Q612" i="1"/>
  <c r="R612" i="1"/>
  <c r="S612" i="1"/>
  <c r="T612" i="1"/>
  <c r="W612" i="1"/>
  <c r="X612" i="1"/>
  <c r="Y612" i="1"/>
  <c r="Z612" i="1"/>
  <c r="AA612" i="1"/>
  <c r="I613" i="1"/>
  <c r="J613" i="1"/>
  <c r="K613" i="1"/>
  <c r="L613" i="1"/>
  <c r="M613" i="1"/>
  <c r="P613" i="1"/>
  <c r="Q613" i="1"/>
  <c r="R613" i="1"/>
  <c r="S613" i="1"/>
  <c r="T613" i="1"/>
  <c r="W613" i="1"/>
  <c r="X613" i="1"/>
  <c r="Y613" i="1"/>
  <c r="Z613" i="1"/>
  <c r="AA613" i="1"/>
  <c r="I614" i="1"/>
  <c r="J614" i="1"/>
  <c r="K614" i="1"/>
  <c r="L614" i="1"/>
  <c r="M614" i="1"/>
  <c r="P614" i="1"/>
  <c r="Q614" i="1"/>
  <c r="R614" i="1"/>
  <c r="S614" i="1"/>
  <c r="T614" i="1"/>
  <c r="W614" i="1"/>
  <c r="X614" i="1"/>
  <c r="Y614" i="1"/>
  <c r="Z614" i="1"/>
  <c r="AA614" i="1"/>
  <c r="I615" i="1"/>
  <c r="J615" i="1"/>
  <c r="K615" i="1"/>
  <c r="L615" i="1"/>
  <c r="M615" i="1"/>
  <c r="P615" i="1"/>
  <c r="Q615" i="1"/>
  <c r="R615" i="1"/>
  <c r="S615" i="1"/>
  <c r="T615" i="1"/>
  <c r="W615" i="1"/>
  <c r="X615" i="1"/>
  <c r="Y615" i="1"/>
  <c r="Z615" i="1"/>
  <c r="AA615" i="1"/>
  <c r="I616" i="1"/>
  <c r="J616" i="1"/>
  <c r="K616" i="1"/>
  <c r="L616" i="1"/>
  <c r="M616" i="1"/>
  <c r="P616" i="1"/>
  <c r="Q616" i="1"/>
  <c r="R616" i="1"/>
  <c r="S616" i="1"/>
  <c r="T616" i="1"/>
  <c r="W616" i="1"/>
  <c r="X616" i="1"/>
  <c r="Y616" i="1"/>
  <c r="Z616" i="1"/>
  <c r="AA616" i="1"/>
  <c r="I617" i="1"/>
  <c r="J617" i="1"/>
  <c r="K617" i="1"/>
  <c r="L617" i="1"/>
  <c r="M617" i="1"/>
  <c r="P617" i="1"/>
  <c r="Q617" i="1"/>
  <c r="R617" i="1"/>
  <c r="S617" i="1"/>
  <c r="T617" i="1"/>
  <c r="W617" i="1"/>
  <c r="X617" i="1"/>
  <c r="Y617" i="1"/>
  <c r="Z617" i="1"/>
  <c r="AA617" i="1"/>
  <c r="I618" i="1"/>
  <c r="J618" i="1"/>
  <c r="K618" i="1"/>
  <c r="L618" i="1"/>
  <c r="M618" i="1"/>
  <c r="P618" i="1"/>
  <c r="Q618" i="1"/>
  <c r="R618" i="1"/>
  <c r="S618" i="1"/>
  <c r="T618" i="1"/>
  <c r="W618" i="1"/>
  <c r="X618" i="1"/>
  <c r="Y618" i="1"/>
  <c r="Z618" i="1"/>
  <c r="AA618" i="1"/>
  <c r="I619" i="1"/>
  <c r="J619" i="1"/>
  <c r="K619" i="1"/>
  <c r="L619" i="1"/>
  <c r="M619" i="1"/>
  <c r="P619" i="1"/>
  <c r="Q619" i="1"/>
  <c r="R619" i="1"/>
  <c r="S619" i="1"/>
  <c r="T619" i="1"/>
  <c r="W619" i="1"/>
  <c r="X619" i="1"/>
  <c r="Y619" i="1"/>
  <c r="Z619" i="1"/>
  <c r="AA619" i="1"/>
  <c r="I620" i="1"/>
  <c r="J620" i="1"/>
  <c r="K620" i="1"/>
  <c r="L620" i="1"/>
  <c r="M620" i="1"/>
  <c r="P620" i="1"/>
  <c r="Q620" i="1"/>
  <c r="R620" i="1"/>
  <c r="S620" i="1"/>
  <c r="T620" i="1"/>
  <c r="W620" i="1"/>
  <c r="X620" i="1"/>
  <c r="Y620" i="1"/>
  <c r="Z620" i="1"/>
  <c r="AA620" i="1"/>
  <c r="I621" i="1"/>
  <c r="J621" i="1"/>
  <c r="K621" i="1"/>
  <c r="L621" i="1"/>
  <c r="M621" i="1"/>
  <c r="P621" i="1"/>
  <c r="Q621" i="1"/>
  <c r="R621" i="1"/>
  <c r="S621" i="1"/>
  <c r="T621" i="1"/>
  <c r="W621" i="1"/>
  <c r="X621" i="1"/>
  <c r="Y621" i="1"/>
  <c r="Z621" i="1"/>
  <c r="AA621" i="1"/>
  <c r="I622" i="1"/>
  <c r="J622" i="1"/>
  <c r="K622" i="1"/>
  <c r="L622" i="1"/>
  <c r="M622" i="1"/>
  <c r="P622" i="1"/>
  <c r="Q622" i="1"/>
  <c r="R622" i="1"/>
  <c r="S622" i="1"/>
  <c r="T622" i="1"/>
  <c r="W622" i="1"/>
  <c r="X622" i="1"/>
  <c r="Y622" i="1"/>
  <c r="Z622" i="1"/>
  <c r="AA622" i="1"/>
  <c r="I623" i="1"/>
  <c r="J623" i="1"/>
  <c r="K623" i="1"/>
  <c r="L623" i="1"/>
  <c r="M623" i="1"/>
  <c r="P623" i="1"/>
  <c r="Q623" i="1"/>
  <c r="R623" i="1"/>
  <c r="S623" i="1"/>
  <c r="T623" i="1"/>
  <c r="W623" i="1"/>
  <c r="X623" i="1"/>
  <c r="Y623" i="1"/>
  <c r="Z623" i="1"/>
  <c r="AA623" i="1"/>
  <c r="I624" i="1"/>
  <c r="J624" i="1"/>
  <c r="K624" i="1"/>
  <c r="L624" i="1"/>
  <c r="M624" i="1"/>
  <c r="P624" i="1"/>
  <c r="Q624" i="1"/>
  <c r="R624" i="1"/>
  <c r="S624" i="1"/>
  <c r="T624" i="1"/>
  <c r="W624" i="1"/>
  <c r="X624" i="1"/>
  <c r="Y624" i="1"/>
  <c r="Z624" i="1"/>
  <c r="AA624" i="1"/>
  <c r="I625" i="1"/>
  <c r="J625" i="1"/>
  <c r="K625" i="1"/>
  <c r="L625" i="1"/>
  <c r="M625" i="1"/>
  <c r="P625" i="1"/>
  <c r="Q625" i="1"/>
  <c r="R625" i="1"/>
  <c r="S625" i="1"/>
  <c r="T625" i="1"/>
  <c r="W625" i="1"/>
  <c r="X625" i="1"/>
  <c r="Y625" i="1"/>
  <c r="Z625" i="1"/>
  <c r="AA625" i="1"/>
  <c r="I626" i="1"/>
  <c r="J626" i="1"/>
  <c r="K626" i="1"/>
  <c r="L626" i="1"/>
  <c r="M626" i="1"/>
  <c r="P626" i="1"/>
  <c r="Q626" i="1"/>
  <c r="R626" i="1"/>
  <c r="S626" i="1"/>
  <c r="T626" i="1"/>
  <c r="W626" i="1"/>
  <c r="X626" i="1"/>
  <c r="Y626" i="1"/>
  <c r="Z626" i="1"/>
  <c r="AA626" i="1"/>
  <c r="I627" i="1"/>
  <c r="J627" i="1"/>
  <c r="K627" i="1"/>
  <c r="L627" i="1"/>
  <c r="M627" i="1"/>
  <c r="P627" i="1"/>
  <c r="Q627" i="1"/>
  <c r="R627" i="1"/>
  <c r="S627" i="1"/>
  <c r="T627" i="1"/>
  <c r="W627" i="1"/>
  <c r="X627" i="1"/>
  <c r="Y627" i="1"/>
  <c r="Z627" i="1"/>
  <c r="AA627" i="1"/>
  <c r="I628" i="1"/>
  <c r="J628" i="1"/>
  <c r="K628" i="1"/>
  <c r="L628" i="1"/>
  <c r="M628" i="1"/>
  <c r="P628" i="1"/>
  <c r="Q628" i="1"/>
  <c r="R628" i="1"/>
  <c r="S628" i="1"/>
  <c r="T628" i="1"/>
  <c r="W628" i="1"/>
  <c r="X628" i="1"/>
  <c r="Y628" i="1"/>
  <c r="Z628" i="1"/>
  <c r="AA628" i="1"/>
  <c r="I629" i="1"/>
  <c r="J629" i="1"/>
  <c r="K629" i="1"/>
  <c r="L629" i="1"/>
  <c r="M629" i="1"/>
  <c r="P629" i="1"/>
  <c r="Q629" i="1"/>
  <c r="R629" i="1"/>
  <c r="S629" i="1"/>
  <c r="T629" i="1"/>
  <c r="W629" i="1"/>
  <c r="X629" i="1"/>
  <c r="Y629" i="1"/>
  <c r="Z629" i="1"/>
  <c r="AA629" i="1"/>
  <c r="I630" i="1"/>
  <c r="J630" i="1"/>
  <c r="K630" i="1"/>
  <c r="L630" i="1"/>
  <c r="M630" i="1"/>
  <c r="P630" i="1"/>
  <c r="Q630" i="1"/>
  <c r="R630" i="1"/>
  <c r="S630" i="1"/>
  <c r="T630" i="1"/>
  <c r="W630" i="1"/>
  <c r="X630" i="1"/>
  <c r="Y630" i="1"/>
  <c r="Z630" i="1"/>
  <c r="AA630" i="1"/>
  <c r="I631" i="1"/>
  <c r="J631" i="1"/>
  <c r="K631" i="1"/>
  <c r="L631" i="1"/>
  <c r="M631" i="1"/>
  <c r="P631" i="1"/>
  <c r="Q631" i="1"/>
  <c r="R631" i="1"/>
  <c r="S631" i="1"/>
  <c r="T631" i="1"/>
  <c r="W631" i="1"/>
  <c r="X631" i="1"/>
  <c r="Y631" i="1"/>
  <c r="Z631" i="1"/>
  <c r="AA631" i="1"/>
  <c r="I632" i="1"/>
  <c r="J632" i="1"/>
  <c r="K632" i="1"/>
  <c r="L632" i="1"/>
  <c r="M632" i="1"/>
  <c r="P632" i="1"/>
  <c r="Q632" i="1"/>
  <c r="R632" i="1"/>
  <c r="S632" i="1"/>
  <c r="T632" i="1"/>
  <c r="W632" i="1"/>
  <c r="X632" i="1"/>
  <c r="Y632" i="1"/>
  <c r="Z632" i="1"/>
  <c r="AA632" i="1"/>
  <c r="I633" i="1"/>
  <c r="J633" i="1"/>
  <c r="K633" i="1"/>
  <c r="L633" i="1"/>
  <c r="M633" i="1"/>
  <c r="P633" i="1"/>
  <c r="Q633" i="1"/>
  <c r="R633" i="1"/>
  <c r="S633" i="1"/>
  <c r="T633" i="1"/>
  <c r="W633" i="1"/>
  <c r="X633" i="1"/>
  <c r="Y633" i="1"/>
  <c r="Z633" i="1"/>
  <c r="AA633" i="1"/>
  <c r="I634" i="1"/>
  <c r="J634" i="1"/>
  <c r="K634" i="1"/>
  <c r="L634" i="1"/>
  <c r="M634" i="1"/>
  <c r="P634" i="1"/>
  <c r="Q634" i="1"/>
  <c r="R634" i="1"/>
  <c r="S634" i="1"/>
  <c r="T634" i="1"/>
  <c r="W634" i="1"/>
  <c r="X634" i="1"/>
  <c r="Y634" i="1"/>
  <c r="Z634" i="1"/>
  <c r="AA634" i="1"/>
  <c r="I635" i="1"/>
  <c r="J635" i="1"/>
  <c r="K635" i="1"/>
  <c r="L635" i="1"/>
  <c r="M635" i="1"/>
  <c r="P635" i="1"/>
  <c r="Q635" i="1"/>
  <c r="R635" i="1"/>
  <c r="S635" i="1"/>
  <c r="T635" i="1"/>
  <c r="W635" i="1"/>
  <c r="X635" i="1"/>
  <c r="Y635" i="1"/>
  <c r="Z635" i="1"/>
  <c r="AA635" i="1"/>
  <c r="I636" i="1"/>
  <c r="J636" i="1"/>
  <c r="K636" i="1"/>
  <c r="L636" i="1"/>
  <c r="M636" i="1"/>
  <c r="P636" i="1"/>
  <c r="Q636" i="1"/>
  <c r="R636" i="1"/>
  <c r="S636" i="1"/>
  <c r="T636" i="1"/>
  <c r="W636" i="1"/>
  <c r="X636" i="1"/>
  <c r="Y636" i="1"/>
  <c r="Z636" i="1"/>
  <c r="AA636" i="1"/>
  <c r="I637" i="1"/>
  <c r="J637" i="1"/>
  <c r="K637" i="1"/>
  <c r="L637" i="1"/>
  <c r="M637" i="1"/>
  <c r="P637" i="1"/>
  <c r="Q637" i="1"/>
  <c r="R637" i="1"/>
  <c r="S637" i="1"/>
  <c r="T637" i="1"/>
  <c r="W637" i="1"/>
  <c r="X637" i="1"/>
  <c r="Y637" i="1"/>
  <c r="Z637" i="1"/>
  <c r="AA637" i="1"/>
  <c r="I638" i="1"/>
  <c r="J638" i="1"/>
  <c r="K638" i="1"/>
  <c r="L638" i="1"/>
  <c r="M638" i="1"/>
  <c r="P638" i="1"/>
  <c r="Q638" i="1"/>
  <c r="R638" i="1"/>
  <c r="S638" i="1"/>
  <c r="T638" i="1"/>
  <c r="W638" i="1"/>
  <c r="X638" i="1"/>
  <c r="Y638" i="1"/>
  <c r="Z638" i="1"/>
  <c r="AA638" i="1"/>
  <c r="I639" i="1"/>
  <c r="J639" i="1"/>
  <c r="K639" i="1"/>
  <c r="L639" i="1"/>
  <c r="M639" i="1"/>
  <c r="P639" i="1"/>
  <c r="Q639" i="1"/>
  <c r="R639" i="1"/>
  <c r="S639" i="1"/>
  <c r="T639" i="1"/>
  <c r="W639" i="1"/>
  <c r="X639" i="1"/>
  <c r="Y639" i="1"/>
  <c r="Z639" i="1"/>
  <c r="AA639" i="1"/>
  <c r="I640" i="1"/>
  <c r="J640" i="1"/>
  <c r="K640" i="1"/>
  <c r="L640" i="1"/>
  <c r="M640" i="1"/>
  <c r="P640" i="1"/>
  <c r="Q640" i="1"/>
  <c r="R640" i="1"/>
  <c r="S640" i="1"/>
  <c r="T640" i="1"/>
  <c r="W640" i="1"/>
  <c r="X640" i="1"/>
  <c r="Y640" i="1"/>
  <c r="Z640" i="1"/>
  <c r="AA640" i="1"/>
  <c r="I641" i="1"/>
  <c r="J641" i="1"/>
  <c r="K641" i="1"/>
  <c r="L641" i="1"/>
  <c r="M641" i="1"/>
  <c r="P641" i="1"/>
  <c r="Q641" i="1"/>
  <c r="R641" i="1"/>
  <c r="S641" i="1"/>
  <c r="T641" i="1"/>
  <c r="W641" i="1"/>
  <c r="X641" i="1"/>
  <c r="Y641" i="1"/>
  <c r="Z641" i="1"/>
  <c r="AA641" i="1"/>
  <c r="I642" i="1"/>
  <c r="J642" i="1"/>
  <c r="K642" i="1"/>
  <c r="L642" i="1"/>
  <c r="M642" i="1"/>
  <c r="P642" i="1"/>
  <c r="Q642" i="1"/>
  <c r="R642" i="1"/>
  <c r="S642" i="1"/>
  <c r="T642" i="1"/>
  <c r="W642" i="1"/>
  <c r="X642" i="1"/>
  <c r="Y642" i="1"/>
  <c r="Z642" i="1"/>
  <c r="AA642" i="1"/>
  <c r="I643" i="1"/>
  <c r="J643" i="1"/>
  <c r="K643" i="1"/>
  <c r="L643" i="1"/>
  <c r="M643" i="1"/>
  <c r="P643" i="1"/>
  <c r="Q643" i="1"/>
  <c r="R643" i="1"/>
  <c r="S643" i="1"/>
  <c r="T643" i="1"/>
  <c r="W643" i="1"/>
  <c r="X643" i="1"/>
  <c r="Y643" i="1"/>
  <c r="Z643" i="1"/>
  <c r="AA643" i="1"/>
  <c r="I644" i="1"/>
  <c r="J644" i="1"/>
  <c r="K644" i="1"/>
  <c r="L644" i="1"/>
  <c r="M644" i="1"/>
  <c r="P644" i="1"/>
  <c r="Q644" i="1"/>
  <c r="R644" i="1"/>
  <c r="S644" i="1"/>
  <c r="T644" i="1"/>
  <c r="W644" i="1"/>
  <c r="X644" i="1"/>
  <c r="Y644" i="1"/>
  <c r="Z644" i="1"/>
  <c r="AA644" i="1"/>
  <c r="I645" i="1"/>
  <c r="J645" i="1"/>
  <c r="K645" i="1"/>
  <c r="L645" i="1"/>
  <c r="M645" i="1"/>
  <c r="P645" i="1"/>
  <c r="Q645" i="1"/>
  <c r="R645" i="1"/>
  <c r="S645" i="1"/>
  <c r="T645" i="1"/>
  <c r="W645" i="1"/>
  <c r="X645" i="1"/>
  <c r="Y645" i="1"/>
  <c r="Z645" i="1"/>
  <c r="AA645" i="1"/>
  <c r="I646" i="1"/>
  <c r="J646" i="1"/>
  <c r="K646" i="1"/>
  <c r="L646" i="1"/>
  <c r="M646" i="1"/>
  <c r="P646" i="1"/>
  <c r="Q646" i="1"/>
  <c r="R646" i="1"/>
  <c r="S646" i="1"/>
  <c r="T646" i="1"/>
  <c r="W646" i="1"/>
  <c r="X646" i="1"/>
  <c r="Y646" i="1"/>
  <c r="Z646" i="1"/>
  <c r="AA646" i="1"/>
  <c r="I647" i="1"/>
  <c r="J647" i="1"/>
  <c r="K647" i="1"/>
  <c r="L647" i="1"/>
  <c r="M647" i="1"/>
  <c r="P647" i="1"/>
  <c r="Q647" i="1"/>
  <c r="R647" i="1"/>
  <c r="S647" i="1"/>
  <c r="T647" i="1"/>
  <c r="W647" i="1"/>
  <c r="X647" i="1"/>
  <c r="Y647" i="1"/>
  <c r="Z647" i="1"/>
  <c r="AA647" i="1"/>
  <c r="I648" i="1"/>
  <c r="J648" i="1"/>
  <c r="K648" i="1"/>
  <c r="L648" i="1"/>
  <c r="M648" i="1"/>
  <c r="P648" i="1"/>
  <c r="Q648" i="1"/>
  <c r="R648" i="1"/>
  <c r="S648" i="1"/>
  <c r="T648" i="1"/>
  <c r="W648" i="1"/>
  <c r="X648" i="1"/>
  <c r="Y648" i="1"/>
  <c r="Z648" i="1"/>
  <c r="AA648" i="1"/>
  <c r="I649" i="1"/>
  <c r="J649" i="1"/>
  <c r="K649" i="1"/>
  <c r="L649" i="1"/>
  <c r="M649" i="1"/>
  <c r="P649" i="1"/>
  <c r="Q649" i="1"/>
  <c r="R649" i="1"/>
  <c r="S649" i="1"/>
  <c r="T649" i="1"/>
  <c r="W649" i="1"/>
  <c r="X649" i="1"/>
  <c r="Y649" i="1"/>
  <c r="Z649" i="1"/>
  <c r="AA649" i="1"/>
  <c r="I650" i="1"/>
  <c r="J650" i="1"/>
  <c r="K650" i="1"/>
  <c r="L650" i="1"/>
  <c r="M650" i="1"/>
  <c r="P650" i="1"/>
  <c r="Q650" i="1"/>
  <c r="R650" i="1"/>
  <c r="S650" i="1"/>
  <c r="T650" i="1"/>
  <c r="W650" i="1"/>
  <c r="X650" i="1"/>
  <c r="Y650" i="1"/>
  <c r="Z650" i="1"/>
  <c r="AA650" i="1"/>
  <c r="I651" i="1"/>
  <c r="J651" i="1"/>
  <c r="K651" i="1"/>
  <c r="L651" i="1"/>
  <c r="M651" i="1"/>
  <c r="P651" i="1"/>
  <c r="Q651" i="1"/>
  <c r="R651" i="1"/>
  <c r="S651" i="1"/>
  <c r="T651" i="1"/>
  <c r="W651" i="1"/>
  <c r="X651" i="1"/>
  <c r="Y651" i="1"/>
  <c r="Z651" i="1"/>
  <c r="AA651" i="1"/>
  <c r="I652" i="1"/>
  <c r="J652" i="1"/>
  <c r="K652" i="1"/>
  <c r="L652" i="1"/>
  <c r="M652" i="1"/>
  <c r="P652" i="1"/>
  <c r="Q652" i="1"/>
  <c r="R652" i="1"/>
  <c r="S652" i="1"/>
  <c r="T652" i="1"/>
  <c r="W652" i="1"/>
  <c r="X652" i="1"/>
  <c r="Y652" i="1"/>
  <c r="Z652" i="1"/>
  <c r="AA652" i="1"/>
  <c r="I653" i="1"/>
  <c r="J653" i="1"/>
  <c r="K653" i="1"/>
  <c r="L653" i="1"/>
  <c r="M653" i="1"/>
  <c r="P653" i="1"/>
  <c r="Q653" i="1"/>
  <c r="R653" i="1"/>
  <c r="S653" i="1"/>
  <c r="T653" i="1"/>
  <c r="W653" i="1"/>
  <c r="X653" i="1"/>
  <c r="Y653" i="1"/>
  <c r="Z653" i="1"/>
  <c r="AA653" i="1"/>
  <c r="I654" i="1"/>
  <c r="J654" i="1"/>
  <c r="K654" i="1"/>
  <c r="L654" i="1"/>
  <c r="M654" i="1"/>
  <c r="P654" i="1"/>
  <c r="Q654" i="1"/>
  <c r="R654" i="1"/>
  <c r="S654" i="1"/>
  <c r="T654" i="1"/>
  <c r="W654" i="1"/>
  <c r="X654" i="1"/>
  <c r="Y654" i="1"/>
  <c r="Z654" i="1"/>
  <c r="AA654" i="1"/>
  <c r="I655" i="1"/>
  <c r="J655" i="1"/>
  <c r="K655" i="1"/>
  <c r="L655" i="1"/>
  <c r="M655" i="1"/>
  <c r="P655" i="1"/>
  <c r="Q655" i="1"/>
  <c r="R655" i="1"/>
  <c r="S655" i="1"/>
  <c r="T655" i="1"/>
  <c r="W655" i="1"/>
  <c r="X655" i="1"/>
  <c r="Y655" i="1"/>
  <c r="Z655" i="1"/>
  <c r="AA655" i="1"/>
  <c r="I656" i="1"/>
  <c r="J656" i="1"/>
  <c r="K656" i="1"/>
  <c r="L656" i="1"/>
  <c r="M656" i="1"/>
  <c r="P656" i="1"/>
  <c r="Q656" i="1"/>
  <c r="R656" i="1"/>
  <c r="S656" i="1"/>
  <c r="T656" i="1"/>
  <c r="W656" i="1"/>
  <c r="X656" i="1"/>
  <c r="Y656" i="1"/>
  <c r="Z656" i="1"/>
  <c r="AA656" i="1"/>
  <c r="I657" i="1"/>
  <c r="J657" i="1"/>
  <c r="K657" i="1"/>
  <c r="L657" i="1"/>
  <c r="M657" i="1"/>
  <c r="P657" i="1"/>
  <c r="Q657" i="1"/>
  <c r="R657" i="1"/>
  <c r="S657" i="1"/>
  <c r="T657" i="1"/>
  <c r="W657" i="1"/>
  <c r="X657" i="1"/>
  <c r="Y657" i="1"/>
  <c r="Z657" i="1"/>
  <c r="AA657" i="1"/>
  <c r="I658" i="1"/>
  <c r="J658" i="1"/>
  <c r="K658" i="1"/>
  <c r="L658" i="1"/>
  <c r="M658" i="1"/>
  <c r="P658" i="1"/>
  <c r="Q658" i="1"/>
  <c r="R658" i="1"/>
  <c r="S658" i="1"/>
  <c r="T658" i="1"/>
  <c r="W658" i="1"/>
  <c r="X658" i="1"/>
  <c r="Y658" i="1"/>
  <c r="Z658" i="1"/>
  <c r="AA658" i="1"/>
  <c r="I659" i="1"/>
  <c r="J659" i="1"/>
  <c r="K659" i="1"/>
  <c r="L659" i="1"/>
  <c r="M659" i="1"/>
  <c r="P659" i="1"/>
  <c r="Q659" i="1"/>
  <c r="R659" i="1"/>
  <c r="S659" i="1"/>
  <c r="T659" i="1"/>
  <c r="W659" i="1"/>
  <c r="X659" i="1"/>
  <c r="Y659" i="1"/>
  <c r="Z659" i="1"/>
  <c r="AA659" i="1"/>
  <c r="I660" i="1"/>
  <c r="J660" i="1"/>
  <c r="K660" i="1"/>
  <c r="L660" i="1"/>
  <c r="M660" i="1"/>
  <c r="P660" i="1"/>
  <c r="Q660" i="1"/>
  <c r="R660" i="1"/>
  <c r="S660" i="1"/>
  <c r="T660" i="1"/>
  <c r="W660" i="1"/>
  <c r="X660" i="1"/>
  <c r="Y660" i="1"/>
  <c r="Z660" i="1"/>
  <c r="AA660" i="1"/>
  <c r="I661" i="1"/>
  <c r="J661" i="1"/>
  <c r="K661" i="1"/>
  <c r="L661" i="1"/>
  <c r="M661" i="1"/>
  <c r="P661" i="1"/>
  <c r="Q661" i="1"/>
  <c r="R661" i="1"/>
  <c r="S661" i="1"/>
  <c r="T661" i="1"/>
  <c r="W661" i="1"/>
  <c r="X661" i="1"/>
  <c r="Y661" i="1"/>
  <c r="Z661" i="1"/>
  <c r="AA661" i="1"/>
  <c r="I662" i="1"/>
  <c r="J662" i="1"/>
  <c r="K662" i="1"/>
  <c r="L662" i="1"/>
  <c r="M662" i="1"/>
  <c r="P662" i="1"/>
  <c r="Q662" i="1"/>
  <c r="R662" i="1"/>
  <c r="S662" i="1"/>
  <c r="T662" i="1"/>
  <c r="W662" i="1"/>
  <c r="X662" i="1"/>
  <c r="Y662" i="1"/>
  <c r="Z662" i="1"/>
  <c r="AA662" i="1"/>
  <c r="I663" i="1"/>
  <c r="J663" i="1"/>
  <c r="K663" i="1"/>
  <c r="L663" i="1"/>
  <c r="M663" i="1"/>
  <c r="P663" i="1"/>
  <c r="Q663" i="1"/>
  <c r="R663" i="1"/>
  <c r="S663" i="1"/>
  <c r="T663" i="1"/>
  <c r="W663" i="1"/>
  <c r="X663" i="1"/>
  <c r="Y663" i="1"/>
  <c r="Z663" i="1"/>
  <c r="AA663" i="1"/>
  <c r="I664" i="1"/>
  <c r="J664" i="1"/>
  <c r="K664" i="1"/>
  <c r="L664" i="1"/>
  <c r="M664" i="1"/>
  <c r="P664" i="1"/>
  <c r="Q664" i="1"/>
  <c r="R664" i="1"/>
  <c r="S664" i="1"/>
  <c r="T664" i="1"/>
  <c r="W664" i="1"/>
  <c r="X664" i="1"/>
  <c r="Y664" i="1"/>
  <c r="Z664" i="1"/>
  <c r="AA664" i="1"/>
  <c r="I665" i="1"/>
  <c r="J665" i="1"/>
  <c r="K665" i="1"/>
  <c r="L665" i="1"/>
  <c r="M665" i="1"/>
  <c r="P665" i="1"/>
  <c r="Q665" i="1"/>
  <c r="R665" i="1"/>
  <c r="S665" i="1"/>
  <c r="T665" i="1"/>
  <c r="W665" i="1"/>
  <c r="X665" i="1"/>
  <c r="Y665" i="1"/>
  <c r="Z665" i="1"/>
  <c r="AA665" i="1"/>
  <c r="I666" i="1"/>
  <c r="J666" i="1"/>
  <c r="K666" i="1"/>
  <c r="L666" i="1"/>
  <c r="M666" i="1"/>
  <c r="P666" i="1"/>
  <c r="Q666" i="1"/>
  <c r="R666" i="1"/>
  <c r="S666" i="1"/>
  <c r="T666" i="1"/>
  <c r="W666" i="1"/>
  <c r="X666" i="1"/>
  <c r="Y666" i="1"/>
  <c r="Z666" i="1"/>
  <c r="AA666" i="1"/>
  <c r="I667" i="1"/>
  <c r="J667" i="1"/>
  <c r="K667" i="1"/>
  <c r="L667" i="1"/>
  <c r="M667" i="1"/>
  <c r="P667" i="1"/>
  <c r="Q667" i="1"/>
  <c r="R667" i="1"/>
  <c r="S667" i="1"/>
  <c r="T667" i="1"/>
  <c r="W667" i="1"/>
  <c r="X667" i="1"/>
  <c r="Y667" i="1"/>
  <c r="Z667" i="1"/>
  <c r="AA667" i="1"/>
  <c r="I668" i="1"/>
  <c r="J668" i="1"/>
  <c r="K668" i="1"/>
  <c r="L668" i="1"/>
  <c r="M668" i="1"/>
  <c r="P668" i="1"/>
  <c r="Q668" i="1"/>
  <c r="R668" i="1"/>
  <c r="S668" i="1"/>
  <c r="T668" i="1"/>
  <c r="W668" i="1"/>
  <c r="X668" i="1"/>
  <c r="Y668" i="1"/>
  <c r="Z668" i="1"/>
  <c r="AA668" i="1"/>
  <c r="I669" i="1"/>
  <c r="J669" i="1"/>
  <c r="K669" i="1"/>
  <c r="L669" i="1"/>
  <c r="M669" i="1"/>
  <c r="P669" i="1"/>
  <c r="Q669" i="1"/>
  <c r="R669" i="1"/>
  <c r="S669" i="1"/>
  <c r="T669" i="1"/>
  <c r="W669" i="1"/>
  <c r="X669" i="1"/>
  <c r="Y669" i="1"/>
  <c r="Z669" i="1"/>
  <c r="AA669" i="1"/>
  <c r="I670" i="1"/>
  <c r="J670" i="1"/>
  <c r="K670" i="1"/>
  <c r="L670" i="1"/>
  <c r="M670" i="1"/>
  <c r="P670" i="1"/>
  <c r="Q670" i="1"/>
  <c r="R670" i="1"/>
  <c r="S670" i="1"/>
  <c r="T670" i="1"/>
  <c r="W670" i="1"/>
  <c r="X670" i="1"/>
  <c r="Y670" i="1"/>
  <c r="Z670" i="1"/>
  <c r="AA670" i="1"/>
  <c r="I671" i="1"/>
  <c r="J671" i="1"/>
  <c r="K671" i="1"/>
  <c r="L671" i="1"/>
  <c r="M671" i="1"/>
  <c r="P671" i="1"/>
  <c r="Q671" i="1"/>
  <c r="R671" i="1"/>
  <c r="S671" i="1"/>
  <c r="T671" i="1"/>
  <c r="W671" i="1"/>
  <c r="X671" i="1"/>
  <c r="Y671" i="1"/>
  <c r="Z671" i="1"/>
  <c r="AA671" i="1"/>
  <c r="I672" i="1"/>
  <c r="J672" i="1"/>
  <c r="K672" i="1"/>
  <c r="L672" i="1"/>
  <c r="M672" i="1"/>
  <c r="P672" i="1"/>
  <c r="Q672" i="1"/>
  <c r="R672" i="1"/>
  <c r="S672" i="1"/>
  <c r="T672" i="1"/>
  <c r="W672" i="1"/>
  <c r="X672" i="1"/>
  <c r="Y672" i="1"/>
  <c r="Z672" i="1"/>
  <c r="AA672" i="1"/>
  <c r="I673" i="1"/>
  <c r="J673" i="1"/>
  <c r="K673" i="1"/>
  <c r="L673" i="1"/>
  <c r="M673" i="1"/>
  <c r="P673" i="1"/>
  <c r="Q673" i="1"/>
  <c r="R673" i="1"/>
  <c r="S673" i="1"/>
  <c r="T673" i="1"/>
  <c r="W673" i="1"/>
  <c r="X673" i="1"/>
  <c r="Y673" i="1"/>
  <c r="Z673" i="1"/>
  <c r="AA673" i="1"/>
  <c r="I674" i="1"/>
  <c r="J674" i="1"/>
  <c r="K674" i="1"/>
  <c r="L674" i="1"/>
  <c r="M674" i="1"/>
  <c r="P674" i="1"/>
  <c r="Q674" i="1"/>
  <c r="R674" i="1"/>
  <c r="S674" i="1"/>
  <c r="T674" i="1"/>
  <c r="W674" i="1"/>
  <c r="X674" i="1"/>
  <c r="Y674" i="1"/>
  <c r="Z674" i="1"/>
  <c r="AA674" i="1"/>
  <c r="I675" i="1"/>
  <c r="J675" i="1"/>
  <c r="K675" i="1"/>
  <c r="L675" i="1"/>
  <c r="M675" i="1"/>
  <c r="P675" i="1"/>
  <c r="Q675" i="1"/>
  <c r="R675" i="1"/>
  <c r="S675" i="1"/>
  <c r="T675" i="1"/>
  <c r="W675" i="1"/>
  <c r="X675" i="1"/>
  <c r="Y675" i="1"/>
  <c r="Z675" i="1"/>
  <c r="AA675" i="1"/>
  <c r="I676" i="1"/>
  <c r="J676" i="1"/>
  <c r="K676" i="1"/>
  <c r="L676" i="1"/>
  <c r="M676" i="1"/>
  <c r="P676" i="1"/>
  <c r="Q676" i="1"/>
  <c r="R676" i="1"/>
  <c r="S676" i="1"/>
  <c r="T676" i="1"/>
  <c r="W676" i="1"/>
  <c r="X676" i="1"/>
  <c r="Y676" i="1"/>
  <c r="Z676" i="1"/>
  <c r="AA676" i="1"/>
  <c r="I677" i="1"/>
  <c r="J677" i="1"/>
  <c r="K677" i="1"/>
  <c r="L677" i="1"/>
  <c r="M677" i="1"/>
  <c r="P677" i="1"/>
  <c r="Q677" i="1"/>
  <c r="R677" i="1"/>
  <c r="S677" i="1"/>
  <c r="T677" i="1"/>
  <c r="W677" i="1"/>
  <c r="X677" i="1"/>
  <c r="Y677" i="1"/>
  <c r="Z677" i="1"/>
  <c r="AA677" i="1"/>
  <c r="I678" i="1"/>
  <c r="J678" i="1"/>
  <c r="K678" i="1"/>
  <c r="L678" i="1"/>
  <c r="M678" i="1"/>
  <c r="P678" i="1"/>
  <c r="Q678" i="1"/>
  <c r="R678" i="1"/>
  <c r="S678" i="1"/>
  <c r="T678" i="1"/>
  <c r="W678" i="1"/>
  <c r="X678" i="1"/>
  <c r="Y678" i="1"/>
  <c r="Z678" i="1"/>
  <c r="AA678" i="1"/>
  <c r="I679" i="1"/>
  <c r="J679" i="1"/>
  <c r="K679" i="1"/>
  <c r="L679" i="1"/>
  <c r="M679" i="1"/>
  <c r="P679" i="1"/>
  <c r="Q679" i="1"/>
  <c r="R679" i="1"/>
  <c r="S679" i="1"/>
  <c r="T679" i="1"/>
  <c r="W679" i="1"/>
  <c r="X679" i="1"/>
  <c r="Y679" i="1"/>
  <c r="Z679" i="1"/>
  <c r="AA679" i="1"/>
  <c r="I680" i="1"/>
  <c r="J680" i="1"/>
  <c r="K680" i="1"/>
  <c r="L680" i="1"/>
  <c r="M680" i="1"/>
  <c r="P680" i="1"/>
  <c r="Q680" i="1"/>
  <c r="R680" i="1"/>
  <c r="S680" i="1"/>
  <c r="T680" i="1"/>
  <c r="W680" i="1"/>
  <c r="X680" i="1"/>
  <c r="Y680" i="1"/>
  <c r="Z680" i="1"/>
  <c r="AA680" i="1"/>
  <c r="I681" i="1"/>
  <c r="J681" i="1"/>
  <c r="K681" i="1"/>
  <c r="L681" i="1"/>
  <c r="M681" i="1"/>
  <c r="P681" i="1"/>
  <c r="Q681" i="1"/>
  <c r="R681" i="1"/>
  <c r="S681" i="1"/>
  <c r="T681" i="1"/>
  <c r="W681" i="1"/>
  <c r="X681" i="1"/>
  <c r="Y681" i="1"/>
  <c r="Z681" i="1"/>
  <c r="AA681" i="1"/>
  <c r="I682" i="1"/>
  <c r="J682" i="1"/>
  <c r="K682" i="1"/>
  <c r="L682" i="1"/>
  <c r="M682" i="1"/>
  <c r="P682" i="1"/>
  <c r="Q682" i="1"/>
  <c r="R682" i="1"/>
  <c r="S682" i="1"/>
  <c r="T682" i="1"/>
  <c r="W682" i="1"/>
  <c r="X682" i="1"/>
  <c r="Y682" i="1"/>
  <c r="Z682" i="1"/>
  <c r="AA682" i="1"/>
  <c r="I683" i="1"/>
  <c r="J683" i="1"/>
  <c r="K683" i="1"/>
  <c r="L683" i="1"/>
  <c r="M683" i="1"/>
  <c r="P683" i="1"/>
  <c r="Q683" i="1"/>
  <c r="R683" i="1"/>
  <c r="S683" i="1"/>
  <c r="T683" i="1"/>
  <c r="W683" i="1"/>
  <c r="X683" i="1"/>
  <c r="Y683" i="1"/>
  <c r="Z683" i="1"/>
  <c r="AA683" i="1"/>
  <c r="I684" i="1"/>
  <c r="J684" i="1"/>
  <c r="K684" i="1"/>
  <c r="L684" i="1"/>
  <c r="M684" i="1"/>
  <c r="P684" i="1"/>
  <c r="Q684" i="1"/>
  <c r="R684" i="1"/>
  <c r="S684" i="1"/>
  <c r="T684" i="1"/>
  <c r="W684" i="1"/>
  <c r="X684" i="1"/>
  <c r="Y684" i="1"/>
  <c r="Z684" i="1"/>
  <c r="AA684" i="1"/>
  <c r="I685" i="1"/>
  <c r="J685" i="1"/>
  <c r="K685" i="1"/>
  <c r="L685" i="1"/>
  <c r="M685" i="1"/>
  <c r="P685" i="1"/>
  <c r="Q685" i="1"/>
  <c r="R685" i="1"/>
  <c r="S685" i="1"/>
  <c r="T685" i="1"/>
  <c r="W685" i="1"/>
  <c r="X685" i="1"/>
  <c r="Y685" i="1"/>
  <c r="Z685" i="1"/>
  <c r="AA685" i="1"/>
  <c r="I686" i="1"/>
  <c r="J686" i="1"/>
  <c r="K686" i="1"/>
  <c r="L686" i="1"/>
  <c r="M686" i="1"/>
  <c r="P686" i="1"/>
  <c r="Q686" i="1"/>
  <c r="R686" i="1"/>
  <c r="S686" i="1"/>
  <c r="T686" i="1"/>
  <c r="W686" i="1"/>
  <c r="X686" i="1"/>
  <c r="Y686" i="1"/>
  <c r="Z686" i="1"/>
  <c r="AA686" i="1"/>
  <c r="I687" i="1"/>
  <c r="J687" i="1"/>
  <c r="K687" i="1"/>
  <c r="L687" i="1"/>
  <c r="M687" i="1"/>
  <c r="P687" i="1"/>
  <c r="Q687" i="1"/>
  <c r="R687" i="1"/>
  <c r="S687" i="1"/>
  <c r="T687" i="1"/>
  <c r="W687" i="1"/>
  <c r="X687" i="1"/>
  <c r="Y687" i="1"/>
  <c r="Z687" i="1"/>
  <c r="AA687" i="1"/>
  <c r="I688" i="1"/>
  <c r="J688" i="1"/>
  <c r="K688" i="1"/>
  <c r="L688" i="1"/>
  <c r="M688" i="1"/>
  <c r="P688" i="1"/>
  <c r="Q688" i="1"/>
  <c r="R688" i="1"/>
  <c r="S688" i="1"/>
  <c r="T688" i="1"/>
  <c r="W688" i="1"/>
  <c r="X688" i="1"/>
  <c r="Y688" i="1"/>
  <c r="Z688" i="1"/>
  <c r="AA688" i="1"/>
  <c r="I689" i="1"/>
  <c r="J689" i="1"/>
  <c r="K689" i="1"/>
  <c r="L689" i="1"/>
  <c r="M689" i="1"/>
  <c r="P689" i="1"/>
  <c r="Q689" i="1"/>
  <c r="R689" i="1"/>
  <c r="S689" i="1"/>
  <c r="T689" i="1"/>
  <c r="W689" i="1"/>
  <c r="X689" i="1"/>
  <c r="Y689" i="1"/>
  <c r="Z689" i="1"/>
  <c r="AA689" i="1"/>
  <c r="I690" i="1"/>
  <c r="J690" i="1"/>
  <c r="K690" i="1"/>
  <c r="L690" i="1"/>
  <c r="M690" i="1"/>
  <c r="P690" i="1"/>
  <c r="Q690" i="1"/>
  <c r="R690" i="1"/>
  <c r="S690" i="1"/>
  <c r="T690" i="1"/>
  <c r="W690" i="1"/>
  <c r="X690" i="1"/>
  <c r="Y690" i="1"/>
  <c r="Z690" i="1"/>
  <c r="AA690" i="1"/>
  <c r="I691" i="1"/>
  <c r="J691" i="1"/>
  <c r="K691" i="1"/>
  <c r="L691" i="1"/>
  <c r="M691" i="1"/>
  <c r="P691" i="1"/>
  <c r="Q691" i="1"/>
  <c r="R691" i="1"/>
  <c r="S691" i="1"/>
  <c r="T691" i="1"/>
  <c r="W691" i="1"/>
  <c r="X691" i="1"/>
  <c r="Y691" i="1"/>
  <c r="Z691" i="1"/>
  <c r="AA691" i="1"/>
  <c r="I692" i="1"/>
  <c r="J692" i="1"/>
  <c r="K692" i="1"/>
  <c r="L692" i="1"/>
  <c r="M692" i="1"/>
  <c r="P692" i="1"/>
  <c r="Q692" i="1"/>
  <c r="R692" i="1"/>
  <c r="S692" i="1"/>
  <c r="T692" i="1"/>
  <c r="W692" i="1"/>
  <c r="X692" i="1"/>
  <c r="Y692" i="1"/>
  <c r="Z692" i="1"/>
  <c r="AA692" i="1"/>
  <c r="I693" i="1"/>
  <c r="J693" i="1"/>
  <c r="K693" i="1"/>
  <c r="L693" i="1"/>
  <c r="M693" i="1"/>
  <c r="P693" i="1"/>
  <c r="Q693" i="1"/>
  <c r="R693" i="1"/>
  <c r="S693" i="1"/>
  <c r="T693" i="1"/>
  <c r="W693" i="1"/>
  <c r="X693" i="1"/>
  <c r="Y693" i="1"/>
  <c r="Z693" i="1"/>
  <c r="AA693" i="1"/>
  <c r="I694" i="1"/>
  <c r="J694" i="1"/>
  <c r="K694" i="1"/>
  <c r="L694" i="1"/>
  <c r="M694" i="1"/>
  <c r="P694" i="1"/>
  <c r="Q694" i="1"/>
  <c r="R694" i="1"/>
  <c r="S694" i="1"/>
  <c r="T694" i="1"/>
  <c r="W694" i="1"/>
  <c r="X694" i="1"/>
  <c r="Y694" i="1"/>
  <c r="Z694" i="1"/>
  <c r="AA694" i="1"/>
  <c r="I695" i="1"/>
  <c r="J695" i="1"/>
  <c r="K695" i="1"/>
  <c r="L695" i="1"/>
  <c r="M695" i="1"/>
  <c r="P695" i="1"/>
  <c r="Q695" i="1"/>
  <c r="R695" i="1"/>
  <c r="S695" i="1"/>
  <c r="T695" i="1"/>
  <c r="W695" i="1"/>
  <c r="X695" i="1"/>
  <c r="Y695" i="1"/>
  <c r="Z695" i="1"/>
  <c r="AA695" i="1"/>
  <c r="I696" i="1"/>
  <c r="J696" i="1"/>
  <c r="K696" i="1"/>
  <c r="L696" i="1"/>
  <c r="M696" i="1"/>
  <c r="P696" i="1"/>
  <c r="Q696" i="1"/>
  <c r="R696" i="1"/>
  <c r="S696" i="1"/>
  <c r="T696" i="1"/>
  <c r="W696" i="1"/>
  <c r="X696" i="1"/>
  <c r="Y696" i="1"/>
  <c r="Z696" i="1"/>
  <c r="AA696" i="1"/>
  <c r="I697" i="1"/>
  <c r="J697" i="1"/>
  <c r="K697" i="1"/>
  <c r="L697" i="1"/>
  <c r="M697" i="1"/>
  <c r="P697" i="1"/>
  <c r="Q697" i="1"/>
  <c r="R697" i="1"/>
  <c r="S697" i="1"/>
  <c r="T697" i="1"/>
  <c r="W697" i="1"/>
  <c r="X697" i="1"/>
  <c r="Y697" i="1"/>
  <c r="Z697" i="1"/>
  <c r="AA697" i="1"/>
  <c r="I698" i="1"/>
  <c r="J698" i="1"/>
  <c r="K698" i="1"/>
  <c r="L698" i="1"/>
  <c r="M698" i="1"/>
  <c r="P698" i="1"/>
  <c r="Q698" i="1"/>
  <c r="R698" i="1"/>
  <c r="S698" i="1"/>
  <c r="T698" i="1"/>
  <c r="W698" i="1"/>
  <c r="X698" i="1"/>
  <c r="Y698" i="1"/>
  <c r="Z698" i="1"/>
  <c r="AA698" i="1"/>
  <c r="I699" i="1"/>
  <c r="J699" i="1"/>
  <c r="K699" i="1"/>
  <c r="L699" i="1"/>
  <c r="M699" i="1"/>
  <c r="P699" i="1"/>
  <c r="Q699" i="1"/>
  <c r="R699" i="1"/>
  <c r="S699" i="1"/>
  <c r="T699" i="1"/>
  <c r="W699" i="1"/>
  <c r="X699" i="1"/>
  <c r="Y699" i="1"/>
  <c r="Z699" i="1"/>
  <c r="AA699" i="1"/>
  <c r="I700" i="1"/>
  <c r="J700" i="1"/>
  <c r="K700" i="1"/>
  <c r="L700" i="1"/>
  <c r="M700" i="1"/>
  <c r="P700" i="1"/>
  <c r="Q700" i="1"/>
  <c r="R700" i="1"/>
  <c r="S700" i="1"/>
  <c r="T700" i="1"/>
  <c r="W700" i="1"/>
  <c r="X700" i="1"/>
  <c r="Y700" i="1"/>
  <c r="Z700" i="1"/>
  <c r="AA700" i="1"/>
  <c r="I701" i="1"/>
  <c r="J701" i="1"/>
  <c r="K701" i="1"/>
  <c r="L701" i="1"/>
  <c r="M701" i="1"/>
  <c r="P701" i="1"/>
  <c r="Q701" i="1"/>
  <c r="R701" i="1"/>
  <c r="S701" i="1"/>
  <c r="T701" i="1"/>
  <c r="W701" i="1"/>
  <c r="X701" i="1"/>
  <c r="Y701" i="1"/>
  <c r="Z701" i="1"/>
  <c r="AA701" i="1"/>
  <c r="I702" i="1"/>
  <c r="J702" i="1"/>
  <c r="K702" i="1"/>
  <c r="L702" i="1"/>
  <c r="M702" i="1"/>
  <c r="P702" i="1"/>
  <c r="Q702" i="1"/>
  <c r="R702" i="1"/>
  <c r="S702" i="1"/>
  <c r="T702" i="1"/>
  <c r="W702" i="1"/>
  <c r="X702" i="1"/>
  <c r="Y702" i="1"/>
  <c r="Z702" i="1"/>
  <c r="AA702" i="1"/>
  <c r="I703" i="1"/>
  <c r="J703" i="1"/>
  <c r="K703" i="1"/>
  <c r="L703" i="1"/>
  <c r="M703" i="1"/>
  <c r="P703" i="1"/>
  <c r="Q703" i="1"/>
  <c r="R703" i="1"/>
  <c r="S703" i="1"/>
  <c r="T703" i="1"/>
  <c r="W703" i="1"/>
  <c r="X703" i="1"/>
  <c r="Y703" i="1"/>
  <c r="Z703" i="1"/>
  <c r="AA703" i="1"/>
  <c r="I704" i="1"/>
  <c r="J704" i="1"/>
  <c r="K704" i="1"/>
  <c r="L704" i="1"/>
  <c r="M704" i="1"/>
  <c r="P704" i="1"/>
  <c r="Q704" i="1"/>
  <c r="R704" i="1"/>
  <c r="S704" i="1"/>
  <c r="T704" i="1"/>
  <c r="W704" i="1"/>
  <c r="X704" i="1"/>
  <c r="Y704" i="1"/>
  <c r="Z704" i="1"/>
  <c r="AA704" i="1"/>
  <c r="I705" i="1"/>
  <c r="J705" i="1"/>
  <c r="K705" i="1"/>
  <c r="L705" i="1"/>
  <c r="M705" i="1"/>
  <c r="P705" i="1"/>
  <c r="Q705" i="1"/>
  <c r="R705" i="1"/>
  <c r="S705" i="1"/>
  <c r="T705" i="1"/>
  <c r="W705" i="1"/>
  <c r="X705" i="1"/>
  <c r="Y705" i="1"/>
  <c r="Z705" i="1"/>
  <c r="AA705" i="1"/>
  <c r="I706" i="1"/>
  <c r="J706" i="1"/>
  <c r="K706" i="1"/>
  <c r="L706" i="1"/>
  <c r="M706" i="1"/>
  <c r="P706" i="1"/>
  <c r="Q706" i="1"/>
  <c r="R706" i="1"/>
  <c r="S706" i="1"/>
  <c r="T706" i="1"/>
  <c r="W706" i="1"/>
  <c r="X706" i="1"/>
  <c r="Y706" i="1"/>
  <c r="Z706" i="1"/>
  <c r="AA706" i="1"/>
  <c r="I707" i="1"/>
  <c r="J707" i="1"/>
  <c r="K707" i="1"/>
  <c r="L707" i="1"/>
  <c r="M707" i="1"/>
  <c r="P707" i="1"/>
  <c r="Q707" i="1"/>
  <c r="R707" i="1"/>
  <c r="S707" i="1"/>
  <c r="T707" i="1"/>
  <c r="W707" i="1"/>
  <c r="X707" i="1"/>
  <c r="Y707" i="1"/>
  <c r="Z707" i="1"/>
  <c r="AA707" i="1"/>
  <c r="I708" i="1"/>
  <c r="J708" i="1"/>
  <c r="K708" i="1"/>
  <c r="L708" i="1"/>
  <c r="M708" i="1"/>
  <c r="P708" i="1"/>
  <c r="Q708" i="1"/>
  <c r="R708" i="1"/>
  <c r="S708" i="1"/>
  <c r="T708" i="1"/>
  <c r="W708" i="1"/>
  <c r="X708" i="1"/>
  <c r="Y708" i="1"/>
  <c r="Z708" i="1"/>
  <c r="AA708" i="1"/>
  <c r="I709" i="1"/>
  <c r="J709" i="1"/>
  <c r="K709" i="1"/>
  <c r="L709" i="1"/>
  <c r="M709" i="1"/>
  <c r="P709" i="1"/>
  <c r="Q709" i="1"/>
  <c r="R709" i="1"/>
  <c r="S709" i="1"/>
  <c r="T709" i="1"/>
  <c r="W709" i="1"/>
  <c r="X709" i="1"/>
  <c r="Y709" i="1"/>
  <c r="Z709" i="1"/>
  <c r="AA709" i="1"/>
  <c r="I710" i="1"/>
  <c r="J710" i="1"/>
  <c r="K710" i="1"/>
  <c r="L710" i="1"/>
  <c r="M710" i="1"/>
  <c r="P710" i="1"/>
  <c r="Q710" i="1"/>
  <c r="R710" i="1"/>
  <c r="S710" i="1"/>
  <c r="T710" i="1"/>
  <c r="W710" i="1"/>
  <c r="X710" i="1"/>
  <c r="Y710" i="1"/>
  <c r="Z710" i="1"/>
  <c r="AA710" i="1"/>
  <c r="I711" i="1"/>
  <c r="J711" i="1"/>
  <c r="K711" i="1"/>
  <c r="L711" i="1"/>
  <c r="M711" i="1"/>
  <c r="P711" i="1"/>
  <c r="Q711" i="1"/>
  <c r="R711" i="1"/>
  <c r="S711" i="1"/>
  <c r="T711" i="1"/>
  <c r="W711" i="1"/>
  <c r="X711" i="1"/>
  <c r="Y711" i="1"/>
  <c r="Z711" i="1"/>
  <c r="AA711" i="1"/>
  <c r="I712" i="1"/>
  <c r="J712" i="1"/>
  <c r="K712" i="1"/>
  <c r="L712" i="1"/>
  <c r="M712" i="1"/>
  <c r="P712" i="1"/>
  <c r="Q712" i="1"/>
  <c r="R712" i="1"/>
  <c r="S712" i="1"/>
  <c r="T712" i="1"/>
  <c r="W712" i="1"/>
  <c r="X712" i="1"/>
  <c r="Y712" i="1"/>
  <c r="Z712" i="1"/>
  <c r="AA712" i="1"/>
  <c r="I713" i="1"/>
  <c r="J713" i="1"/>
  <c r="K713" i="1"/>
  <c r="L713" i="1"/>
  <c r="M713" i="1"/>
  <c r="P713" i="1"/>
  <c r="Q713" i="1"/>
  <c r="R713" i="1"/>
  <c r="S713" i="1"/>
  <c r="T713" i="1"/>
  <c r="W713" i="1"/>
  <c r="X713" i="1"/>
  <c r="Y713" i="1"/>
  <c r="Z713" i="1"/>
  <c r="AA713" i="1"/>
  <c r="I714" i="1"/>
  <c r="T29" i="14" s="1"/>
  <c r="J714" i="1"/>
  <c r="U29" i="14" s="1"/>
  <c r="K714" i="1"/>
  <c r="V29" i="14" s="1"/>
  <c r="L714" i="1"/>
  <c r="W29" i="14" s="1"/>
  <c r="M714" i="1"/>
  <c r="X29" i="14" s="1"/>
  <c r="P714" i="1"/>
  <c r="H29" i="14" s="1"/>
  <c r="Q714" i="1"/>
  <c r="I29" i="14" s="1"/>
  <c r="R714" i="1"/>
  <c r="J29" i="14" s="1"/>
  <c r="S714" i="1"/>
  <c r="K29" i="14" s="1"/>
  <c r="T714" i="1"/>
  <c r="L29" i="14" s="1"/>
  <c r="W714" i="1"/>
  <c r="N29" i="14" s="1"/>
  <c r="X714" i="1"/>
  <c r="O29" i="14" s="1"/>
  <c r="Y714" i="1"/>
  <c r="P29" i="14" s="1"/>
  <c r="Z714" i="1"/>
  <c r="Q29" i="14" s="1"/>
  <c r="AA714" i="1"/>
  <c r="R29" i="14" s="1"/>
  <c r="I715" i="1"/>
  <c r="J715" i="1"/>
  <c r="K715" i="1"/>
  <c r="L715" i="1"/>
  <c r="M715" i="1"/>
  <c r="P715" i="1"/>
  <c r="Q715" i="1"/>
  <c r="R715" i="1"/>
  <c r="S715" i="1"/>
  <c r="T715" i="1"/>
  <c r="W715" i="1"/>
  <c r="X715" i="1"/>
  <c r="Y715" i="1"/>
  <c r="Z715" i="1"/>
  <c r="AA715" i="1"/>
  <c r="I716" i="1"/>
  <c r="J716" i="1"/>
  <c r="K716" i="1"/>
  <c r="L716" i="1"/>
  <c r="M716" i="1"/>
  <c r="P716" i="1"/>
  <c r="Q716" i="1"/>
  <c r="R716" i="1"/>
  <c r="S716" i="1"/>
  <c r="T716" i="1"/>
  <c r="W716" i="1"/>
  <c r="X716" i="1"/>
  <c r="Y716" i="1"/>
  <c r="Z716" i="1"/>
  <c r="AA716" i="1"/>
  <c r="I717" i="1"/>
  <c r="J717" i="1"/>
  <c r="K717" i="1"/>
  <c r="L717" i="1"/>
  <c r="M717" i="1"/>
  <c r="P717" i="1"/>
  <c r="Q717" i="1"/>
  <c r="R717" i="1"/>
  <c r="S717" i="1"/>
  <c r="T717" i="1"/>
  <c r="W717" i="1"/>
  <c r="X717" i="1"/>
  <c r="Y717" i="1"/>
  <c r="Z717" i="1"/>
  <c r="AA717" i="1"/>
  <c r="I718" i="1"/>
  <c r="J718" i="1"/>
  <c r="K718" i="1"/>
  <c r="L718" i="1"/>
  <c r="M718" i="1"/>
  <c r="P718" i="1"/>
  <c r="Q718" i="1"/>
  <c r="R718" i="1"/>
  <c r="S718" i="1"/>
  <c r="T718" i="1"/>
  <c r="W718" i="1"/>
  <c r="X718" i="1"/>
  <c r="Y718" i="1"/>
  <c r="Z718" i="1"/>
  <c r="AA718" i="1"/>
  <c r="I719" i="1"/>
  <c r="J719" i="1"/>
  <c r="K719" i="1"/>
  <c r="L719" i="1"/>
  <c r="M719" i="1"/>
  <c r="P719" i="1"/>
  <c r="Q719" i="1"/>
  <c r="R719" i="1"/>
  <c r="S719" i="1"/>
  <c r="T719" i="1"/>
  <c r="W719" i="1"/>
  <c r="X719" i="1"/>
  <c r="Y719" i="1"/>
  <c r="Z719" i="1"/>
  <c r="AA719" i="1"/>
  <c r="I720" i="1"/>
  <c r="J720" i="1"/>
  <c r="K720" i="1"/>
  <c r="L720" i="1"/>
  <c r="M720" i="1"/>
  <c r="P720" i="1"/>
  <c r="Q720" i="1"/>
  <c r="R720" i="1"/>
  <c r="S720" i="1"/>
  <c r="T720" i="1"/>
  <c r="W720" i="1"/>
  <c r="X720" i="1"/>
  <c r="Y720" i="1"/>
  <c r="Z720" i="1"/>
  <c r="AA720" i="1"/>
  <c r="I721" i="1"/>
  <c r="J721" i="1"/>
  <c r="K721" i="1"/>
  <c r="L721" i="1"/>
  <c r="M721" i="1"/>
  <c r="P721" i="1"/>
  <c r="Q721" i="1"/>
  <c r="R721" i="1"/>
  <c r="S721" i="1"/>
  <c r="T721" i="1"/>
  <c r="W721" i="1"/>
  <c r="X721" i="1"/>
  <c r="Y721" i="1"/>
  <c r="Z721" i="1"/>
  <c r="AA721" i="1"/>
  <c r="I722" i="1"/>
  <c r="T30" i="14" s="1"/>
  <c r="J722" i="1"/>
  <c r="U30" i="14" s="1"/>
  <c r="K722" i="1"/>
  <c r="V30" i="14" s="1"/>
  <c r="L722" i="1"/>
  <c r="W30" i="14" s="1"/>
  <c r="M722" i="1"/>
  <c r="X30" i="14" s="1"/>
  <c r="P722" i="1"/>
  <c r="H30" i="14" s="1"/>
  <c r="Q722" i="1"/>
  <c r="I30" i="14" s="1"/>
  <c r="R722" i="1"/>
  <c r="J30" i="14" s="1"/>
  <c r="S722" i="1"/>
  <c r="K30" i="14" s="1"/>
  <c r="T722" i="1"/>
  <c r="L30" i="14" s="1"/>
  <c r="W722" i="1"/>
  <c r="N30" i="14" s="1"/>
  <c r="X722" i="1"/>
  <c r="O30" i="14" s="1"/>
  <c r="Y722" i="1"/>
  <c r="P30" i="14" s="1"/>
  <c r="Z722" i="1"/>
  <c r="Q30" i="14" s="1"/>
  <c r="AA722" i="1"/>
  <c r="R30" i="14" s="1"/>
  <c r="I723" i="1"/>
  <c r="J723" i="1"/>
  <c r="K723" i="1"/>
  <c r="L723" i="1"/>
  <c r="M723" i="1"/>
  <c r="P723" i="1"/>
  <c r="Q723" i="1"/>
  <c r="R723" i="1"/>
  <c r="S723" i="1"/>
  <c r="T723" i="1"/>
  <c r="W723" i="1"/>
  <c r="X723" i="1"/>
  <c r="Y723" i="1"/>
  <c r="Z723" i="1"/>
  <c r="AA723" i="1"/>
  <c r="I724" i="1"/>
  <c r="J724" i="1"/>
  <c r="K724" i="1"/>
  <c r="L724" i="1"/>
  <c r="M724" i="1"/>
  <c r="P724" i="1"/>
  <c r="Q724" i="1"/>
  <c r="R724" i="1"/>
  <c r="S724" i="1"/>
  <c r="T724" i="1"/>
  <c r="W724" i="1"/>
  <c r="X724" i="1"/>
  <c r="Y724" i="1"/>
  <c r="Z724" i="1"/>
  <c r="AA724" i="1"/>
  <c r="I725" i="1"/>
  <c r="J725" i="1"/>
  <c r="K725" i="1"/>
  <c r="L725" i="1"/>
  <c r="M725" i="1"/>
  <c r="P725" i="1"/>
  <c r="Q725" i="1"/>
  <c r="R725" i="1"/>
  <c r="S725" i="1"/>
  <c r="T725" i="1"/>
  <c r="W725" i="1"/>
  <c r="X725" i="1"/>
  <c r="Y725" i="1"/>
  <c r="Z725" i="1"/>
  <c r="AA725" i="1"/>
  <c r="I726" i="1"/>
  <c r="J726" i="1"/>
  <c r="K726" i="1"/>
  <c r="L726" i="1"/>
  <c r="M726" i="1"/>
  <c r="P726" i="1"/>
  <c r="Q726" i="1"/>
  <c r="R726" i="1"/>
  <c r="S726" i="1"/>
  <c r="T726" i="1"/>
  <c r="W726" i="1"/>
  <c r="X726" i="1"/>
  <c r="Y726" i="1"/>
  <c r="Z726" i="1"/>
  <c r="AA726" i="1"/>
  <c r="I727" i="1"/>
  <c r="J727" i="1"/>
  <c r="K727" i="1"/>
  <c r="L727" i="1"/>
  <c r="M727" i="1"/>
  <c r="P727" i="1"/>
  <c r="Q727" i="1"/>
  <c r="R727" i="1"/>
  <c r="S727" i="1"/>
  <c r="T727" i="1"/>
  <c r="W727" i="1"/>
  <c r="X727" i="1"/>
  <c r="Y727" i="1"/>
  <c r="Z727" i="1"/>
  <c r="AA727" i="1"/>
  <c r="I728" i="1"/>
  <c r="J728" i="1"/>
  <c r="K728" i="1"/>
  <c r="L728" i="1"/>
  <c r="M728" i="1"/>
  <c r="P728" i="1"/>
  <c r="Q728" i="1"/>
  <c r="R728" i="1"/>
  <c r="S728" i="1"/>
  <c r="T728" i="1"/>
  <c r="W728" i="1"/>
  <c r="X728" i="1"/>
  <c r="Y728" i="1"/>
  <c r="Z728" i="1"/>
  <c r="AA728" i="1"/>
  <c r="I729" i="1"/>
  <c r="J729" i="1"/>
  <c r="K729" i="1"/>
  <c r="L729" i="1"/>
  <c r="M729" i="1"/>
  <c r="P729" i="1"/>
  <c r="Q729" i="1"/>
  <c r="R729" i="1"/>
  <c r="S729" i="1"/>
  <c r="T729" i="1"/>
  <c r="W729" i="1"/>
  <c r="X729" i="1"/>
  <c r="Y729" i="1"/>
  <c r="Z729" i="1"/>
  <c r="AA729" i="1"/>
  <c r="I730" i="1"/>
  <c r="J730" i="1"/>
  <c r="K730" i="1"/>
  <c r="L730" i="1"/>
  <c r="M730" i="1"/>
  <c r="P730" i="1"/>
  <c r="Q730" i="1"/>
  <c r="R730" i="1"/>
  <c r="S730" i="1"/>
  <c r="T730" i="1"/>
  <c r="W730" i="1"/>
  <c r="X730" i="1"/>
  <c r="Y730" i="1"/>
  <c r="Z730" i="1"/>
  <c r="AA730" i="1"/>
  <c r="I731" i="1"/>
  <c r="J731" i="1"/>
  <c r="K731" i="1"/>
  <c r="L731" i="1"/>
  <c r="M731" i="1"/>
  <c r="P731" i="1"/>
  <c r="Q731" i="1"/>
  <c r="R731" i="1"/>
  <c r="S731" i="1"/>
  <c r="T731" i="1"/>
  <c r="W731" i="1"/>
  <c r="X731" i="1"/>
  <c r="Y731" i="1"/>
  <c r="Z731" i="1"/>
  <c r="AA731" i="1"/>
  <c r="I732" i="1"/>
  <c r="J732" i="1"/>
  <c r="K732" i="1"/>
  <c r="L732" i="1"/>
  <c r="M732" i="1"/>
  <c r="P732" i="1"/>
  <c r="Q732" i="1"/>
  <c r="R732" i="1"/>
  <c r="S732" i="1"/>
  <c r="T732" i="1"/>
  <c r="W732" i="1"/>
  <c r="X732" i="1"/>
  <c r="Y732" i="1"/>
  <c r="Z732" i="1"/>
  <c r="AA732" i="1"/>
  <c r="I733" i="1"/>
  <c r="K40" i="5" s="1"/>
  <c r="J733" i="1"/>
  <c r="L40" i="5" s="1"/>
  <c r="K733" i="1"/>
  <c r="M40" i="5" s="1"/>
  <c r="L733" i="1"/>
  <c r="N40" i="5" s="1"/>
  <c r="M733" i="1"/>
  <c r="O40" i="5" s="1"/>
  <c r="P733" i="1"/>
  <c r="S40" i="5" s="1"/>
  <c r="Q733" i="1"/>
  <c r="T40" i="5" s="1"/>
  <c r="R733" i="1"/>
  <c r="U40" i="5" s="1"/>
  <c r="S733" i="1"/>
  <c r="V40" i="5" s="1"/>
  <c r="T733" i="1"/>
  <c r="W40" i="5" s="1"/>
  <c r="W733" i="1"/>
  <c r="AA40" i="5" s="1"/>
  <c r="X733" i="1"/>
  <c r="AB40" i="5" s="1"/>
  <c r="Y733" i="1"/>
  <c r="AC40" i="5" s="1"/>
  <c r="Z733" i="1"/>
  <c r="AD40" i="5" s="1"/>
  <c r="AA733" i="1"/>
  <c r="AE40" i="5" s="1"/>
  <c r="I734" i="1"/>
  <c r="J734" i="1"/>
  <c r="K734" i="1"/>
  <c r="L734" i="1"/>
  <c r="M734" i="1"/>
  <c r="P734" i="1"/>
  <c r="Q734" i="1"/>
  <c r="R734" i="1"/>
  <c r="S734" i="1"/>
  <c r="T734" i="1"/>
  <c r="W734" i="1"/>
  <c r="X734" i="1"/>
  <c r="Y734" i="1"/>
  <c r="Z734" i="1"/>
  <c r="AA734" i="1"/>
  <c r="I735" i="1"/>
  <c r="J735" i="1"/>
  <c r="K735" i="1"/>
  <c r="L735" i="1"/>
  <c r="M735" i="1"/>
  <c r="P735" i="1"/>
  <c r="Q735" i="1"/>
  <c r="R735" i="1"/>
  <c r="S735" i="1"/>
  <c r="T735" i="1"/>
  <c r="W735" i="1"/>
  <c r="X735" i="1"/>
  <c r="Y735" i="1"/>
  <c r="Z735" i="1"/>
  <c r="AA735" i="1"/>
  <c r="I736" i="1"/>
  <c r="J736" i="1"/>
  <c r="K736" i="1"/>
  <c r="L736" i="1"/>
  <c r="M736" i="1"/>
  <c r="P736" i="1"/>
  <c r="Q736" i="1"/>
  <c r="R736" i="1"/>
  <c r="S736" i="1"/>
  <c r="T736" i="1"/>
  <c r="W736" i="1"/>
  <c r="X736" i="1"/>
  <c r="Y736" i="1"/>
  <c r="Z736" i="1"/>
  <c r="AA736" i="1"/>
  <c r="I737" i="1"/>
  <c r="J737" i="1"/>
  <c r="K737" i="1"/>
  <c r="L737" i="1"/>
  <c r="M737" i="1"/>
  <c r="P737" i="1"/>
  <c r="Q737" i="1"/>
  <c r="R737" i="1"/>
  <c r="S737" i="1"/>
  <c r="T737" i="1"/>
  <c r="W737" i="1"/>
  <c r="X737" i="1"/>
  <c r="Y737" i="1"/>
  <c r="Z737" i="1"/>
  <c r="AA737" i="1"/>
  <c r="I738" i="1"/>
  <c r="J738" i="1"/>
  <c r="K738" i="1"/>
  <c r="L738" i="1"/>
  <c r="M738" i="1"/>
  <c r="P738" i="1"/>
  <c r="Q738" i="1"/>
  <c r="R738" i="1"/>
  <c r="S738" i="1"/>
  <c r="T738" i="1"/>
  <c r="W738" i="1"/>
  <c r="X738" i="1"/>
  <c r="Y738" i="1"/>
  <c r="Z738" i="1"/>
  <c r="AA738" i="1"/>
  <c r="I739" i="1"/>
  <c r="J739" i="1"/>
  <c r="K739" i="1"/>
  <c r="L739" i="1"/>
  <c r="M739" i="1"/>
  <c r="P739" i="1"/>
  <c r="Q739" i="1"/>
  <c r="R739" i="1"/>
  <c r="S739" i="1"/>
  <c r="T739" i="1"/>
  <c r="W739" i="1"/>
  <c r="X739" i="1"/>
  <c r="Y739" i="1"/>
  <c r="Z739" i="1"/>
  <c r="AA739" i="1"/>
  <c r="I740" i="1"/>
  <c r="J740" i="1"/>
  <c r="K740" i="1"/>
  <c r="L740" i="1"/>
  <c r="M740" i="1"/>
  <c r="P740" i="1"/>
  <c r="Q740" i="1"/>
  <c r="R740" i="1"/>
  <c r="S740" i="1"/>
  <c r="T740" i="1"/>
  <c r="W740" i="1"/>
  <c r="X740" i="1"/>
  <c r="Y740" i="1"/>
  <c r="Z740" i="1"/>
  <c r="AA740" i="1"/>
  <c r="I741" i="1"/>
  <c r="J741" i="1"/>
  <c r="K741" i="1"/>
  <c r="L741" i="1"/>
  <c r="M741" i="1"/>
  <c r="P741" i="1"/>
  <c r="Q741" i="1"/>
  <c r="R741" i="1"/>
  <c r="S741" i="1"/>
  <c r="T741" i="1"/>
  <c r="W741" i="1"/>
  <c r="X741" i="1"/>
  <c r="Y741" i="1"/>
  <c r="Z741" i="1"/>
  <c r="AA741" i="1"/>
  <c r="I742" i="1"/>
  <c r="J742" i="1"/>
  <c r="K742" i="1"/>
  <c r="L742" i="1"/>
  <c r="M742" i="1"/>
  <c r="P742" i="1"/>
  <c r="Q742" i="1"/>
  <c r="R742" i="1"/>
  <c r="S742" i="1"/>
  <c r="T742" i="1"/>
  <c r="W742" i="1"/>
  <c r="X742" i="1"/>
  <c r="Y742" i="1"/>
  <c r="Z742" i="1"/>
  <c r="AA742" i="1"/>
  <c r="I743" i="1"/>
  <c r="J743" i="1"/>
  <c r="K743" i="1"/>
  <c r="L743" i="1"/>
  <c r="M743" i="1"/>
  <c r="P743" i="1"/>
  <c r="Q743" i="1"/>
  <c r="R743" i="1"/>
  <c r="S743" i="1"/>
  <c r="T743" i="1"/>
  <c r="W743" i="1"/>
  <c r="X743" i="1"/>
  <c r="Y743" i="1"/>
  <c r="Z743" i="1"/>
  <c r="AA743" i="1"/>
  <c r="I744" i="1"/>
  <c r="J744" i="1"/>
  <c r="K744" i="1"/>
  <c r="L744" i="1"/>
  <c r="M744" i="1"/>
  <c r="P744" i="1"/>
  <c r="Q744" i="1"/>
  <c r="R744" i="1"/>
  <c r="S744" i="1"/>
  <c r="T744" i="1"/>
  <c r="W744" i="1"/>
  <c r="X744" i="1"/>
  <c r="Y744" i="1"/>
  <c r="Z744" i="1"/>
  <c r="AA744" i="1"/>
  <c r="I745" i="1"/>
  <c r="J745" i="1"/>
  <c r="K745" i="1"/>
  <c r="L745" i="1"/>
  <c r="M745" i="1"/>
  <c r="P745" i="1"/>
  <c r="Q745" i="1"/>
  <c r="R745" i="1"/>
  <c r="S745" i="1"/>
  <c r="T745" i="1"/>
  <c r="W745" i="1"/>
  <c r="X745" i="1"/>
  <c r="Y745" i="1"/>
  <c r="Z745" i="1"/>
  <c r="AA745" i="1"/>
  <c r="I746" i="1"/>
  <c r="J746" i="1"/>
  <c r="K746" i="1"/>
  <c r="L746" i="1"/>
  <c r="M746" i="1"/>
  <c r="P746" i="1"/>
  <c r="Q746" i="1"/>
  <c r="R746" i="1"/>
  <c r="S746" i="1"/>
  <c r="T746" i="1"/>
  <c r="W746" i="1"/>
  <c r="X746" i="1"/>
  <c r="Y746" i="1"/>
  <c r="Z746" i="1"/>
  <c r="AA746" i="1"/>
  <c r="I747" i="1"/>
  <c r="J747" i="1"/>
  <c r="K747" i="1"/>
  <c r="L747" i="1"/>
  <c r="M747" i="1"/>
  <c r="P747" i="1"/>
  <c r="Q747" i="1"/>
  <c r="R747" i="1"/>
  <c r="S747" i="1"/>
  <c r="T747" i="1"/>
  <c r="W747" i="1"/>
  <c r="X747" i="1"/>
  <c r="Y747" i="1"/>
  <c r="Z747" i="1"/>
  <c r="AA747" i="1"/>
  <c r="I748" i="1"/>
  <c r="J748" i="1"/>
  <c r="K748" i="1"/>
  <c r="L748" i="1"/>
  <c r="M748" i="1"/>
  <c r="P748" i="1"/>
  <c r="Q748" i="1"/>
  <c r="R748" i="1"/>
  <c r="S748" i="1"/>
  <c r="T748" i="1"/>
  <c r="W748" i="1"/>
  <c r="X748" i="1"/>
  <c r="Y748" i="1"/>
  <c r="Z748" i="1"/>
  <c r="AA748" i="1"/>
  <c r="I749" i="1"/>
  <c r="J749" i="1"/>
  <c r="K749" i="1"/>
  <c r="L749" i="1"/>
  <c r="M749" i="1"/>
  <c r="P749" i="1"/>
  <c r="Q749" i="1"/>
  <c r="R749" i="1"/>
  <c r="S749" i="1"/>
  <c r="T749" i="1"/>
  <c r="W749" i="1"/>
  <c r="X749" i="1"/>
  <c r="Y749" i="1"/>
  <c r="Z749" i="1"/>
  <c r="AA749" i="1"/>
  <c r="I750" i="1"/>
  <c r="J750" i="1"/>
  <c r="K750" i="1"/>
  <c r="L750" i="1"/>
  <c r="M750" i="1"/>
  <c r="P750" i="1"/>
  <c r="Q750" i="1"/>
  <c r="R750" i="1"/>
  <c r="S750" i="1"/>
  <c r="T750" i="1"/>
  <c r="W750" i="1"/>
  <c r="X750" i="1"/>
  <c r="Y750" i="1"/>
  <c r="Z750" i="1"/>
  <c r="AA750" i="1"/>
  <c r="I751" i="1"/>
  <c r="J751" i="1"/>
  <c r="K751" i="1"/>
  <c r="L751" i="1"/>
  <c r="M751" i="1"/>
  <c r="P751" i="1"/>
  <c r="Q751" i="1"/>
  <c r="R751" i="1"/>
  <c r="S751" i="1"/>
  <c r="T751" i="1"/>
  <c r="W751" i="1"/>
  <c r="X751" i="1"/>
  <c r="Y751" i="1"/>
  <c r="Z751" i="1"/>
  <c r="AA751" i="1"/>
  <c r="I752" i="1"/>
  <c r="J752" i="1"/>
  <c r="K752" i="1"/>
  <c r="L752" i="1"/>
  <c r="M752" i="1"/>
  <c r="P752" i="1"/>
  <c r="Q752" i="1"/>
  <c r="R752" i="1"/>
  <c r="S752" i="1"/>
  <c r="T752" i="1"/>
  <c r="W752" i="1"/>
  <c r="X752" i="1"/>
  <c r="Y752" i="1"/>
  <c r="Z752" i="1"/>
  <c r="AA752" i="1"/>
  <c r="I753" i="1"/>
  <c r="J753" i="1"/>
  <c r="K753" i="1"/>
  <c r="L753" i="1"/>
  <c r="M753" i="1"/>
  <c r="P753" i="1"/>
  <c r="Q753" i="1"/>
  <c r="R753" i="1"/>
  <c r="S753" i="1"/>
  <c r="T753" i="1"/>
  <c r="W753" i="1"/>
  <c r="X753" i="1"/>
  <c r="Y753" i="1"/>
  <c r="Z753" i="1"/>
  <c r="AA753" i="1"/>
  <c r="I754" i="1"/>
  <c r="J754" i="1"/>
  <c r="K754" i="1"/>
  <c r="L754" i="1"/>
  <c r="M754" i="1"/>
  <c r="P754" i="1"/>
  <c r="Q754" i="1"/>
  <c r="R754" i="1"/>
  <c r="S754" i="1"/>
  <c r="T754" i="1"/>
  <c r="W754" i="1"/>
  <c r="X754" i="1"/>
  <c r="Y754" i="1"/>
  <c r="Z754" i="1"/>
  <c r="AA754" i="1"/>
  <c r="I755" i="1"/>
  <c r="J755" i="1"/>
  <c r="K755" i="1"/>
  <c r="L755" i="1"/>
  <c r="M755" i="1"/>
  <c r="P755" i="1"/>
  <c r="Q755" i="1"/>
  <c r="R755" i="1"/>
  <c r="S755" i="1"/>
  <c r="T755" i="1"/>
  <c r="W755" i="1"/>
  <c r="X755" i="1"/>
  <c r="Y755" i="1"/>
  <c r="Z755" i="1"/>
  <c r="AA755" i="1"/>
  <c r="I756" i="1"/>
  <c r="J756" i="1"/>
  <c r="K756" i="1"/>
  <c r="L756" i="1"/>
  <c r="M756" i="1"/>
  <c r="P756" i="1"/>
  <c r="Q756" i="1"/>
  <c r="R756" i="1"/>
  <c r="S756" i="1"/>
  <c r="T756" i="1"/>
  <c r="W756" i="1"/>
  <c r="X756" i="1"/>
  <c r="Y756" i="1"/>
  <c r="Z756" i="1"/>
  <c r="AA756" i="1"/>
  <c r="I757" i="1"/>
  <c r="J757" i="1"/>
  <c r="K757" i="1"/>
  <c r="L757" i="1"/>
  <c r="M757" i="1"/>
  <c r="P757" i="1"/>
  <c r="Q757" i="1"/>
  <c r="R757" i="1"/>
  <c r="S757" i="1"/>
  <c r="T757" i="1"/>
  <c r="W757" i="1"/>
  <c r="X757" i="1"/>
  <c r="Y757" i="1"/>
  <c r="Z757" i="1"/>
  <c r="AA757" i="1"/>
  <c r="I758" i="1"/>
  <c r="J758" i="1"/>
  <c r="K758" i="1"/>
  <c r="L758" i="1"/>
  <c r="M758" i="1"/>
  <c r="P758" i="1"/>
  <c r="Q758" i="1"/>
  <c r="R758" i="1"/>
  <c r="S758" i="1"/>
  <c r="T758" i="1"/>
  <c r="W758" i="1"/>
  <c r="X758" i="1"/>
  <c r="Y758" i="1"/>
  <c r="Z758" i="1"/>
  <c r="AA758" i="1"/>
  <c r="I759" i="1"/>
  <c r="J759" i="1"/>
  <c r="K759" i="1"/>
  <c r="L759" i="1"/>
  <c r="M759" i="1"/>
  <c r="P759" i="1"/>
  <c r="Q759" i="1"/>
  <c r="R759" i="1"/>
  <c r="S759" i="1"/>
  <c r="T759" i="1"/>
  <c r="W759" i="1"/>
  <c r="X759" i="1"/>
  <c r="Y759" i="1"/>
  <c r="Z759" i="1"/>
  <c r="AA759" i="1"/>
  <c r="I760" i="1"/>
  <c r="J760" i="1"/>
  <c r="K760" i="1"/>
  <c r="L760" i="1"/>
  <c r="M760" i="1"/>
  <c r="P760" i="1"/>
  <c r="Q760" i="1"/>
  <c r="R760" i="1"/>
  <c r="S760" i="1"/>
  <c r="T760" i="1"/>
  <c r="W760" i="1"/>
  <c r="X760" i="1"/>
  <c r="Y760" i="1"/>
  <c r="Z760" i="1"/>
  <c r="AA760" i="1"/>
  <c r="I761" i="1"/>
  <c r="J761" i="1"/>
  <c r="K761" i="1"/>
  <c r="L761" i="1"/>
  <c r="M761" i="1"/>
  <c r="P761" i="1"/>
  <c r="Q761" i="1"/>
  <c r="R761" i="1"/>
  <c r="S761" i="1"/>
  <c r="T761" i="1"/>
  <c r="W761" i="1"/>
  <c r="X761" i="1"/>
  <c r="Y761" i="1"/>
  <c r="Z761" i="1"/>
  <c r="AA761" i="1"/>
  <c r="I762" i="1"/>
  <c r="J762" i="1"/>
  <c r="K762" i="1"/>
  <c r="L762" i="1"/>
  <c r="M762" i="1"/>
  <c r="P762" i="1"/>
  <c r="Q762" i="1"/>
  <c r="R762" i="1"/>
  <c r="S762" i="1"/>
  <c r="T762" i="1"/>
  <c r="W762" i="1"/>
  <c r="X762" i="1"/>
  <c r="Y762" i="1"/>
  <c r="Z762" i="1"/>
  <c r="AA762" i="1"/>
  <c r="I763" i="1"/>
  <c r="J763" i="1"/>
  <c r="K763" i="1"/>
  <c r="L763" i="1"/>
  <c r="M763" i="1"/>
  <c r="P763" i="1"/>
  <c r="Q763" i="1"/>
  <c r="R763" i="1"/>
  <c r="S763" i="1"/>
  <c r="T763" i="1"/>
  <c r="W763" i="1"/>
  <c r="X763" i="1"/>
  <c r="Y763" i="1"/>
  <c r="Z763" i="1"/>
  <c r="AA763" i="1"/>
  <c r="I764" i="1"/>
  <c r="J764" i="1"/>
  <c r="K764" i="1"/>
  <c r="L764" i="1"/>
  <c r="M764" i="1"/>
  <c r="P764" i="1"/>
  <c r="Q764" i="1"/>
  <c r="R764" i="1"/>
  <c r="S764" i="1"/>
  <c r="T764" i="1"/>
  <c r="W764" i="1"/>
  <c r="X764" i="1"/>
  <c r="Y764" i="1"/>
  <c r="Z764" i="1"/>
  <c r="AA764" i="1"/>
  <c r="I765" i="1"/>
  <c r="J765" i="1"/>
  <c r="K765" i="1"/>
  <c r="L765" i="1"/>
  <c r="M765" i="1"/>
  <c r="P765" i="1"/>
  <c r="Q765" i="1"/>
  <c r="R765" i="1"/>
  <c r="S765" i="1"/>
  <c r="T765" i="1"/>
  <c r="W765" i="1"/>
  <c r="X765" i="1"/>
  <c r="Y765" i="1"/>
  <c r="Z765" i="1"/>
  <c r="AA765" i="1"/>
  <c r="I766" i="1"/>
  <c r="J766" i="1"/>
  <c r="K766" i="1"/>
  <c r="L766" i="1"/>
  <c r="M766" i="1"/>
  <c r="P766" i="1"/>
  <c r="Q766" i="1"/>
  <c r="R766" i="1"/>
  <c r="S766" i="1"/>
  <c r="T766" i="1"/>
  <c r="W766" i="1"/>
  <c r="X766" i="1"/>
  <c r="Y766" i="1"/>
  <c r="Z766" i="1"/>
  <c r="AA766" i="1"/>
  <c r="I767" i="1"/>
  <c r="K106" i="5" s="1"/>
  <c r="J767" i="1"/>
  <c r="L106" i="5" s="1"/>
  <c r="K767" i="1"/>
  <c r="M106" i="5" s="1"/>
  <c r="L767" i="1"/>
  <c r="N106" i="5" s="1"/>
  <c r="M767" i="1"/>
  <c r="O106" i="5" s="1"/>
  <c r="P767" i="1"/>
  <c r="S106" i="5" s="1"/>
  <c r="Q767" i="1"/>
  <c r="T106" i="5" s="1"/>
  <c r="R767" i="1"/>
  <c r="U106" i="5" s="1"/>
  <c r="S767" i="1"/>
  <c r="V106" i="5" s="1"/>
  <c r="T767" i="1"/>
  <c r="W106" i="5" s="1"/>
  <c r="W767" i="1"/>
  <c r="AA106" i="5" s="1"/>
  <c r="X767" i="1"/>
  <c r="AB106" i="5" s="1"/>
  <c r="Y767" i="1"/>
  <c r="AC106" i="5" s="1"/>
  <c r="Z767" i="1"/>
  <c r="AD106" i="5" s="1"/>
  <c r="AA767" i="1"/>
  <c r="AE106" i="5" s="1"/>
  <c r="I768" i="1"/>
  <c r="K54" i="5" s="1"/>
  <c r="J768" i="1"/>
  <c r="L54" i="5" s="1"/>
  <c r="K768" i="1"/>
  <c r="M54" i="5" s="1"/>
  <c r="L768" i="1"/>
  <c r="N54" i="5" s="1"/>
  <c r="M768" i="1"/>
  <c r="O54" i="5" s="1"/>
  <c r="P768" i="1"/>
  <c r="S54" i="5" s="1"/>
  <c r="Q768" i="1"/>
  <c r="T54" i="5" s="1"/>
  <c r="R768" i="1"/>
  <c r="U54" i="5" s="1"/>
  <c r="S768" i="1"/>
  <c r="V54" i="5" s="1"/>
  <c r="T768" i="1"/>
  <c r="W54" i="5" s="1"/>
  <c r="W768" i="1"/>
  <c r="AA54" i="5" s="1"/>
  <c r="X768" i="1"/>
  <c r="AB54" i="5" s="1"/>
  <c r="AF5" i="9" s="1"/>
  <c r="Y768" i="1"/>
  <c r="AC54" i="5" s="1"/>
  <c r="Z768" i="1"/>
  <c r="AD54" i="5" s="1"/>
  <c r="AH5" i="9" s="1"/>
  <c r="AE54" i="5"/>
  <c r="AI5" i="9" s="1"/>
  <c r="AJ13" i="9" s="1"/>
  <c r="I769" i="1"/>
  <c r="J769" i="1"/>
  <c r="K769" i="1"/>
  <c r="L769" i="1"/>
  <c r="M769" i="1"/>
  <c r="P769" i="1"/>
  <c r="Q769" i="1"/>
  <c r="R769" i="1"/>
  <c r="S769" i="1"/>
  <c r="T769" i="1"/>
  <c r="W769" i="1"/>
  <c r="X769" i="1"/>
  <c r="Y769" i="1"/>
  <c r="Z769" i="1"/>
  <c r="AA769" i="1"/>
  <c r="I770" i="1"/>
  <c r="J770" i="1"/>
  <c r="K770" i="1"/>
  <c r="L770" i="1"/>
  <c r="M770" i="1"/>
  <c r="P770" i="1"/>
  <c r="Q770" i="1"/>
  <c r="R770" i="1"/>
  <c r="S770" i="1"/>
  <c r="T770" i="1"/>
  <c r="W770" i="1"/>
  <c r="X770" i="1"/>
  <c r="Y770" i="1"/>
  <c r="Z770" i="1"/>
  <c r="AA770" i="1"/>
  <c r="I771" i="1"/>
  <c r="J771" i="1"/>
  <c r="K771" i="1"/>
  <c r="L771" i="1"/>
  <c r="M771" i="1"/>
  <c r="P771" i="1"/>
  <c r="Q771" i="1"/>
  <c r="R771" i="1"/>
  <c r="S771" i="1"/>
  <c r="T771" i="1"/>
  <c r="W771" i="1"/>
  <c r="X771" i="1"/>
  <c r="Y771" i="1"/>
  <c r="Z771" i="1"/>
  <c r="AA771" i="1"/>
  <c r="I772" i="1"/>
  <c r="J772" i="1"/>
  <c r="K772" i="1"/>
  <c r="L772" i="1"/>
  <c r="M772" i="1"/>
  <c r="P772" i="1"/>
  <c r="Q772" i="1"/>
  <c r="R772" i="1"/>
  <c r="S772" i="1"/>
  <c r="T772" i="1"/>
  <c r="W772" i="1"/>
  <c r="X772" i="1"/>
  <c r="Y772" i="1"/>
  <c r="Z772" i="1"/>
  <c r="AA772" i="1"/>
  <c r="I773" i="1"/>
  <c r="J773" i="1"/>
  <c r="K773" i="1"/>
  <c r="L773" i="1"/>
  <c r="M773" i="1"/>
  <c r="P773" i="1"/>
  <c r="Q773" i="1"/>
  <c r="R773" i="1"/>
  <c r="S773" i="1"/>
  <c r="T773" i="1"/>
  <c r="W773" i="1"/>
  <c r="X773" i="1"/>
  <c r="Y773" i="1"/>
  <c r="Z773" i="1"/>
  <c r="AA773" i="1"/>
  <c r="I774" i="1"/>
  <c r="J774" i="1"/>
  <c r="K774" i="1"/>
  <c r="L774" i="1"/>
  <c r="M774" i="1"/>
  <c r="P774" i="1"/>
  <c r="Q774" i="1"/>
  <c r="R774" i="1"/>
  <c r="S774" i="1"/>
  <c r="T774" i="1"/>
  <c r="W774" i="1"/>
  <c r="X774" i="1"/>
  <c r="Y774" i="1"/>
  <c r="Z774" i="1"/>
  <c r="AA774" i="1"/>
  <c r="I775" i="1"/>
  <c r="J775" i="1"/>
  <c r="K775" i="1"/>
  <c r="L775" i="1"/>
  <c r="M775" i="1"/>
  <c r="P775" i="1"/>
  <c r="Q775" i="1"/>
  <c r="R775" i="1"/>
  <c r="S775" i="1"/>
  <c r="T775" i="1"/>
  <c r="W775" i="1"/>
  <c r="X775" i="1"/>
  <c r="Y775" i="1"/>
  <c r="Z775" i="1"/>
  <c r="AA775" i="1"/>
  <c r="I776" i="1"/>
  <c r="J776" i="1"/>
  <c r="K776" i="1"/>
  <c r="L776" i="1"/>
  <c r="M776" i="1"/>
  <c r="P776" i="1"/>
  <c r="Q776" i="1"/>
  <c r="R776" i="1"/>
  <c r="S776" i="1"/>
  <c r="T776" i="1"/>
  <c r="W776" i="1"/>
  <c r="X776" i="1"/>
  <c r="Y776" i="1"/>
  <c r="Z776" i="1"/>
  <c r="AA776" i="1"/>
  <c r="I777" i="1"/>
  <c r="J777" i="1"/>
  <c r="K777" i="1"/>
  <c r="L777" i="1"/>
  <c r="M777" i="1"/>
  <c r="P777" i="1"/>
  <c r="Q777" i="1"/>
  <c r="R777" i="1"/>
  <c r="S777" i="1"/>
  <c r="T777" i="1"/>
  <c r="W777" i="1"/>
  <c r="X777" i="1"/>
  <c r="Y777" i="1"/>
  <c r="Z777" i="1"/>
  <c r="AA777" i="1"/>
  <c r="I778" i="1"/>
  <c r="J778" i="1"/>
  <c r="K778" i="1"/>
  <c r="L778" i="1"/>
  <c r="M778" i="1"/>
  <c r="P778" i="1"/>
  <c r="Q778" i="1"/>
  <c r="R778" i="1"/>
  <c r="S778" i="1"/>
  <c r="T778" i="1"/>
  <c r="W778" i="1"/>
  <c r="X778" i="1"/>
  <c r="Y778" i="1"/>
  <c r="Z778" i="1"/>
  <c r="AA778" i="1"/>
  <c r="I779" i="1"/>
  <c r="J779" i="1"/>
  <c r="K779" i="1"/>
  <c r="L779" i="1"/>
  <c r="M779" i="1"/>
  <c r="P779" i="1"/>
  <c r="Q779" i="1"/>
  <c r="R779" i="1"/>
  <c r="S779" i="1"/>
  <c r="T779" i="1"/>
  <c r="W779" i="1"/>
  <c r="X779" i="1"/>
  <c r="Y779" i="1"/>
  <c r="Z779" i="1"/>
  <c r="AA779" i="1"/>
  <c r="I780" i="1"/>
  <c r="J780" i="1"/>
  <c r="K780" i="1"/>
  <c r="L780" i="1"/>
  <c r="M780" i="1"/>
  <c r="P780" i="1"/>
  <c r="Q780" i="1"/>
  <c r="R780" i="1"/>
  <c r="S780" i="1"/>
  <c r="T780" i="1"/>
  <c r="W780" i="1"/>
  <c r="X780" i="1"/>
  <c r="Y780" i="1"/>
  <c r="Z780" i="1"/>
  <c r="AA780" i="1"/>
  <c r="I781" i="1"/>
  <c r="J781" i="1"/>
  <c r="K781" i="1"/>
  <c r="L781" i="1"/>
  <c r="M781" i="1"/>
  <c r="P781" i="1"/>
  <c r="Q781" i="1"/>
  <c r="R781" i="1"/>
  <c r="S781" i="1"/>
  <c r="T781" i="1"/>
  <c r="W781" i="1"/>
  <c r="X781" i="1"/>
  <c r="Y781" i="1"/>
  <c r="Z781" i="1"/>
  <c r="AA781" i="1"/>
  <c r="I782" i="1"/>
  <c r="J782" i="1"/>
  <c r="K782" i="1"/>
  <c r="L782" i="1"/>
  <c r="M782" i="1"/>
  <c r="P782" i="1"/>
  <c r="Q782" i="1"/>
  <c r="R782" i="1"/>
  <c r="S782" i="1"/>
  <c r="T782" i="1"/>
  <c r="W782" i="1"/>
  <c r="X782" i="1"/>
  <c r="Y782" i="1"/>
  <c r="Z782" i="1"/>
  <c r="AA782" i="1"/>
  <c r="I783" i="1"/>
  <c r="J783" i="1"/>
  <c r="K783" i="1"/>
  <c r="L783" i="1"/>
  <c r="M783" i="1"/>
  <c r="P783" i="1"/>
  <c r="Q783" i="1"/>
  <c r="R783" i="1"/>
  <c r="S783" i="1"/>
  <c r="T783" i="1"/>
  <c r="W783" i="1"/>
  <c r="X783" i="1"/>
  <c r="Y783" i="1"/>
  <c r="Z783" i="1"/>
  <c r="AA783" i="1"/>
  <c r="I784" i="1"/>
  <c r="J784" i="1"/>
  <c r="K784" i="1"/>
  <c r="L784" i="1"/>
  <c r="M784" i="1"/>
  <c r="P784" i="1"/>
  <c r="Q784" i="1"/>
  <c r="R784" i="1"/>
  <c r="S784" i="1"/>
  <c r="T784" i="1"/>
  <c r="W784" i="1"/>
  <c r="X784" i="1"/>
  <c r="Y784" i="1"/>
  <c r="Z784" i="1"/>
  <c r="AA784" i="1"/>
  <c r="I785" i="1"/>
  <c r="J785" i="1"/>
  <c r="K785" i="1"/>
  <c r="L785" i="1"/>
  <c r="M785" i="1"/>
  <c r="P785" i="1"/>
  <c r="Q785" i="1"/>
  <c r="R785" i="1"/>
  <c r="S785" i="1"/>
  <c r="T785" i="1"/>
  <c r="W785" i="1"/>
  <c r="X785" i="1"/>
  <c r="Y785" i="1"/>
  <c r="Z785" i="1"/>
  <c r="AA785" i="1"/>
  <c r="I786" i="1"/>
  <c r="J786" i="1"/>
  <c r="K786" i="1"/>
  <c r="L786" i="1"/>
  <c r="M786" i="1"/>
  <c r="P786" i="1"/>
  <c r="Q786" i="1"/>
  <c r="R786" i="1"/>
  <c r="S786" i="1"/>
  <c r="T786" i="1"/>
  <c r="W786" i="1"/>
  <c r="X786" i="1"/>
  <c r="Y786" i="1"/>
  <c r="Z786" i="1"/>
  <c r="AA786" i="1"/>
  <c r="I787" i="1"/>
  <c r="J787" i="1"/>
  <c r="K787" i="1"/>
  <c r="L787" i="1"/>
  <c r="M787" i="1"/>
  <c r="P787" i="1"/>
  <c r="Q787" i="1"/>
  <c r="R787" i="1"/>
  <c r="S787" i="1"/>
  <c r="T787" i="1"/>
  <c r="W787" i="1"/>
  <c r="X787" i="1"/>
  <c r="Y787" i="1"/>
  <c r="Z787" i="1"/>
  <c r="AA787" i="1"/>
  <c r="I788" i="1"/>
  <c r="J788" i="1"/>
  <c r="K788" i="1"/>
  <c r="L788" i="1"/>
  <c r="M788" i="1"/>
  <c r="P788" i="1"/>
  <c r="Q788" i="1"/>
  <c r="R788" i="1"/>
  <c r="S788" i="1"/>
  <c r="T788" i="1"/>
  <c r="W788" i="1"/>
  <c r="X788" i="1"/>
  <c r="Y788" i="1"/>
  <c r="Z788" i="1"/>
  <c r="AA788" i="1"/>
  <c r="I789" i="1"/>
  <c r="J789" i="1"/>
  <c r="K789" i="1"/>
  <c r="L789" i="1"/>
  <c r="M789" i="1"/>
  <c r="P789" i="1"/>
  <c r="Q789" i="1"/>
  <c r="R789" i="1"/>
  <c r="S789" i="1"/>
  <c r="T789" i="1"/>
  <c r="W789" i="1"/>
  <c r="X789" i="1"/>
  <c r="Y789" i="1"/>
  <c r="Z789" i="1"/>
  <c r="AA789" i="1"/>
  <c r="I790" i="1"/>
  <c r="J790" i="1"/>
  <c r="K790" i="1"/>
  <c r="L790" i="1"/>
  <c r="M790" i="1"/>
  <c r="P790" i="1"/>
  <c r="Q790" i="1"/>
  <c r="R790" i="1"/>
  <c r="S790" i="1"/>
  <c r="T790" i="1"/>
  <c r="W790" i="1"/>
  <c r="X790" i="1"/>
  <c r="Y790" i="1"/>
  <c r="Z790" i="1"/>
  <c r="AA790" i="1"/>
  <c r="I791" i="1"/>
  <c r="J791" i="1"/>
  <c r="K791" i="1"/>
  <c r="L791" i="1"/>
  <c r="M791" i="1"/>
  <c r="P791" i="1"/>
  <c r="Q791" i="1"/>
  <c r="R791" i="1"/>
  <c r="S791" i="1"/>
  <c r="T791" i="1"/>
  <c r="W791" i="1"/>
  <c r="X791" i="1"/>
  <c r="Y791" i="1"/>
  <c r="Z791" i="1"/>
  <c r="AA791" i="1"/>
  <c r="I792" i="1"/>
  <c r="J792" i="1"/>
  <c r="K792" i="1"/>
  <c r="L792" i="1"/>
  <c r="M792" i="1"/>
  <c r="P792" i="1"/>
  <c r="Q792" i="1"/>
  <c r="R792" i="1"/>
  <c r="S792" i="1"/>
  <c r="T792" i="1"/>
  <c r="W792" i="1"/>
  <c r="X792" i="1"/>
  <c r="Y792" i="1"/>
  <c r="Z792" i="1"/>
  <c r="AA792" i="1"/>
  <c r="I793" i="1"/>
  <c r="J793" i="1"/>
  <c r="K793" i="1"/>
  <c r="L793" i="1"/>
  <c r="M793" i="1"/>
  <c r="P793" i="1"/>
  <c r="Q793" i="1"/>
  <c r="R793" i="1"/>
  <c r="S793" i="1"/>
  <c r="T793" i="1"/>
  <c r="W793" i="1"/>
  <c r="X793" i="1"/>
  <c r="Y793" i="1"/>
  <c r="Z793" i="1"/>
  <c r="AA793" i="1"/>
  <c r="I794" i="1"/>
  <c r="J794" i="1"/>
  <c r="K794" i="1"/>
  <c r="L794" i="1"/>
  <c r="M794" i="1"/>
  <c r="P794" i="1"/>
  <c r="Q794" i="1"/>
  <c r="R794" i="1"/>
  <c r="S794" i="1"/>
  <c r="T794" i="1"/>
  <c r="W794" i="1"/>
  <c r="X794" i="1"/>
  <c r="Y794" i="1"/>
  <c r="Z794" i="1"/>
  <c r="AA794" i="1"/>
  <c r="I795" i="1"/>
  <c r="J795" i="1"/>
  <c r="K795" i="1"/>
  <c r="L795" i="1"/>
  <c r="M795" i="1"/>
  <c r="P795" i="1"/>
  <c r="Q795" i="1"/>
  <c r="R795" i="1"/>
  <c r="S795" i="1"/>
  <c r="T795" i="1"/>
  <c r="W795" i="1"/>
  <c r="X795" i="1"/>
  <c r="Y795" i="1"/>
  <c r="Z795" i="1"/>
  <c r="AA795" i="1"/>
  <c r="I796" i="1"/>
  <c r="J796" i="1"/>
  <c r="K796" i="1"/>
  <c r="L796" i="1"/>
  <c r="M796" i="1"/>
  <c r="P796" i="1"/>
  <c r="Q796" i="1"/>
  <c r="R796" i="1"/>
  <c r="S796" i="1"/>
  <c r="T796" i="1"/>
  <c r="W796" i="1"/>
  <c r="X796" i="1"/>
  <c r="Y796" i="1"/>
  <c r="Z796" i="1"/>
  <c r="AA796" i="1"/>
  <c r="I797" i="1"/>
  <c r="J797" i="1"/>
  <c r="K797" i="1"/>
  <c r="L797" i="1"/>
  <c r="M797" i="1"/>
  <c r="P797" i="1"/>
  <c r="Q797" i="1"/>
  <c r="R797" i="1"/>
  <c r="S797" i="1"/>
  <c r="T797" i="1"/>
  <c r="W797" i="1"/>
  <c r="X797" i="1"/>
  <c r="Y797" i="1"/>
  <c r="Z797" i="1"/>
  <c r="AA797" i="1"/>
  <c r="I798" i="1"/>
  <c r="J798" i="1"/>
  <c r="K798" i="1"/>
  <c r="L798" i="1"/>
  <c r="M798" i="1"/>
  <c r="P798" i="1"/>
  <c r="Q798" i="1"/>
  <c r="R798" i="1"/>
  <c r="S798" i="1"/>
  <c r="T798" i="1"/>
  <c r="W798" i="1"/>
  <c r="X798" i="1"/>
  <c r="Y798" i="1"/>
  <c r="Z798" i="1"/>
  <c r="AA798" i="1"/>
  <c r="I799" i="1"/>
  <c r="J799" i="1"/>
  <c r="K799" i="1"/>
  <c r="L799" i="1"/>
  <c r="M799" i="1"/>
  <c r="P799" i="1"/>
  <c r="Q799" i="1"/>
  <c r="R799" i="1"/>
  <c r="S799" i="1"/>
  <c r="T799" i="1"/>
  <c r="W799" i="1"/>
  <c r="X799" i="1"/>
  <c r="Y799" i="1"/>
  <c r="Z799" i="1"/>
  <c r="AA799" i="1"/>
  <c r="I800" i="1"/>
  <c r="J800" i="1"/>
  <c r="K800" i="1"/>
  <c r="L800" i="1"/>
  <c r="M800" i="1"/>
  <c r="P800" i="1"/>
  <c r="Q800" i="1"/>
  <c r="R800" i="1"/>
  <c r="S800" i="1"/>
  <c r="T800" i="1"/>
  <c r="W800" i="1"/>
  <c r="X800" i="1"/>
  <c r="Y800" i="1"/>
  <c r="Z800" i="1"/>
  <c r="AA800" i="1"/>
  <c r="I801" i="1"/>
  <c r="K55" i="5" s="1"/>
  <c r="Q6" i="9" s="1"/>
  <c r="J801" i="1"/>
  <c r="L55" i="5" s="1"/>
  <c r="R6" i="9" s="1"/>
  <c r="K801" i="1"/>
  <c r="M55" i="5" s="1"/>
  <c r="S6" i="9" s="1"/>
  <c r="L801" i="1"/>
  <c r="N55" i="5" s="1"/>
  <c r="T6" i="9" s="1"/>
  <c r="M801" i="1"/>
  <c r="O55" i="5" s="1"/>
  <c r="U6" i="9" s="1"/>
  <c r="V14" i="9" s="1"/>
  <c r="P801" i="1"/>
  <c r="S55" i="5" s="1"/>
  <c r="X6" i="9" s="1"/>
  <c r="Q801" i="1"/>
  <c r="T55" i="5" s="1"/>
  <c r="Y6" i="9" s="1"/>
  <c r="R801" i="1"/>
  <c r="U55" i="5" s="1"/>
  <c r="Z6" i="9" s="1"/>
  <c r="S801" i="1"/>
  <c r="V55" i="5" s="1"/>
  <c r="AA6" i="9" s="1"/>
  <c r="T801" i="1"/>
  <c r="W55" i="5" s="1"/>
  <c r="AB6" i="9" s="1"/>
  <c r="AC14" i="9" s="1"/>
  <c r="W801" i="1"/>
  <c r="AA55" i="5" s="1"/>
  <c r="AE6" i="9" s="1"/>
  <c r="X801" i="1"/>
  <c r="AB55" i="5" s="1"/>
  <c r="Y801" i="1"/>
  <c r="AC55" i="5" s="1"/>
  <c r="AG6" i="9" s="1"/>
  <c r="Z801" i="1"/>
  <c r="AD55" i="5" s="1"/>
  <c r="AA801" i="1"/>
  <c r="AE55" i="5" s="1"/>
  <c r="AI6" i="9" s="1"/>
  <c r="AJ14" i="9" s="1"/>
  <c r="I802" i="1"/>
  <c r="J802" i="1"/>
  <c r="K802" i="1"/>
  <c r="L802" i="1"/>
  <c r="M802" i="1"/>
  <c r="P802" i="1"/>
  <c r="Q802" i="1"/>
  <c r="R802" i="1"/>
  <c r="S802" i="1"/>
  <c r="T802" i="1"/>
  <c r="W802" i="1"/>
  <c r="X802" i="1"/>
  <c r="Y802" i="1"/>
  <c r="Z802" i="1"/>
  <c r="AA802" i="1"/>
  <c r="I803" i="1"/>
  <c r="J803" i="1"/>
  <c r="K803" i="1"/>
  <c r="L803" i="1"/>
  <c r="M803" i="1"/>
  <c r="P803" i="1"/>
  <c r="Q803" i="1"/>
  <c r="R803" i="1"/>
  <c r="S803" i="1"/>
  <c r="T803" i="1"/>
  <c r="W803" i="1"/>
  <c r="X803" i="1"/>
  <c r="Y803" i="1"/>
  <c r="Z803" i="1"/>
  <c r="AA803" i="1"/>
  <c r="I804" i="1"/>
  <c r="J804" i="1"/>
  <c r="K804" i="1"/>
  <c r="L804" i="1"/>
  <c r="M804" i="1"/>
  <c r="P804" i="1"/>
  <c r="Q804" i="1"/>
  <c r="R804" i="1"/>
  <c r="S804" i="1"/>
  <c r="T804" i="1"/>
  <c r="W804" i="1"/>
  <c r="X804" i="1"/>
  <c r="Y804" i="1"/>
  <c r="Z804" i="1"/>
  <c r="AA804" i="1"/>
  <c r="I805" i="1"/>
  <c r="J805" i="1"/>
  <c r="K805" i="1"/>
  <c r="L805" i="1"/>
  <c r="M805" i="1"/>
  <c r="P805" i="1"/>
  <c r="Q805" i="1"/>
  <c r="R805" i="1"/>
  <c r="S805" i="1"/>
  <c r="T805" i="1"/>
  <c r="W805" i="1"/>
  <c r="X805" i="1"/>
  <c r="Y805" i="1"/>
  <c r="Z805" i="1"/>
  <c r="AA805" i="1"/>
  <c r="I806" i="1"/>
  <c r="J806" i="1"/>
  <c r="K806" i="1"/>
  <c r="L806" i="1"/>
  <c r="M806" i="1"/>
  <c r="P806" i="1"/>
  <c r="Q806" i="1"/>
  <c r="R806" i="1"/>
  <c r="S806" i="1"/>
  <c r="T806" i="1"/>
  <c r="W806" i="1"/>
  <c r="X806" i="1"/>
  <c r="Y806" i="1"/>
  <c r="Z806" i="1"/>
  <c r="AA806" i="1"/>
  <c r="I807" i="1"/>
  <c r="J807" i="1"/>
  <c r="K807" i="1"/>
  <c r="L807" i="1"/>
  <c r="M807" i="1"/>
  <c r="P807" i="1"/>
  <c r="Q807" i="1"/>
  <c r="R807" i="1"/>
  <c r="S807" i="1"/>
  <c r="T807" i="1"/>
  <c r="W807" i="1"/>
  <c r="X807" i="1"/>
  <c r="Y807" i="1"/>
  <c r="Z807" i="1"/>
  <c r="AA807" i="1"/>
  <c r="I808" i="1"/>
  <c r="K56" i="5" s="1"/>
  <c r="Q7" i="9" s="1"/>
  <c r="J808" i="1"/>
  <c r="L56" i="5" s="1"/>
  <c r="R7" i="9" s="1"/>
  <c r="K808" i="1"/>
  <c r="M56" i="5" s="1"/>
  <c r="S7" i="9" s="1"/>
  <c r="L808" i="1"/>
  <c r="N56" i="5" s="1"/>
  <c r="T7" i="9" s="1"/>
  <c r="M808" i="1"/>
  <c r="O56" i="5" s="1"/>
  <c r="U7" i="9" s="1"/>
  <c r="V15" i="9" s="1"/>
  <c r="P808" i="1"/>
  <c r="S56" i="5" s="1"/>
  <c r="X7" i="9" s="1"/>
  <c r="Q808" i="1"/>
  <c r="T56" i="5" s="1"/>
  <c r="Y7" i="9" s="1"/>
  <c r="R808" i="1"/>
  <c r="U56" i="5" s="1"/>
  <c r="Z7" i="9" s="1"/>
  <c r="S808" i="1"/>
  <c r="V56" i="5" s="1"/>
  <c r="AA7" i="9" s="1"/>
  <c r="T808" i="1"/>
  <c r="W56" i="5" s="1"/>
  <c r="AB7" i="9" s="1"/>
  <c r="AC15" i="9" s="1"/>
  <c r="W808" i="1"/>
  <c r="AA56" i="5" s="1"/>
  <c r="AE7" i="9" s="1"/>
  <c r="X808" i="1"/>
  <c r="AB56" i="5" s="1"/>
  <c r="AF7" i="9" s="1"/>
  <c r="Y808" i="1"/>
  <c r="AC56" i="5" s="1"/>
  <c r="AG7" i="9" s="1"/>
  <c r="Z808" i="1"/>
  <c r="AD56" i="5" s="1"/>
  <c r="AH7" i="9" s="1"/>
  <c r="AA808" i="1"/>
  <c r="AE56" i="5" s="1"/>
  <c r="AI7" i="9" s="1"/>
  <c r="AJ15" i="9" s="1"/>
  <c r="I809" i="1"/>
  <c r="J809" i="1"/>
  <c r="K809" i="1"/>
  <c r="L809" i="1"/>
  <c r="M809" i="1"/>
  <c r="P809" i="1"/>
  <c r="Q809" i="1"/>
  <c r="R809" i="1"/>
  <c r="S809" i="1"/>
  <c r="T809" i="1"/>
  <c r="W809" i="1"/>
  <c r="X809" i="1"/>
  <c r="Y809" i="1"/>
  <c r="Z809" i="1"/>
  <c r="AA809" i="1"/>
  <c r="I810" i="1"/>
  <c r="J810" i="1"/>
  <c r="K810" i="1"/>
  <c r="L810" i="1"/>
  <c r="M810" i="1"/>
  <c r="P810" i="1"/>
  <c r="Q810" i="1"/>
  <c r="R810" i="1"/>
  <c r="S810" i="1"/>
  <c r="T810" i="1"/>
  <c r="W810" i="1"/>
  <c r="X810" i="1"/>
  <c r="Y810" i="1"/>
  <c r="Z810" i="1"/>
  <c r="AA810" i="1"/>
  <c r="I811" i="1"/>
  <c r="J811" i="1"/>
  <c r="K811" i="1"/>
  <c r="L811" i="1"/>
  <c r="M811" i="1"/>
  <c r="P811" i="1"/>
  <c r="Q811" i="1"/>
  <c r="R811" i="1"/>
  <c r="S811" i="1"/>
  <c r="T811" i="1"/>
  <c r="W811" i="1"/>
  <c r="X811" i="1"/>
  <c r="Y811" i="1"/>
  <c r="Z811" i="1"/>
  <c r="AA811" i="1"/>
  <c r="I812" i="1"/>
  <c r="J812" i="1"/>
  <c r="K812" i="1"/>
  <c r="L812" i="1"/>
  <c r="M812" i="1"/>
  <c r="P812" i="1"/>
  <c r="Q812" i="1"/>
  <c r="R812" i="1"/>
  <c r="S812" i="1"/>
  <c r="T812" i="1"/>
  <c r="W812" i="1"/>
  <c r="X812" i="1"/>
  <c r="Y812" i="1"/>
  <c r="Z812" i="1"/>
  <c r="AA812" i="1"/>
  <c r="I813" i="1"/>
  <c r="J813" i="1"/>
  <c r="K813" i="1"/>
  <c r="L813" i="1"/>
  <c r="M813" i="1"/>
  <c r="P813" i="1"/>
  <c r="Q813" i="1"/>
  <c r="R813" i="1"/>
  <c r="S813" i="1"/>
  <c r="T813" i="1"/>
  <c r="W813" i="1"/>
  <c r="X813" i="1"/>
  <c r="Y813" i="1"/>
  <c r="Z813" i="1"/>
  <c r="AA813" i="1"/>
  <c r="I814" i="1"/>
  <c r="J814" i="1"/>
  <c r="K814" i="1"/>
  <c r="L814" i="1"/>
  <c r="M814" i="1"/>
  <c r="P814" i="1"/>
  <c r="Q814" i="1"/>
  <c r="R814" i="1"/>
  <c r="S814" i="1"/>
  <c r="T814" i="1"/>
  <c r="W814" i="1"/>
  <c r="X814" i="1"/>
  <c r="Y814" i="1"/>
  <c r="Z814" i="1"/>
  <c r="AA814" i="1"/>
  <c r="I815" i="1"/>
  <c r="J815" i="1"/>
  <c r="K815" i="1"/>
  <c r="L815" i="1"/>
  <c r="M815" i="1"/>
  <c r="P815" i="1"/>
  <c r="Q815" i="1"/>
  <c r="R815" i="1"/>
  <c r="S815" i="1"/>
  <c r="T815" i="1"/>
  <c r="W815" i="1"/>
  <c r="X815" i="1"/>
  <c r="Y815" i="1"/>
  <c r="Z815" i="1"/>
  <c r="AA815" i="1"/>
  <c r="I816" i="1"/>
  <c r="J816" i="1"/>
  <c r="K816" i="1"/>
  <c r="L816" i="1"/>
  <c r="M816" i="1"/>
  <c r="P816" i="1"/>
  <c r="Q816" i="1"/>
  <c r="R816" i="1"/>
  <c r="S816" i="1"/>
  <c r="T816" i="1"/>
  <c r="W816" i="1"/>
  <c r="X816" i="1"/>
  <c r="Y816" i="1"/>
  <c r="Z816" i="1"/>
  <c r="AA816" i="1"/>
  <c r="I817" i="1"/>
  <c r="J817" i="1"/>
  <c r="K817" i="1"/>
  <c r="L817" i="1"/>
  <c r="M817" i="1"/>
  <c r="P817" i="1"/>
  <c r="Q817" i="1"/>
  <c r="R817" i="1"/>
  <c r="S817" i="1"/>
  <c r="T817" i="1"/>
  <c r="W817" i="1"/>
  <c r="X817" i="1"/>
  <c r="Y817" i="1"/>
  <c r="Z817" i="1"/>
  <c r="AA817" i="1"/>
  <c r="I818" i="1"/>
  <c r="K76" i="5" s="1"/>
  <c r="J818" i="1"/>
  <c r="L76" i="5" s="1"/>
  <c r="K818" i="1"/>
  <c r="M76" i="5" s="1"/>
  <c r="L818" i="1"/>
  <c r="N76" i="5" s="1"/>
  <c r="M818" i="1"/>
  <c r="O76" i="5" s="1"/>
  <c r="P818" i="1"/>
  <c r="S76" i="5" s="1"/>
  <c r="Q818" i="1"/>
  <c r="T76" i="5" s="1"/>
  <c r="R818" i="1"/>
  <c r="U76" i="5" s="1"/>
  <c r="S818" i="1"/>
  <c r="V76" i="5" s="1"/>
  <c r="T818" i="1"/>
  <c r="W76" i="5" s="1"/>
  <c r="X77" i="5" s="1"/>
  <c r="W818" i="1"/>
  <c r="AA76" i="5" s="1"/>
  <c r="X818" i="1"/>
  <c r="AB76" i="5" s="1"/>
  <c r="Y818" i="1"/>
  <c r="AC76" i="5" s="1"/>
  <c r="Z818" i="1"/>
  <c r="AD76" i="5" s="1"/>
  <c r="AA818" i="1"/>
  <c r="AE76" i="5" s="1"/>
  <c r="I819" i="1"/>
  <c r="J819" i="1"/>
  <c r="K819" i="1"/>
  <c r="L819" i="1"/>
  <c r="M819" i="1"/>
  <c r="P819" i="1"/>
  <c r="Q819" i="1"/>
  <c r="R819" i="1"/>
  <c r="S819" i="1"/>
  <c r="T819" i="1"/>
  <c r="W819" i="1"/>
  <c r="X819" i="1"/>
  <c r="Y819" i="1"/>
  <c r="Z819" i="1"/>
  <c r="AA819" i="1"/>
  <c r="I820" i="1"/>
  <c r="J820" i="1"/>
  <c r="K820" i="1"/>
  <c r="L820" i="1"/>
  <c r="M820" i="1"/>
  <c r="P820" i="1"/>
  <c r="Q820" i="1"/>
  <c r="R820" i="1"/>
  <c r="S820" i="1"/>
  <c r="T820" i="1"/>
  <c r="W820" i="1"/>
  <c r="X820" i="1"/>
  <c r="Y820" i="1"/>
  <c r="Z820" i="1"/>
  <c r="AA820" i="1"/>
  <c r="I821" i="1"/>
  <c r="J821" i="1"/>
  <c r="K821" i="1"/>
  <c r="L821" i="1"/>
  <c r="M821" i="1"/>
  <c r="P821" i="1"/>
  <c r="Q821" i="1"/>
  <c r="R821" i="1"/>
  <c r="S821" i="1"/>
  <c r="T821" i="1"/>
  <c r="W821" i="1"/>
  <c r="X821" i="1"/>
  <c r="Y821" i="1"/>
  <c r="Z821" i="1"/>
  <c r="AA821" i="1"/>
  <c r="I822" i="1"/>
  <c r="J822" i="1"/>
  <c r="K822" i="1"/>
  <c r="L822" i="1"/>
  <c r="M822" i="1"/>
  <c r="P822" i="1"/>
  <c r="Q822" i="1"/>
  <c r="R822" i="1"/>
  <c r="S822" i="1"/>
  <c r="T822" i="1"/>
  <c r="W822" i="1"/>
  <c r="X822" i="1"/>
  <c r="Y822" i="1"/>
  <c r="Z822" i="1"/>
  <c r="AA822" i="1"/>
  <c r="I823" i="1"/>
  <c r="J823" i="1"/>
  <c r="K823" i="1"/>
  <c r="L823" i="1"/>
  <c r="M823" i="1"/>
  <c r="P823" i="1"/>
  <c r="Q823" i="1"/>
  <c r="R823" i="1"/>
  <c r="S823" i="1"/>
  <c r="T823" i="1"/>
  <c r="W823" i="1"/>
  <c r="X823" i="1"/>
  <c r="Y823" i="1"/>
  <c r="Z823" i="1"/>
  <c r="AA823" i="1"/>
  <c r="I824" i="1"/>
  <c r="J824" i="1"/>
  <c r="K824" i="1"/>
  <c r="L824" i="1"/>
  <c r="M824" i="1"/>
  <c r="P824" i="1"/>
  <c r="Q824" i="1"/>
  <c r="R824" i="1"/>
  <c r="S824" i="1"/>
  <c r="T824" i="1"/>
  <c r="W824" i="1"/>
  <c r="X824" i="1"/>
  <c r="Y824" i="1"/>
  <c r="Z824" i="1"/>
  <c r="AA824" i="1"/>
  <c r="I825" i="1"/>
  <c r="J825" i="1"/>
  <c r="K825" i="1"/>
  <c r="L825" i="1"/>
  <c r="M825" i="1"/>
  <c r="P825" i="1"/>
  <c r="Q825" i="1"/>
  <c r="R825" i="1"/>
  <c r="S825" i="1"/>
  <c r="T825" i="1"/>
  <c r="W825" i="1"/>
  <c r="X825" i="1"/>
  <c r="Y825" i="1"/>
  <c r="Z825" i="1"/>
  <c r="AA825" i="1"/>
  <c r="I826" i="1"/>
  <c r="K98" i="5" s="1"/>
  <c r="J826" i="1"/>
  <c r="L98" i="5" s="1"/>
  <c r="K826" i="1"/>
  <c r="M98" i="5" s="1"/>
  <c r="L826" i="1"/>
  <c r="N98" i="5" s="1"/>
  <c r="M826" i="1"/>
  <c r="O98" i="5" s="1"/>
  <c r="P826" i="1"/>
  <c r="S98" i="5" s="1"/>
  <c r="Q826" i="1"/>
  <c r="T98" i="5" s="1"/>
  <c r="R826" i="1"/>
  <c r="U98" i="5" s="1"/>
  <c r="S826" i="1"/>
  <c r="V98" i="5" s="1"/>
  <c r="T826" i="1"/>
  <c r="W98" i="5" s="1"/>
  <c r="W826" i="1"/>
  <c r="AA98" i="5" s="1"/>
  <c r="X826" i="1"/>
  <c r="AB98" i="5" s="1"/>
  <c r="Y826" i="1"/>
  <c r="AC98" i="5" s="1"/>
  <c r="Z826" i="1"/>
  <c r="AD98" i="5" s="1"/>
  <c r="AA826" i="1"/>
  <c r="AE98" i="5" s="1"/>
  <c r="I827" i="1"/>
  <c r="K68" i="5" s="1"/>
  <c r="J827" i="1"/>
  <c r="L68" i="5" s="1"/>
  <c r="K827" i="1"/>
  <c r="M68" i="5" s="1"/>
  <c r="L827" i="1"/>
  <c r="N68" i="5" s="1"/>
  <c r="M827" i="1"/>
  <c r="O68" i="5" s="1"/>
  <c r="P827" i="1"/>
  <c r="S68" i="5" s="1"/>
  <c r="Q827" i="1"/>
  <c r="T68" i="5" s="1"/>
  <c r="R827" i="1"/>
  <c r="U68" i="5" s="1"/>
  <c r="S827" i="1"/>
  <c r="V68" i="5" s="1"/>
  <c r="T827" i="1"/>
  <c r="W68" i="5" s="1"/>
  <c r="W827" i="1"/>
  <c r="AA68" i="5" s="1"/>
  <c r="X827" i="1"/>
  <c r="AB68" i="5" s="1"/>
  <c r="Y827" i="1"/>
  <c r="AC68" i="5" s="1"/>
  <c r="Z827" i="1"/>
  <c r="AD68" i="5" s="1"/>
  <c r="AA827" i="1"/>
  <c r="AE68" i="5" s="1"/>
  <c r="I828" i="1"/>
  <c r="J828" i="1"/>
  <c r="K828" i="1"/>
  <c r="L828" i="1"/>
  <c r="M828" i="1"/>
  <c r="P828" i="1"/>
  <c r="Q828" i="1"/>
  <c r="R828" i="1"/>
  <c r="S828" i="1"/>
  <c r="T828" i="1"/>
  <c r="W828" i="1"/>
  <c r="X828" i="1"/>
  <c r="Y828" i="1"/>
  <c r="Z828" i="1"/>
  <c r="AA828" i="1"/>
  <c r="I829" i="1"/>
  <c r="J829" i="1"/>
  <c r="K829" i="1"/>
  <c r="L829" i="1"/>
  <c r="M829" i="1"/>
  <c r="P829" i="1"/>
  <c r="Q829" i="1"/>
  <c r="R829" i="1"/>
  <c r="S829" i="1"/>
  <c r="T829" i="1"/>
  <c r="W829" i="1"/>
  <c r="X829" i="1"/>
  <c r="Y829" i="1"/>
  <c r="Z829" i="1"/>
  <c r="AA829" i="1"/>
  <c r="I830" i="1"/>
  <c r="J830" i="1"/>
  <c r="K830" i="1"/>
  <c r="L830" i="1"/>
  <c r="M830" i="1"/>
  <c r="P830" i="1"/>
  <c r="Q830" i="1"/>
  <c r="R830" i="1"/>
  <c r="S830" i="1"/>
  <c r="T830" i="1"/>
  <c r="W830" i="1"/>
  <c r="X830" i="1"/>
  <c r="Y830" i="1"/>
  <c r="Z830" i="1"/>
  <c r="AA830" i="1"/>
  <c r="I831" i="1"/>
  <c r="J831" i="1"/>
  <c r="K831" i="1"/>
  <c r="L831" i="1"/>
  <c r="M831" i="1"/>
  <c r="P831" i="1"/>
  <c r="Q831" i="1"/>
  <c r="R831" i="1"/>
  <c r="S831" i="1"/>
  <c r="T831" i="1"/>
  <c r="W831" i="1"/>
  <c r="X831" i="1"/>
  <c r="Y831" i="1"/>
  <c r="Z831" i="1"/>
  <c r="AA831" i="1"/>
  <c r="I832" i="1"/>
  <c r="J832" i="1"/>
  <c r="K832" i="1"/>
  <c r="L832" i="1"/>
  <c r="M832" i="1"/>
  <c r="P832" i="1"/>
  <c r="Q832" i="1"/>
  <c r="R832" i="1"/>
  <c r="S832" i="1"/>
  <c r="T832" i="1"/>
  <c r="W832" i="1"/>
  <c r="X832" i="1"/>
  <c r="Y832" i="1"/>
  <c r="Z832" i="1"/>
  <c r="AA832" i="1"/>
  <c r="I833" i="1"/>
  <c r="J833" i="1"/>
  <c r="K833" i="1"/>
  <c r="L833" i="1"/>
  <c r="M833" i="1"/>
  <c r="P833" i="1"/>
  <c r="Q833" i="1"/>
  <c r="R833" i="1"/>
  <c r="S833" i="1"/>
  <c r="T833" i="1"/>
  <c r="W833" i="1"/>
  <c r="X833" i="1"/>
  <c r="Y833" i="1"/>
  <c r="Z833" i="1"/>
  <c r="AA833" i="1"/>
  <c r="I834" i="1"/>
  <c r="J834" i="1"/>
  <c r="K834" i="1"/>
  <c r="L834" i="1"/>
  <c r="M834" i="1"/>
  <c r="P834" i="1"/>
  <c r="Q834" i="1"/>
  <c r="R834" i="1"/>
  <c r="S834" i="1"/>
  <c r="T834" i="1"/>
  <c r="W834" i="1"/>
  <c r="X834" i="1"/>
  <c r="Y834" i="1"/>
  <c r="Z834" i="1"/>
  <c r="AA834" i="1"/>
  <c r="I835" i="1"/>
  <c r="J835" i="1"/>
  <c r="K835" i="1"/>
  <c r="L835" i="1"/>
  <c r="M835" i="1"/>
  <c r="P835" i="1"/>
  <c r="Q835" i="1"/>
  <c r="R835" i="1"/>
  <c r="S835" i="1"/>
  <c r="T835" i="1"/>
  <c r="W835" i="1"/>
  <c r="X835" i="1"/>
  <c r="Y835" i="1"/>
  <c r="Z835" i="1"/>
  <c r="AA835" i="1"/>
  <c r="I836" i="1"/>
  <c r="K69" i="5" s="1"/>
  <c r="J836" i="1"/>
  <c r="L69" i="5" s="1"/>
  <c r="K836" i="1"/>
  <c r="M69" i="5" s="1"/>
  <c r="L836" i="1"/>
  <c r="N69" i="5" s="1"/>
  <c r="M836" i="1"/>
  <c r="O69" i="5" s="1"/>
  <c r="P836" i="1"/>
  <c r="S69" i="5" s="1"/>
  <c r="Q836" i="1"/>
  <c r="T69" i="5" s="1"/>
  <c r="R836" i="1"/>
  <c r="U69" i="5" s="1"/>
  <c r="S836" i="1"/>
  <c r="V69" i="5" s="1"/>
  <c r="T836" i="1"/>
  <c r="W69" i="5" s="1"/>
  <c r="W836" i="1"/>
  <c r="AA69" i="5" s="1"/>
  <c r="X836" i="1"/>
  <c r="AB69" i="5" s="1"/>
  <c r="Y836" i="1"/>
  <c r="AC69" i="5" s="1"/>
  <c r="Z836" i="1"/>
  <c r="AD69" i="5" s="1"/>
  <c r="AA836" i="1"/>
  <c r="AE69" i="5" s="1"/>
  <c r="I837" i="1"/>
  <c r="J837" i="1"/>
  <c r="K837" i="1"/>
  <c r="L837" i="1"/>
  <c r="M837" i="1"/>
  <c r="P837" i="1"/>
  <c r="Q837" i="1"/>
  <c r="R837" i="1"/>
  <c r="S837" i="1"/>
  <c r="T837" i="1"/>
  <c r="W837" i="1"/>
  <c r="X837" i="1"/>
  <c r="Y837" i="1"/>
  <c r="Z837" i="1"/>
  <c r="AA837" i="1"/>
  <c r="I838" i="1"/>
  <c r="J838" i="1"/>
  <c r="K838" i="1"/>
  <c r="L838" i="1"/>
  <c r="M838" i="1"/>
  <c r="P838" i="1"/>
  <c r="Q838" i="1"/>
  <c r="R838" i="1"/>
  <c r="S838" i="1"/>
  <c r="T838" i="1"/>
  <c r="W838" i="1"/>
  <c r="X838" i="1"/>
  <c r="Y838" i="1"/>
  <c r="Z838" i="1"/>
  <c r="AA838" i="1"/>
  <c r="I839" i="1"/>
  <c r="K72" i="5" s="1"/>
  <c r="J839" i="1"/>
  <c r="L72" i="5" s="1"/>
  <c r="K839" i="1"/>
  <c r="M72" i="5" s="1"/>
  <c r="L839" i="1"/>
  <c r="N72" i="5" s="1"/>
  <c r="M839" i="1"/>
  <c r="O72" i="5" s="1"/>
  <c r="P839" i="1"/>
  <c r="S72" i="5" s="1"/>
  <c r="Q839" i="1"/>
  <c r="T72" i="5" s="1"/>
  <c r="R839" i="1"/>
  <c r="U72" i="5" s="1"/>
  <c r="S839" i="1"/>
  <c r="V72" i="5" s="1"/>
  <c r="T839" i="1"/>
  <c r="W72" i="5" s="1"/>
  <c r="W839" i="1"/>
  <c r="AA72" i="5" s="1"/>
  <c r="X839" i="1"/>
  <c r="AB72" i="5" s="1"/>
  <c r="Y839" i="1"/>
  <c r="AC72" i="5" s="1"/>
  <c r="Z839" i="1"/>
  <c r="AD72" i="5" s="1"/>
  <c r="AA839" i="1"/>
  <c r="AE72" i="5" s="1"/>
  <c r="I840" i="1"/>
  <c r="J840" i="1"/>
  <c r="K840" i="1"/>
  <c r="L840" i="1"/>
  <c r="M840" i="1"/>
  <c r="P840" i="1"/>
  <c r="Q840" i="1"/>
  <c r="R840" i="1"/>
  <c r="S840" i="1"/>
  <c r="T840" i="1"/>
  <c r="W840" i="1"/>
  <c r="X840" i="1"/>
  <c r="Y840" i="1"/>
  <c r="Z840" i="1"/>
  <c r="AA840" i="1"/>
  <c r="I841" i="1"/>
  <c r="J841" i="1"/>
  <c r="K841" i="1"/>
  <c r="L841" i="1"/>
  <c r="M841" i="1"/>
  <c r="P841" i="1"/>
  <c r="Q841" i="1"/>
  <c r="R841" i="1"/>
  <c r="S841" i="1"/>
  <c r="T841" i="1"/>
  <c r="W841" i="1"/>
  <c r="X841" i="1"/>
  <c r="Y841" i="1"/>
  <c r="Z841" i="1"/>
  <c r="AA841" i="1"/>
  <c r="I842" i="1"/>
  <c r="J842" i="1"/>
  <c r="K842" i="1"/>
  <c r="L842" i="1"/>
  <c r="M842" i="1"/>
  <c r="P842" i="1"/>
  <c r="Q842" i="1"/>
  <c r="R842" i="1"/>
  <c r="S842" i="1"/>
  <c r="T842" i="1"/>
  <c r="W842" i="1"/>
  <c r="X842" i="1"/>
  <c r="Y842" i="1"/>
  <c r="Z842" i="1"/>
  <c r="AA842" i="1"/>
  <c r="I843" i="1"/>
  <c r="J843" i="1"/>
  <c r="K843" i="1"/>
  <c r="L843" i="1"/>
  <c r="M843" i="1"/>
  <c r="P843" i="1"/>
  <c r="Q843" i="1"/>
  <c r="R843" i="1"/>
  <c r="S843" i="1"/>
  <c r="T843" i="1"/>
  <c r="W843" i="1"/>
  <c r="X843" i="1"/>
  <c r="Y843" i="1"/>
  <c r="Z843" i="1"/>
  <c r="AA843" i="1"/>
  <c r="I844" i="1"/>
  <c r="J844" i="1"/>
  <c r="K844" i="1"/>
  <c r="L844" i="1"/>
  <c r="M844" i="1"/>
  <c r="P844" i="1"/>
  <c r="Q844" i="1"/>
  <c r="R844" i="1"/>
  <c r="S844" i="1"/>
  <c r="T844" i="1"/>
  <c r="W844" i="1"/>
  <c r="X844" i="1"/>
  <c r="Y844" i="1"/>
  <c r="Z844" i="1"/>
  <c r="AA844" i="1"/>
  <c r="I845" i="1"/>
  <c r="J845" i="1"/>
  <c r="K845" i="1"/>
  <c r="L845" i="1"/>
  <c r="M845" i="1"/>
  <c r="P845" i="1"/>
  <c r="Q845" i="1"/>
  <c r="R845" i="1"/>
  <c r="S845" i="1"/>
  <c r="T845" i="1"/>
  <c r="W845" i="1"/>
  <c r="X845" i="1"/>
  <c r="Y845" i="1"/>
  <c r="Z845" i="1"/>
  <c r="AA845" i="1"/>
  <c r="I846" i="1"/>
  <c r="J846" i="1"/>
  <c r="K846" i="1"/>
  <c r="L846" i="1"/>
  <c r="M846" i="1"/>
  <c r="P846" i="1"/>
  <c r="Q846" i="1"/>
  <c r="R846" i="1"/>
  <c r="S846" i="1"/>
  <c r="T846" i="1"/>
  <c r="W846" i="1"/>
  <c r="X846" i="1"/>
  <c r="Y846" i="1"/>
  <c r="Z846" i="1"/>
  <c r="AA846" i="1"/>
  <c r="I847" i="1"/>
  <c r="K73" i="5" s="1"/>
  <c r="J847" i="1"/>
  <c r="L73" i="5" s="1"/>
  <c r="K847" i="1"/>
  <c r="M73" i="5" s="1"/>
  <c r="L847" i="1"/>
  <c r="N73" i="5" s="1"/>
  <c r="M847" i="1"/>
  <c r="O73" i="5" s="1"/>
  <c r="P847" i="1"/>
  <c r="S73" i="5" s="1"/>
  <c r="Q847" i="1"/>
  <c r="T73" i="5" s="1"/>
  <c r="R847" i="1"/>
  <c r="U73" i="5" s="1"/>
  <c r="S847" i="1"/>
  <c r="V73" i="5" s="1"/>
  <c r="T847" i="1"/>
  <c r="W73" i="5" s="1"/>
  <c r="W847" i="1"/>
  <c r="AA73" i="5" s="1"/>
  <c r="AA71" i="5" s="1"/>
  <c r="X847" i="1"/>
  <c r="AB73" i="5" s="1"/>
  <c r="Y847" i="1"/>
  <c r="AC73" i="5" s="1"/>
  <c r="AC71" i="5" s="1"/>
  <c r="Z847" i="1"/>
  <c r="AD73" i="5" s="1"/>
  <c r="AA847" i="1"/>
  <c r="AE73" i="5" s="1"/>
  <c r="I848" i="1"/>
  <c r="J848" i="1"/>
  <c r="K848" i="1"/>
  <c r="L848" i="1"/>
  <c r="M848" i="1"/>
  <c r="P848" i="1"/>
  <c r="Q848" i="1"/>
  <c r="R848" i="1"/>
  <c r="S848" i="1"/>
  <c r="T848" i="1"/>
  <c r="W848" i="1"/>
  <c r="X848" i="1"/>
  <c r="Y848" i="1"/>
  <c r="Z848" i="1"/>
  <c r="AA848" i="1"/>
  <c r="I849" i="1"/>
  <c r="J849" i="1"/>
  <c r="K849" i="1"/>
  <c r="L849" i="1"/>
  <c r="M849" i="1"/>
  <c r="P849" i="1"/>
  <c r="Q849" i="1"/>
  <c r="R849" i="1"/>
  <c r="S849" i="1"/>
  <c r="T849" i="1"/>
  <c r="W849" i="1"/>
  <c r="X849" i="1"/>
  <c r="Y849" i="1"/>
  <c r="Z849" i="1"/>
  <c r="AA849" i="1"/>
  <c r="I850" i="1"/>
  <c r="J850" i="1"/>
  <c r="K850" i="1"/>
  <c r="L850" i="1"/>
  <c r="M850" i="1"/>
  <c r="P850" i="1"/>
  <c r="Q850" i="1"/>
  <c r="R850" i="1"/>
  <c r="S850" i="1"/>
  <c r="T850" i="1"/>
  <c r="W850" i="1"/>
  <c r="X850" i="1"/>
  <c r="Y850" i="1"/>
  <c r="Z850" i="1"/>
  <c r="AA850" i="1"/>
  <c r="I851" i="1"/>
  <c r="J851" i="1"/>
  <c r="K851" i="1"/>
  <c r="L851" i="1"/>
  <c r="M851" i="1"/>
  <c r="P851" i="1"/>
  <c r="Q851" i="1"/>
  <c r="R851" i="1"/>
  <c r="S851" i="1"/>
  <c r="T851" i="1"/>
  <c r="W851" i="1"/>
  <c r="X851" i="1"/>
  <c r="Y851" i="1"/>
  <c r="Z851" i="1"/>
  <c r="AA851" i="1"/>
  <c r="I852" i="1"/>
  <c r="J852" i="1"/>
  <c r="K852" i="1"/>
  <c r="L852" i="1"/>
  <c r="M852" i="1"/>
  <c r="P852" i="1"/>
  <c r="Q852" i="1"/>
  <c r="R852" i="1"/>
  <c r="S852" i="1"/>
  <c r="T852" i="1"/>
  <c r="W852" i="1"/>
  <c r="X852" i="1"/>
  <c r="Y852" i="1"/>
  <c r="Z852" i="1"/>
  <c r="AA852" i="1"/>
  <c r="I853" i="1"/>
  <c r="J853" i="1"/>
  <c r="K853" i="1"/>
  <c r="L853" i="1"/>
  <c r="M853" i="1"/>
  <c r="P853" i="1"/>
  <c r="Q853" i="1"/>
  <c r="R853" i="1"/>
  <c r="S853" i="1"/>
  <c r="T853" i="1"/>
  <c r="W853" i="1"/>
  <c r="X853" i="1"/>
  <c r="Y853" i="1"/>
  <c r="Z853" i="1"/>
  <c r="AA853" i="1"/>
  <c r="I854" i="1"/>
  <c r="J854" i="1"/>
  <c r="K854" i="1"/>
  <c r="L854" i="1"/>
  <c r="M854" i="1"/>
  <c r="P854" i="1"/>
  <c r="Q854" i="1"/>
  <c r="R854" i="1"/>
  <c r="S854" i="1"/>
  <c r="T854" i="1"/>
  <c r="W854" i="1"/>
  <c r="X854" i="1"/>
  <c r="Y854" i="1"/>
  <c r="Z854" i="1"/>
  <c r="AA854" i="1"/>
  <c r="I855" i="1"/>
  <c r="K93" i="5" s="1"/>
  <c r="J855" i="1"/>
  <c r="L93" i="5" s="1"/>
  <c r="K855" i="1"/>
  <c r="M93" i="5" s="1"/>
  <c r="L855" i="1"/>
  <c r="N93" i="5" s="1"/>
  <c r="M855" i="1"/>
  <c r="O93" i="5" s="1"/>
  <c r="P855" i="1"/>
  <c r="S93" i="5" s="1"/>
  <c r="Q855" i="1"/>
  <c r="T93" i="5" s="1"/>
  <c r="R855" i="1"/>
  <c r="U93" i="5" s="1"/>
  <c r="S855" i="1"/>
  <c r="V93" i="5" s="1"/>
  <c r="T855" i="1"/>
  <c r="W93" i="5" s="1"/>
  <c r="W855" i="1"/>
  <c r="AA93" i="5" s="1"/>
  <c r="X855" i="1"/>
  <c r="AB93" i="5" s="1"/>
  <c r="Y855" i="1"/>
  <c r="AC93" i="5" s="1"/>
  <c r="Z855" i="1"/>
  <c r="AD93" i="5" s="1"/>
  <c r="AA855" i="1"/>
  <c r="AE93" i="5" s="1"/>
  <c r="I856" i="1"/>
  <c r="J856" i="1"/>
  <c r="K856" i="1"/>
  <c r="L856" i="1"/>
  <c r="M856" i="1"/>
  <c r="P856" i="1"/>
  <c r="Q856" i="1"/>
  <c r="R856" i="1"/>
  <c r="S856" i="1"/>
  <c r="T856" i="1"/>
  <c r="W856" i="1"/>
  <c r="X856" i="1"/>
  <c r="Y856" i="1"/>
  <c r="Z856" i="1"/>
  <c r="AA856" i="1"/>
  <c r="I857" i="1"/>
  <c r="J857" i="1"/>
  <c r="K857" i="1"/>
  <c r="L857" i="1"/>
  <c r="M857" i="1"/>
  <c r="P857" i="1"/>
  <c r="Q857" i="1"/>
  <c r="R857" i="1"/>
  <c r="S857" i="1"/>
  <c r="T857" i="1"/>
  <c r="W857" i="1"/>
  <c r="X857" i="1"/>
  <c r="Y857" i="1"/>
  <c r="Z857" i="1"/>
  <c r="AA857" i="1"/>
  <c r="I858" i="1"/>
  <c r="J858" i="1"/>
  <c r="K858" i="1"/>
  <c r="L858" i="1"/>
  <c r="M858" i="1"/>
  <c r="P858" i="1"/>
  <c r="Q858" i="1"/>
  <c r="R858" i="1"/>
  <c r="S858" i="1"/>
  <c r="T858" i="1"/>
  <c r="W858" i="1"/>
  <c r="X858" i="1"/>
  <c r="Y858" i="1"/>
  <c r="Z858" i="1"/>
  <c r="AA858" i="1"/>
  <c r="I859" i="1"/>
  <c r="J859" i="1"/>
  <c r="K859" i="1"/>
  <c r="L859" i="1"/>
  <c r="M859" i="1"/>
  <c r="P859" i="1"/>
  <c r="Q859" i="1"/>
  <c r="R859" i="1"/>
  <c r="S859" i="1"/>
  <c r="T859" i="1"/>
  <c r="W859" i="1"/>
  <c r="X859" i="1"/>
  <c r="Y859" i="1"/>
  <c r="Z859" i="1"/>
  <c r="AA859" i="1"/>
  <c r="I860" i="1"/>
  <c r="J860" i="1"/>
  <c r="K860" i="1"/>
  <c r="L860" i="1"/>
  <c r="M860" i="1"/>
  <c r="P860" i="1"/>
  <c r="Q860" i="1"/>
  <c r="R860" i="1"/>
  <c r="S860" i="1"/>
  <c r="T860" i="1"/>
  <c r="W860" i="1"/>
  <c r="X860" i="1"/>
  <c r="Y860" i="1"/>
  <c r="Z860" i="1"/>
  <c r="AA860" i="1"/>
  <c r="I861" i="1"/>
  <c r="J861" i="1"/>
  <c r="K861" i="1"/>
  <c r="L861" i="1"/>
  <c r="M861" i="1"/>
  <c r="P861" i="1"/>
  <c r="Q861" i="1"/>
  <c r="R861" i="1"/>
  <c r="S861" i="1"/>
  <c r="T861" i="1"/>
  <c r="W861" i="1"/>
  <c r="X861" i="1"/>
  <c r="Y861" i="1"/>
  <c r="Z861" i="1"/>
  <c r="AA861" i="1"/>
  <c r="I862" i="1"/>
  <c r="J862" i="1"/>
  <c r="K862" i="1"/>
  <c r="L862" i="1"/>
  <c r="M862" i="1"/>
  <c r="P862" i="1"/>
  <c r="Q862" i="1"/>
  <c r="R862" i="1"/>
  <c r="S862" i="1"/>
  <c r="T862" i="1"/>
  <c r="W862" i="1"/>
  <c r="X862" i="1"/>
  <c r="Y862" i="1"/>
  <c r="Z862" i="1"/>
  <c r="AA862" i="1"/>
  <c r="I863" i="1"/>
  <c r="J863" i="1"/>
  <c r="K863" i="1"/>
  <c r="L863" i="1"/>
  <c r="M863" i="1"/>
  <c r="P863" i="1"/>
  <c r="Q863" i="1"/>
  <c r="R863" i="1"/>
  <c r="S863" i="1"/>
  <c r="T863" i="1"/>
  <c r="W863" i="1"/>
  <c r="X863" i="1"/>
  <c r="Y863" i="1"/>
  <c r="Z863" i="1"/>
  <c r="AA863" i="1"/>
  <c r="I864" i="1"/>
  <c r="J864" i="1"/>
  <c r="K864" i="1"/>
  <c r="L864" i="1"/>
  <c r="M864" i="1"/>
  <c r="P864" i="1"/>
  <c r="Q864" i="1"/>
  <c r="R864" i="1"/>
  <c r="S864" i="1"/>
  <c r="T864" i="1"/>
  <c r="W864" i="1"/>
  <c r="X864" i="1"/>
  <c r="Y864" i="1"/>
  <c r="Z864" i="1"/>
  <c r="AA864" i="1"/>
  <c r="I865" i="1"/>
  <c r="J865" i="1"/>
  <c r="K865" i="1"/>
  <c r="L865" i="1"/>
  <c r="M865" i="1"/>
  <c r="P865" i="1"/>
  <c r="Q865" i="1"/>
  <c r="R865" i="1"/>
  <c r="S865" i="1"/>
  <c r="T865" i="1"/>
  <c r="W865" i="1"/>
  <c r="X865" i="1"/>
  <c r="Y865" i="1"/>
  <c r="Z865" i="1"/>
  <c r="AA865" i="1"/>
  <c r="I866" i="1"/>
  <c r="K94" i="5" s="1"/>
  <c r="J866" i="1"/>
  <c r="L94" i="5" s="1"/>
  <c r="K866" i="1"/>
  <c r="M94" i="5" s="1"/>
  <c r="L866" i="1"/>
  <c r="N94" i="5" s="1"/>
  <c r="M866" i="1"/>
  <c r="O94" i="5" s="1"/>
  <c r="P866" i="1"/>
  <c r="S94" i="5" s="1"/>
  <c r="Q866" i="1"/>
  <c r="T94" i="5" s="1"/>
  <c r="R866" i="1"/>
  <c r="U94" i="5" s="1"/>
  <c r="S866" i="1"/>
  <c r="V94" i="5" s="1"/>
  <c r="T866" i="1"/>
  <c r="W94" i="5" s="1"/>
  <c r="W866" i="1"/>
  <c r="AA94" i="5" s="1"/>
  <c r="X866" i="1"/>
  <c r="AB94" i="5" s="1"/>
  <c r="Y866" i="1"/>
  <c r="AC94" i="5" s="1"/>
  <c r="Z866" i="1"/>
  <c r="AD94" i="5" s="1"/>
  <c r="AA866" i="1"/>
  <c r="AE94" i="5" s="1"/>
  <c r="I867" i="1"/>
  <c r="J867" i="1"/>
  <c r="K867" i="1"/>
  <c r="L867" i="1"/>
  <c r="M867" i="1"/>
  <c r="P867" i="1"/>
  <c r="Q867" i="1"/>
  <c r="R867" i="1"/>
  <c r="S867" i="1"/>
  <c r="T867" i="1"/>
  <c r="W867" i="1"/>
  <c r="X867" i="1"/>
  <c r="Y867" i="1"/>
  <c r="Z867" i="1"/>
  <c r="AA867" i="1"/>
  <c r="I868" i="1"/>
  <c r="J868" i="1"/>
  <c r="K868" i="1"/>
  <c r="L868" i="1"/>
  <c r="M868" i="1"/>
  <c r="P868" i="1"/>
  <c r="Q868" i="1"/>
  <c r="R868" i="1"/>
  <c r="S868" i="1"/>
  <c r="T868" i="1"/>
  <c r="W868" i="1"/>
  <c r="X868" i="1"/>
  <c r="Y868" i="1"/>
  <c r="Z868" i="1"/>
  <c r="AA868" i="1"/>
  <c r="I869" i="1"/>
  <c r="J869" i="1"/>
  <c r="K869" i="1"/>
  <c r="L869" i="1"/>
  <c r="M869" i="1"/>
  <c r="P869" i="1"/>
  <c r="Q869" i="1"/>
  <c r="R869" i="1"/>
  <c r="S869" i="1"/>
  <c r="T869" i="1"/>
  <c r="W869" i="1"/>
  <c r="X869" i="1"/>
  <c r="Y869" i="1"/>
  <c r="Z869" i="1"/>
  <c r="AA869" i="1"/>
  <c r="I870" i="1"/>
  <c r="J870" i="1"/>
  <c r="K870" i="1"/>
  <c r="L870" i="1"/>
  <c r="M870" i="1"/>
  <c r="P870" i="1"/>
  <c r="Q870" i="1"/>
  <c r="R870" i="1"/>
  <c r="S870" i="1"/>
  <c r="T870" i="1"/>
  <c r="W870" i="1"/>
  <c r="X870" i="1"/>
  <c r="Y870" i="1"/>
  <c r="Z870" i="1"/>
  <c r="AA870" i="1"/>
  <c r="I871" i="1"/>
  <c r="J871" i="1"/>
  <c r="K871" i="1"/>
  <c r="L871" i="1"/>
  <c r="M871" i="1"/>
  <c r="P871" i="1"/>
  <c r="Q871" i="1"/>
  <c r="R871" i="1"/>
  <c r="S871" i="1"/>
  <c r="T871" i="1"/>
  <c r="W871" i="1"/>
  <c r="X871" i="1"/>
  <c r="Y871" i="1"/>
  <c r="Z871" i="1"/>
  <c r="AA871" i="1"/>
  <c r="I872" i="1"/>
  <c r="J872" i="1"/>
  <c r="K872" i="1"/>
  <c r="L872" i="1"/>
  <c r="M872" i="1"/>
  <c r="P872" i="1"/>
  <c r="Q872" i="1"/>
  <c r="R872" i="1"/>
  <c r="S872" i="1"/>
  <c r="T872" i="1"/>
  <c r="W872" i="1"/>
  <c r="X872" i="1"/>
  <c r="Y872" i="1"/>
  <c r="Z872" i="1"/>
  <c r="AA872" i="1"/>
  <c r="I873" i="1"/>
  <c r="J873" i="1"/>
  <c r="K873" i="1"/>
  <c r="L873" i="1"/>
  <c r="M873" i="1"/>
  <c r="P873" i="1"/>
  <c r="Q873" i="1"/>
  <c r="R873" i="1"/>
  <c r="S873" i="1"/>
  <c r="T873" i="1"/>
  <c r="W873" i="1"/>
  <c r="X873" i="1"/>
  <c r="Y873" i="1"/>
  <c r="Z873" i="1"/>
  <c r="AA873" i="1"/>
  <c r="I874" i="1"/>
  <c r="J874" i="1"/>
  <c r="K874" i="1"/>
  <c r="L874" i="1"/>
  <c r="M874" i="1"/>
  <c r="P874" i="1"/>
  <c r="Q874" i="1"/>
  <c r="R874" i="1"/>
  <c r="S874" i="1"/>
  <c r="T874" i="1"/>
  <c r="W874" i="1"/>
  <c r="X874" i="1"/>
  <c r="Y874" i="1"/>
  <c r="Z874" i="1"/>
  <c r="AA874" i="1"/>
  <c r="I875" i="1"/>
  <c r="K95" i="5" s="1"/>
  <c r="J875" i="1"/>
  <c r="L95" i="5" s="1"/>
  <c r="K875" i="1"/>
  <c r="M95" i="5" s="1"/>
  <c r="L875" i="1"/>
  <c r="N95" i="5" s="1"/>
  <c r="M875" i="1"/>
  <c r="O95" i="5" s="1"/>
  <c r="P875" i="1"/>
  <c r="S95" i="5" s="1"/>
  <c r="Q875" i="1"/>
  <c r="T95" i="5" s="1"/>
  <c r="R875" i="1"/>
  <c r="U95" i="5" s="1"/>
  <c r="S875" i="1"/>
  <c r="V95" i="5" s="1"/>
  <c r="T875" i="1"/>
  <c r="W95" i="5" s="1"/>
  <c r="W875" i="1"/>
  <c r="AA95" i="5" s="1"/>
  <c r="X875" i="1"/>
  <c r="AB95" i="5" s="1"/>
  <c r="Y875" i="1"/>
  <c r="AC95" i="5" s="1"/>
  <c r="Z875" i="1"/>
  <c r="AD95" i="5" s="1"/>
  <c r="AA875" i="1"/>
  <c r="AE95" i="5" s="1"/>
  <c r="I876" i="1"/>
  <c r="J876" i="1"/>
  <c r="K876" i="1"/>
  <c r="L876" i="1"/>
  <c r="M876" i="1"/>
  <c r="P876" i="1"/>
  <c r="Q876" i="1"/>
  <c r="R876" i="1"/>
  <c r="S876" i="1"/>
  <c r="T876" i="1"/>
  <c r="W876" i="1"/>
  <c r="X876" i="1"/>
  <c r="Y876" i="1"/>
  <c r="Z876" i="1"/>
  <c r="AA876" i="1"/>
  <c r="I877" i="1"/>
  <c r="J877" i="1"/>
  <c r="K877" i="1"/>
  <c r="L877" i="1"/>
  <c r="M877" i="1"/>
  <c r="P877" i="1"/>
  <c r="Q877" i="1"/>
  <c r="R877" i="1"/>
  <c r="S877" i="1"/>
  <c r="T877" i="1"/>
  <c r="W877" i="1"/>
  <c r="X877" i="1"/>
  <c r="Y877" i="1"/>
  <c r="Z877" i="1"/>
  <c r="AA877" i="1"/>
  <c r="I878" i="1"/>
  <c r="J878" i="1"/>
  <c r="K878" i="1"/>
  <c r="L878" i="1"/>
  <c r="M878" i="1"/>
  <c r="P878" i="1"/>
  <c r="Q878" i="1"/>
  <c r="R878" i="1"/>
  <c r="S878" i="1"/>
  <c r="T878" i="1"/>
  <c r="W878" i="1"/>
  <c r="X878" i="1"/>
  <c r="Y878" i="1"/>
  <c r="Z878" i="1"/>
  <c r="AA878" i="1"/>
  <c r="I879" i="1"/>
  <c r="J879" i="1"/>
  <c r="K879" i="1"/>
  <c r="L879" i="1"/>
  <c r="M879" i="1"/>
  <c r="P879" i="1"/>
  <c r="Q879" i="1"/>
  <c r="R879" i="1"/>
  <c r="S879" i="1"/>
  <c r="T879" i="1"/>
  <c r="W879" i="1"/>
  <c r="X879" i="1"/>
  <c r="Y879" i="1"/>
  <c r="Z879" i="1"/>
  <c r="AA879" i="1"/>
  <c r="I880" i="1"/>
  <c r="J880" i="1"/>
  <c r="K880" i="1"/>
  <c r="L880" i="1"/>
  <c r="M880" i="1"/>
  <c r="P880" i="1"/>
  <c r="Q880" i="1"/>
  <c r="R880" i="1"/>
  <c r="S880" i="1"/>
  <c r="T880" i="1"/>
  <c r="W880" i="1"/>
  <c r="X880" i="1"/>
  <c r="Y880" i="1"/>
  <c r="Z880" i="1"/>
  <c r="AA880" i="1"/>
  <c r="I881" i="1"/>
  <c r="K57" i="5" s="1"/>
  <c r="Q8" i="9" s="1"/>
  <c r="J881" i="1"/>
  <c r="L57" i="5" s="1"/>
  <c r="R8" i="9" s="1"/>
  <c r="K881" i="1"/>
  <c r="M57" i="5" s="1"/>
  <c r="S8" i="9" s="1"/>
  <c r="L881" i="1"/>
  <c r="N57" i="5" s="1"/>
  <c r="T8" i="9" s="1"/>
  <c r="M881" i="1"/>
  <c r="O57" i="5" s="1"/>
  <c r="U8" i="9" s="1"/>
  <c r="V16" i="9" s="1"/>
  <c r="P881" i="1"/>
  <c r="S57" i="5" s="1"/>
  <c r="X8" i="9" s="1"/>
  <c r="Q881" i="1"/>
  <c r="T57" i="5" s="1"/>
  <c r="Y8" i="9" s="1"/>
  <c r="R881" i="1"/>
  <c r="U57" i="5" s="1"/>
  <c r="Z8" i="9" s="1"/>
  <c r="S881" i="1"/>
  <c r="V57" i="5" s="1"/>
  <c r="AA8" i="9" s="1"/>
  <c r="T881" i="1"/>
  <c r="W57" i="5" s="1"/>
  <c r="AB8" i="9" s="1"/>
  <c r="AC16" i="9" s="1"/>
  <c r="W881" i="1"/>
  <c r="AA57" i="5" s="1"/>
  <c r="AE8" i="9" s="1"/>
  <c r="X881" i="1"/>
  <c r="AB57" i="5" s="1"/>
  <c r="AF8" i="9" s="1"/>
  <c r="Y881" i="1"/>
  <c r="AC57" i="5" s="1"/>
  <c r="AG8" i="9" s="1"/>
  <c r="Z881" i="1"/>
  <c r="AD57" i="5" s="1"/>
  <c r="AH8" i="9" s="1"/>
  <c r="AA881" i="1"/>
  <c r="AE57" i="5" s="1"/>
  <c r="AI8" i="9" s="1"/>
  <c r="AJ16" i="9" s="1"/>
  <c r="I882" i="1"/>
  <c r="K90" i="5" s="1"/>
  <c r="J882" i="1"/>
  <c r="L90" i="5" s="1"/>
  <c r="K882" i="1"/>
  <c r="M90" i="5" s="1"/>
  <c r="L882" i="1"/>
  <c r="N90" i="5" s="1"/>
  <c r="M882" i="1"/>
  <c r="O90" i="5" s="1"/>
  <c r="P882" i="1"/>
  <c r="S90" i="5" s="1"/>
  <c r="Q882" i="1"/>
  <c r="T90" i="5" s="1"/>
  <c r="R882" i="1"/>
  <c r="U90" i="5" s="1"/>
  <c r="S882" i="1"/>
  <c r="V90" i="5" s="1"/>
  <c r="T882" i="1"/>
  <c r="W90" i="5" s="1"/>
  <c r="W882" i="1"/>
  <c r="AA90" i="5" s="1"/>
  <c r="X882" i="1"/>
  <c r="AB90" i="5" s="1"/>
  <c r="Y882" i="1"/>
  <c r="AC90" i="5" s="1"/>
  <c r="Z882" i="1"/>
  <c r="AD90" i="5" s="1"/>
  <c r="AA882" i="1"/>
  <c r="AE90" i="5" s="1"/>
  <c r="I883" i="1"/>
  <c r="K91" i="5" s="1"/>
  <c r="J883" i="1"/>
  <c r="L91" i="5" s="1"/>
  <c r="K883" i="1"/>
  <c r="M91" i="5" s="1"/>
  <c r="L883" i="1"/>
  <c r="N91" i="5" s="1"/>
  <c r="M883" i="1"/>
  <c r="O91" i="5" s="1"/>
  <c r="P883" i="1"/>
  <c r="S91" i="5" s="1"/>
  <c r="Q883" i="1"/>
  <c r="T91" i="5" s="1"/>
  <c r="R883" i="1"/>
  <c r="U91" i="5" s="1"/>
  <c r="S883" i="1"/>
  <c r="V91" i="5" s="1"/>
  <c r="T883" i="1"/>
  <c r="W91" i="5" s="1"/>
  <c r="W883" i="1"/>
  <c r="AA91" i="5" s="1"/>
  <c r="X883" i="1"/>
  <c r="AB91" i="5" s="1"/>
  <c r="Y883" i="1"/>
  <c r="AC91" i="5" s="1"/>
  <c r="Z883" i="1"/>
  <c r="AD91" i="5" s="1"/>
  <c r="AA883" i="1"/>
  <c r="AE91" i="5" s="1"/>
  <c r="I884" i="1"/>
  <c r="K92" i="5" s="1"/>
  <c r="J884" i="1"/>
  <c r="L92" i="5" s="1"/>
  <c r="K884" i="1"/>
  <c r="M92" i="5" s="1"/>
  <c r="L884" i="1"/>
  <c r="N92" i="5" s="1"/>
  <c r="M884" i="1"/>
  <c r="O92" i="5" s="1"/>
  <c r="P884" i="1"/>
  <c r="S92" i="5" s="1"/>
  <c r="Q884" i="1"/>
  <c r="T92" i="5" s="1"/>
  <c r="R884" i="1"/>
  <c r="U92" i="5" s="1"/>
  <c r="S884" i="1"/>
  <c r="V92" i="5" s="1"/>
  <c r="T884" i="1"/>
  <c r="W92" i="5" s="1"/>
  <c r="W884" i="1"/>
  <c r="AA92" i="5" s="1"/>
  <c r="X884" i="1"/>
  <c r="AB92" i="5" s="1"/>
  <c r="Y884" i="1"/>
  <c r="AC92" i="5" s="1"/>
  <c r="Z884" i="1"/>
  <c r="AD92" i="5" s="1"/>
  <c r="AA884" i="1"/>
  <c r="AE92" i="5" s="1"/>
  <c r="I885" i="1"/>
  <c r="J885" i="1"/>
  <c r="K885" i="1"/>
  <c r="L885" i="1"/>
  <c r="M885" i="1"/>
  <c r="P885" i="1"/>
  <c r="Q885" i="1"/>
  <c r="R885" i="1"/>
  <c r="S885" i="1"/>
  <c r="T885" i="1"/>
  <c r="W885" i="1"/>
  <c r="X885" i="1"/>
  <c r="Y885" i="1"/>
  <c r="Z885" i="1"/>
  <c r="AA885" i="1"/>
  <c r="I886" i="1"/>
  <c r="J886" i="1"/>
  <c r="K886" i="1"/>
  <c r="L886" i="1"/>
  <c r="M886" i="1"/>
  <c r="P886" i="1"/>
  <c r="Q886" i="1"/>
  <c r="R886" i="1"/>
  <c r="S886" i="1"/>
  <c r="T886" i="1"/>
  <c r="W886" i="1"/>
  <c r="X886" i="1"/>
  <c r="Y886" i="1"/>
  <c r="Z886" i="1"/>
  <c r="AA886" i="1"/>
  <c r="I887" i="1"/>
  <c r="J887" i="1"/>
  <c r="K887" i="1"/>
  <c r="L887" i="1"/>
  <c r="M887" i="1"/>
  <c r="P887" i="1"/>
  <c r="Q887" i="1"/>
  <c r="R887" i="1"/>
  <c r="S887" i="1"/>
  <c r="T887" i="1"/>
  <c r="W887" i="1"/>
  <c r="X887" i="1"/>
  <c r="Y887" i="1"/>
  <c r="Z887" i="1"/>
  <c r="AA887" i="1"/>
  <c r="I888" i="1"/>
  <c r="J888" i="1"/>
  <c r="K888" i="1"/>
  <c r="L888" i="1"/>
  <c r="M888" i="1"/>
  <c r="P888" i="1"/>
  <c r="Q888" i="1"/>
  <c r="R888" i="1"/>
  <c r="S888" i="1"/>
  <c r="T888" i="1"/>
  <c r="W888" i="1"/>
  <c r="X888" i="1"/>
  <c r="Y888" i="1"/>
  <c r="Z888" i="1"/>
  <c r="AA888" i="1"/>
  <c r="I889" i="1"/>
  <c r="K79" i="5" s="1"/>
  <c r="J889" i="1"/>
  <c r="L79" i="5" s="1"/>
  <c r="K889" i="1"/>
  <c r="M79" i="5" s="1"/>
  <c r="L889" i="1"/>
  <c r="N79" i="5" s="1"/>
  <c r="M889" i="1"/>
  <c r="O79" i="5" s="1"/>
  <c r="P889" i="1"/>
  <c r="S79" i="5" s="1"/>
  <c r="Q889" i="1"/>
  <c r="T79" i="5" s="1"/>
  <c r="R889" i="1"/>
  <c r="U79" i="5" s="1"/>
  <c r="S889" i="1"/>
  <c r="V79" i="5" s="1"/>
  <c r="T889" i="1"/>
  <c r="W79" i="5" s="1"/>
  <c r="W889" i="1"/>
  <c r="AA79" i="5" s="1"/>
  <c r="X889" i="1"/>
  <c r="AB79" i="5" s="1"/>
  <c r="Y889" i="1"/>
  <c r="AC79" i="5" s="1"/>
  <c r="Z889" i="1"/>
  <c r="AD79" i="5" s="1"/>
  <c r="AA889" i="1"/>
  <c r="AE79" i="5" s="1"/>
  <c r="I890" i="1"/>
  <c r="J890" i="1"/>
  <c r="K890" i="1"/>
  <c r="L890" i="1"/>
  <c r="M890" i="1"/>
  <c r="P890" i="1"/>
  <c r="Q890" i="1"/>
  <c r="R890" i="1"/>
  <c r="S890" i="1"/>
  <c r="T890" i="1"/>
  <c r="W890" i="1"/>
  <c r="X890" i="1"/>
  <c r="Y890" i="1"/>
  <c r="Z890" i="1"/>
  <c r="AA890" i="1"/>
  <c r="I891" i="1"/>
  <c r="J891" i="1"/>
  <c r="K891" i="1"/>
  <c r="L891" i="1"/>
  <c r="M891" i="1"/>
  <c r="P891" i="1"/>
  <c r="Q891" i="1"/>
  <c r="R891" i="1"/>
  <c r="S891" i="1"/>
  <c r="T891" i="1"/>
  <c r="W891" i="1"/>
  <c r="X891" i="1"/>
  <c r="Y891" i="1"/>
  <c r="Z891" i="1"/>
  <c r="AA891" i="1"/>
  <c r="I892" i="1"/>
  <c r="J892" i="1"/>
  <c r="K892" i="1"/>
  <c r="L892" i="1"/>
  <c r="M892" i="1"/>
  <c r="P892" i="1"/>
  <c r="Q892" i="1"/>
  <c r="R892" i="1"/>
  <c r="S892" i="1"/>
  <c r="T892" i="1"/>
  <c r="W892" i="1"/>
  <c r="X892" i="1"/>
  <c r="Y892" i="1"/>
  <c r="Z892" i="1"/>
  <c r="AA892" i="1"/>
  <c r="I893" i="1"/>
  <c r="J893" i="1"/>
  <c r="K893" i="1"/>
  <c r="L893" i="1"/>
  <c r="M893" i="1"/>
  <c r="P893" i="1"/>
  <c r="Q893" i="1"/>
  <c r="R893" i="1"/>
  <c r="S893" i="1"/>
  <c r="T893" i="1"/>
  <c r="W893" i="1"/>
  <c r="X893" i="1"/>
  <c r="Y893" i="1"/>
  <c r="Z893" i="1"/>
  <c r="AA893" i="1"/>
  <c r="I894" i="1"/>
  <c r="K109" i="5" s="1"/>
  <c r="J894" i="1"/>
  <c r="L109" i="5" s="1"/>
  <c r="K894" i="1"/>
  <c r="M109" i="5" s="1"/>
  <c r="L894" i="1"/>
  <c r="N109" i="5" s="1"/>
  <c r="M894" i="1"/>
  <c r="O109" i="5" s="1"/>
  <c r="P894" i="1"/>
  <c r="S109" i="5" s="1"/>
  <c r="Q894" i="1"/>
  <c r="T109" i="5" s="1"/>
  <c r="R894" i="1"/>
  <c r="U109" i="5" s="1"/>
  <c r="S894" i="1"/>
  <c r="V109" i="5" s="1"/>
  <c r="T894" i="1"/>
  <c r="W109" i="5" s="1"/>
  <c r="W894" i="1"/>
  <c r="AA109" i="5" s="1"/>
  <c r="X894" i="1"/>
  <c r="AB109" i="5" s="1"/>
  <c r="Y894" i="1"/>
  <c r="AC109" i="5" s="1"/>
  <c r="Z894" i="1"/>
  <c r="AD109" i="5" s="1"/>
  <c r="AA894" i="1"/>
  <c r="AE109" i="5" s="1"/>
  <c r="I895" i="1"/>
  <c r="K45" i="5" s="1"/>
  <c r="J895" i="1"/>
  <c r="L45" i="5" s="1"/>
  <c r="K895" i="1"/>
  <c r="M45" i="5" s="1"/>
  <c r="L895" i="1"/>
  <c r="N45" i="5" s="1"/>
  <c r="M895" i="1"/>
  <c r="O45" i="5" s="1"/>
  <c r="P895" i="1"/>
  <c r="S45" i="5" s="1"/>
  <c r="Q895" i="1"/>
  <c r="T45" i="5" s="1"/>
  <c r="R895" i="1"/>
  <c r="U45" i="5" s="1"/>
  <c r="S895" i="1"/>
  <c r="V45" i="5" s="1"/>
  <c r="T895" i="1"/>
  <c r="W45" i="5" s="1"/>
  <c r="W895" i="1"/>
  <c r="AA45" i="5" s="1"/>
  <c r="X895" i="1"/>
  <c r="AB45" i="5" s="1"/>
  <c r="Z5" i="8" s="1"/>
  <c r="Y895" i="1"/>
  <c r="AC45" i="5" s="1"/>
  <c r="Z895" i="1"/>
  <c r="AD45" i="5" s="1"/>
  <c r="AB5" i="8" s="1"/>
  <c r="AA895" i="1"/>
  <c r="AE45" i="5" s="1"/>
  <c r="I896" i="1"/>
  <c r="J896" i="1"/>
  <c r="K896" i="1"/>
  <c r="L896" i="1"/>
  <c r="M896" i="1"/>
  <c r="P896" i="1"/>
  <c r="Q896" i="1"/>
  <c r="R896" i="1"/>
  <c r="S896" i="1"/>
  <c r="T896" i="1"/>
  <c r="W896" i="1"/>
  <c r="X896" i="1"/>
  <c r="Y896" i="1"/>
  <c r="Z896" i="1"/>
  <c r="AA896" i="1"/>
  <c r="I897" i="1"/>
  <c r="J897" i="1"/>
  <c r="K897" i="1"/>
  <c r="L897" i="1"/>
  <c r="M897" i="1"/>
  <c r="P897" i="1"/>
  <c r="Q897" i="1"/>
  <c r="R897" i="1"/>
  <c r="S897" i="1"/>
  <c r="T897" i="1"/>
  <c r="W897" i="1"/>
  <c r="X897" i="1"/>
  <c r="Y897" i="1"/>
  <c r="Z897" i="1"/>
  <c r="AA897" i="1"/>
  <c r="I898" i="1"/>
  <c r="J898" i="1"/>
  <c r="K898" i="1"/>
  <c r="L898" i="1"/>
  <c r="M898" i="1"/>
  <c r="P898" i="1"/>
  <c r="Q898" i="1"/>
  <c r="R898" i="1"/>
  <c r="S898" i="1"/>
  <c r="T898" i="1"/>
  <c r="W898" i="1"/>
  <c r="X898" i="1"/>
  <c r="Y898" i="1"/>
  <c r="Z898" i="1"/>
  <c r="AA898" i="1"/>
  <c r="I899" i="1"/>
  <c r="J899" i="1"/>
  <c r="K899" i="1"/>
  <c r="L899" i="1"/>
  <c r="M899" i="1"/>
  <c r="P899" i="1"/>
  <c r="Q899" i="1"/>
  <c r="R899" i="1"/>
  <c r="S899" i="1"/>
  <c r="T899" i="1"/>
  <c r="W899" i="1"/>
  <c r="X899" i="1"/>
  <c r="Y899" i="1"/>
  <c r="Z899" i="1"/>
  <c r="AA899" i="1"/>
  <c r="I900" i="1"/>
  <c r="J900" i="1"/>
  <c r="K900" i="1"/>
  <c r="L900" i="1"/>
  <c r="M900" i="1"/>
  <c r="P900" i="1"/>
  <c r="Q900" i="1"/>
  <c r="R900" i="1"/>
  <c r="S900" i="1"/>
  <c r="T900" i="1"/>
  <c r="W900" i="1"/>
  <c r="X900" i="1"/>
  <c r="Y900" i="1"/>
  <c r="Z900" i="1"/>
  <c r="AA900" i="1"/>
  <c r="I901" i="1"/>
  <c r="J901" i="1"/>
  <c r="K901" i="1"/>
  <c r="L901" i="1"/>
  <c r="M901" i="1"/>
  <c r="P901" i="1"/>
  <c r="Q901" i="1"/>
  <c r="R901" i="1"/>
  <c r="S901" i="1"/>
  <c r="T901" i="1"/>
  <c r="W901" i="1"/>
  <c r="X901" i="1"/>
  <c r="Y901" i="1"/>
  <c r="Z901" i="1"/>
  <c r="AA901" i="1"/>
  <c r="I902" i="1"/>
  <c r="J902" i="1"/>
  <c r="K902" i="1"/>
  <c r="L902" i="1"/>
  <c r="M902" i="1"/>
  <c r="P902" i="1"/>
  <c r="Q902" i="1"/>
  <c r="R902" i="1"/>
  <c r="S902" i="1"/>
  <c r="T902" i="1"/>
  <c r="W902" i="1"/>
  <c r="X902" i="1"/>
  <c r="Y902" i="1"/>
  <c r="Z902" i="1"/>
  <c r="AA902" i="1"/>
  <c r="I903" i="1"/>
  <c r="J903" i="1"/>
  <c r="K903" i="1"/>
  <c r="L903" i="1"/>
  <c r="M903" i="1"/>
  <c r="P903" i="1"/>
  <c r="Q903" i="1"/>
  <c r="R903" i="1"/>
  <c r="S903" i="1"/>
  <c r="T903" i="1"/>
  <c r="W903" i="1"/>
  <c r="X903" i="1"/>
  <c r="Y903" i="1"/>
  <c r="Z903" i="1"/>
  <c r="AA903" i="1"/>
  <c r="I904" i="1"/>
  <c r="J904" i="1"/>
  <c r="K904" i="1"/>
  <c r="L904" i="1"/>
  <c r="M904" i="1"/>
  <c r="P904" i="1"/>
  <c r="Q904" i="1"/>
  <c r="R904" i="1"/>
  <c r="S904" i="1"/>
  <c r="T904" i="1"/>
  <c r="W904" i="1"/>
  <c r="X904" i="1"/>
  <c r="Y904" i="1"/>
  <c r="Z904" i="1"/>
  <c r="AA904" i="1"/>
  <c r="I905" i="1"/>
  <c r="J905" i="1"/>
  <c r="K905" i="1"/>
  <c r="L905" i="1"/>
  <c r="M905" i="1"/>
  <c r="P905" i="1"/>
  <c r="Q905" i="1"/>
  <c r="R905" i="1"/>
  <c r="S905" i="1"/>
  <c r="T905" i="1"/>
  <c r="W905" i="1"/>
  <c r="X905" i="1"/>
  <c r="Y905" i="1"/>
  <c r="Z905" i="1"/>
  <c r="AA905" i="1"/>
  <c r="I906" i="1"/>
  <c r="J906" i="1"/>
  <c r="K906" i="1"/>
  <c r="L906" i="1"/>
  <c r="M906" i="1"/>
  <c r="P906" i="1"/>
  <c r="Q906" i="1"/>
  <c r="R906" i="1"/>
  <c r="S906" i="1"/>
  <c r="T906" i="1"/>
  <c r="W906" i="1"/>
  <c r="X906" i="1"/>
  <c r="Y906" i="1"/>
  <c r="Z906" i="1"/>
  <c r="AA906" i="1"/>
  <c r="I907" i="1"/>
  <c r="J907" i="1"/>
  <c r="K907" i="1"/>
  <c r="L907" i="1"/>
  <c r="M907" i="1"/>
  <c r="P907" i="1"/>
  <c r="Q907" i="1"/>
  <c r="R907" i="1"/>
  <c r="S907" i="1"/>
  <c r="T907" i="1"/>
  <c r="W907" i="1"/>
  <c r="X907" i="1"/>
  <c r="Y907" i="1"/>
  <c r="Z907" i="1"/>
  <c r="AA907" i="1"/>
  <c r="I908" i="1"/>
  <c r="K42" i="8" s="1"/>
  <c r="J908" i="1"/>
  <c r="L42" i="8" s="1"/>
  <c r="K908" i="1"/>
  <c r="M42" i="8" s="1"/>
  <c r="L908" i="1"/>
  <c r="N42" i="8" s="1"/>
  <c r="M908" i="1"/>
  <c r="O42" i="8" s="1"/>
  <c r="P908" i="1"/>
  <c r="R42" i="8" s="1"/>
  <c r="Q908" i="1"/>
  <c r="S42" i="8" s="1"/>
  <c r="R908" i="1"/>
  <c r="T42" i="8" s="1"/>
  <c r="S908" i="1"/>
  <c r="U42" i="8" s="1"/>
  <c r="T908" i="1"/>
  <c r="W908" i="1"/>
  <c r="Y42" i="8" s="1"/>
  <c r="X908" i="1"/>
  <c r="Z42" i="8" s="1"/>
  <c r="Y908" i="1"/>
  <c r="AA42" i="8" s="1"/>
  <c r="Z908" i="1"/>
  <c r="AB42" i="8" s="1"/>
  <c r="AA908" i="1"/>
  <c r="AC42" i="8" s="1"/>
  <c r="I909" i="1"/>
  <c r="K43" i="8" s="1"/>
  <c r="J909" i="1"/>
  <c r="L43" i="8" s="1"/>
  <c r="K909" i="1"/>
  <c r="M43" i="8" s="1"/>
  <c r="L909" i="1"/>
  <c r="N43" i="8" s="1"/>
  <c r="M909" i="1"/>
  <c r="O43" i="8" s="1"/>
  <c r="P909" i="1"/>
  <c r="R43" i="8" s="1"/>
  <c r="Q909" i="1"/>
  <c r="S43" i="8" s="1"/>
  <c r="R909" i="1"/>
  <c r="T43" i="8" s="1"/>
  <c r="S909" i="1"/>
  <c r="U43" i="8" s="1"/>
  <c r="T909" i="1"/>
  <c r="V43" i="8" s="1"/>
  <c r="W909" i="1"/>
  <c r="Y43" i="8" s="1"/>
  <c r="X909" i="1"/>
  <c r="Z43" i="8" s="1"/>
  <c r="Y909" i="1"/>
  <c r="AA43" i="8" s="1"/>
  <c r="Z909" i="1"/>
  <c r="AB43" i="8" s="1"/>
  <c r="AA909" i="1"/>
  <c r="AC43" i="8" s="1"/>
  <c r="I910" i="1"/>
  <c r="K44" i="8" s="1"/>
  <c r="J910" i="1"/>
  <c r="L44" i="8" s="1"/>
  <c r="K910" i="1"/>
  <c r="M44" i="8" s="1"/>
  <c r="L910" i="1"/>
  <c r="N44" i="8" s="1"/>
  <c r="M910" i="1"/>
  <c r="O44" i="8" s="1"/>
  <c r="P910" i="1"/>
  <c r="R44" i="8" s="1"/>
  <c r="Q910" i="1"/>
  <c r="S44" i="8" s="1"/>
  <c r="R910" i="1"/>
  <c r="T44" i="8" s="1"/>
  <c r="S910" i="1"/>
  <c r="U44" i="8" s="1"/>
  <c r="T910" i="1"/>
  <c r="V44" i="8" s="1"/>
  <c r="W910" i="1"/>
  <c r="Y44" i="8" s="1"/>
  <c r="X910" i="1"/>
  <c r="Z44" i="8" s="1"/>
  <c r="Y910" i="1"/>
  <c r="AA44" i="8" s="1"/>
  <c r="Z910" i="1"/>
  <c r="AB44" i="8" s="1"/>
  <c r="AA910" i="1"/>
  <c r="AC44" i="8" s="1"/>
  <c r="I911" i="1"/>
  <c r="K45" i="8" s="1"/>
  <c r="J911" i="1"/>
  <c r="L45" i="8" s="1"/>
  <c r="K911" i="1"/>
  <c r="M45" i="8" s="1"/>
  <c r="L911" i="1"/>
  <c r="N45" i="8" s="1"/>
  <c r="M911" i="1"/>
  <c r="O45" i="8" s="1"/>
  <c r="P911" i="1"/>
  <c r="R45" i="8" s="1"/>
  <c r="Q911" i="1"/>
  <c r="S45" i="8" s="1"/>
  <c r="R911" i="1"/>
  <c r="T45" i="8" s="1"/>
  <c r="S911" i="1"/>
  <c r="U45" i="8" s="1"/>
  <c r="T911" i="1"/>
  <c r="V45" i="8" s="1"/>
  <c r="W911" i="1"/>
  <c r="Y45" i="8" s="1"/>
  <c r="X911" i="1"/>
  <c r="Z45" i="8" s="1"/>
  <c r="Y911" i="1"/>
  <c r="AA45" i="8" s="1"/>
  <c r="Z911" i="1"/>
  <c r="AB45" i="8" s="1"/>
  <c r="AA911" i="1"/>
  <c r="AC45" i="8" s="1"/>
  <c r="I912" i="1"/>
  <c r="K46" i="8" s="1"/>
  <c r="J912" i="1"/>
  <c r="L46" i="8" s="1"/>
  <c r="K912" i="1"/>
  <c r="M46" i="8" s="1"/>
  <c r="L912" i="1"/>
  <c r="N46" i="8" s="1"/>
  <c r="M912" i="1"/>
  <c r="O46" i="8" s="1"/>
  <c r="P912" i="1"/>
  <c r="R46" i="8" s="1"/>
  <c r="Q912" i="1"/>
  <c r="S46" i="8" s="1"/>
  <c r="R912" i="1"/>
  <c r="T46" i="8" s="1"/>
  <c r="S912" i="1"/>
  <c r="U46" i="8" s="1"/>
  <c r="T912" i="1"/>
  <c r="V46" i="8" s="1"/>
  <c r="W912" i="1"/>
  <c r="Y46" i="8" s="1"/>
  <c r="X912" i="1"/>
  <c r="Z46" i="8" s="1"/>
  <c r="Y912" i="1"/>
  <c r="AA46" i="8" s="1"/>
  <c r="Z912" i="1"/>
  <c r="AB46" i="8" s="1"/>
  <c r="AA912" i="1"/>
  <c r="AC46" i="8" s="1"/>
  <c r="I913" i="1"/>
  <c r="K47" i="8" s="1"/>
  <c r="J913" i="1"/>
  <c r="L47" i="8" s="1"/>
  <c r="K913" i="1"/>
  <c r="M47" i="8" s="1"/>
  <c r="L913" i="1"/>
  <c r="N47" i="8" s="1"/>
  <c r="M913" i="1"/>
  <c r="O47" i="8" s="1"/>
  <c r="P913" i="1"/>
  <c r="R47" i="8" s="1"/>
  <c r="Q913" i="1"/>
  <c r="S47" i="8" s="1"/>
  <c r="R913" i="1"/>
  <c r="T47" i="8" s="1"/>
  <c r="S913" i="1"/>
  <c r="U47" i="8" s="1"/>
  <c r="T913" i="1"/>
  <c r="V47" i="8" s="1"/>
  <c r="W913" i="1"/>
  <c r="Y47" i="8" s="1"/>
  <c r="X913" i="1"/>
  <c r="Z47" i="8" s="1"/>
  <c r="Y913" i="1"/>
  <c r="AA47" i="8" s="1"/>
  <c r="Z913" i="1"/>
  <c r="AB47" i="8" s="1"/>
  <c r="AA913" i="1"/>
  <c r="AC47" i="8" s="1"/>
  <c r="I915" i="1"/>
  <c r="K49" i="8" s="1"/>
  <c r="J915" i="1"/>
  <c r="L49" i="8" s="1"/>
  <c r="K915" i="1"/>
  <c r="M49" i="8" s="1"/>
  <c r="L915" i="1"/>
  <c r="N49" i="8" s="1"/>
  <c r="M915" i="1"/>
  <c r="O49" i="8" s="1"/>
  <c r="P915" i="1"/>
  <c r="R49" i="8" s="1"/>
  <c r="Q915" i="1"/>
  <c r="S49" i="8" s="1"/>
  <c r="R915" i="1"/>
  <c r="T49" i="8" s="1"/>
  <c r="S915" i="1"/>
  <c r="U49" i="8" s="1"/>
  <c r="T915" i="1"/>
  <c r="V49" i="8" s="1"/>
  <c r="W915" i="1"/>
  <c r="Y49" i="8" s="1"/>
  <c r="X915" i="1"/>
  <c r="Z49" i="8" s="1"/>
  <c r="Y915" i="1"/>
  <c r="AA49" i="8" s="1"/>
  <c r="Z915" i="1"/>
  <c r="AB49" i="8" s="1"/>
  <c r="AA915" i="1"/>
  <c r="AC49" i="8" s="1"/>
  <c r="I916" i="1"/>
  <c r="K50" i="8" s="1"/>
  <c r="J916" i="1"/>
  <c r="L50" i="8" s="1"/>
  <c r="K916" i="1"/>
  <c r="M50" i="8" s="1"/>
  <c r="L916" i="1"/>
  <c r="N50" i="8" s="1"/>
  <c r="M916" i="1"/>
  <c r="O50" i="8" s="1"/>
  <c r="P916" i="1"/>
  <c r="R50" i="8" s="1"/>
  <c r="Q916" i="1"/>
  <c r="S50" i="8" s="1"/>
  <c r="R916" i="1"/>
  <c r="T50" i="8" s="1"/>
  <c r="S916" i="1"/>
  <c r="U50" i="8" s="1"/>
  <c r="T916" i="1"/>
  <c r="V50" i="8" s="1"/>
  <c r="W916" i="1"/>
  <c r="Y50" i="8" s="1"/>
  <c r="X916" i="1"/>
  <c r="Z50" i="8" s="1"/>
  <c r="Y916" i="1"/>
  <c r="AA50" i="8" s="1"/>
  <c r="Z916" i="1"/>
  <c r="AB50" i="8" s="1"/>
  <c r="AA916" i="1"/>
  <c r="AC50" i="8" s="1"/>
  <c r="I917" i="1"/>
  <c r="K51" i="8" s="1"/>
  <c r="J917" i="1"/>
  <c r="L51" i="8" s="1"/>
  <c r="K917" i="1"/>
  <c r="M51" i="8" s="1"/>
  <c r="L917" i="1"/>
  <c r="N51" i="8" s="1"/>
  <c r="M917" i="1"/>
  <c r="O51" i="8" s="1"/>
  <c r="P917" i="1"/>
  <c r="R51" i="8" s="1"/>
  <c r="Q917" i="1"/>
  <c r="S51" i="8" s="1"/>
  <c r="R917" i="1"/>
  <c r="T51" i="8" s="1"/>
  <c r="S917" i="1"/>
  <c r="U51" i="8" s="1"/>
  <c r="T917" i="1"/>
  <c r="V51" i="8" s="1"/>
  <c r="W917" i="1"/>
  <c r="Y51" i="8" s="1"/>
  <c r="X917" i="1"/>
  <c r="Z51" i="8" s="1"/>
  <c r="Y917" i="1"/>
  <c r="AA51" i="8" s="1"/>
  <c r="Z917" i="1"/>
  <c r="AB51" i="8" s="1"/>
  <c r="AA917" i="1"/>
  <c r="AC51" i="8" s="1"/>
  <c r="I918" i="1"/>
  <c r="K52" i="8" s="1"/>
  <c r="J918" i="1"/>
  <c r="L52" i="8" s="1"/>
  <c r="K918" i="1"/>
  <c r="M52" i="8" s="1"/>
  <c r="L918" i="1"/>
  <c r="N52" i="8" s="1"/>
  <c r="M918" i="1"/>
  <c r="O52" i="8" s="1"/>
  <c r="P918" i="1"/>
  <c r="R52" i="8" s="1"/>
  <c r="Q918" i="1"/>
  <c r="S52" i="8" s="1"/>
  <c r="R918" i="1"/>
  <c r="T52" i="8" s="1"/>
  <c r="S918" i="1"/>
  <c r="U52" i="8" s="1"/>
  <c r="T918" i="1"/>
  <c r="V52" i="8" s="1"/>
  <c r="W918" i="1"/>
  <c r="Y52" i="8" s="1"/>
  <c r="X918" i="1"/>
  <c r="Z52" i="8" s="1"/>
  <c r="Y918" i="1"/>
  <c r="AA52" i="8" s="1"/>
  <c r="Z918" i="1"/>
  <c r="AB52" i="8" s="1"/>
  <c r="AA918" i="1"/>
  <c r="AC52" i="8" s="1"/>
  <c r="I919" i="1"/>
  <c r="J919" i="1"/>
  <c r="K919" i="1"/>
  <c r="L919" i="1"/>
  <c r="M919" i="1"/>
  <c r="P919" i="1"/>
  <c r="Q919" i="1"/>
  <c r="R919" i="1"/>
  <c r="S919" i="1"/>
  <c r="T919" i="1"/>
  <c r="W919" i="1"/>
  <c r="X919" i="1"/>
  <c r="Y919" i="1"/>
  <c r="Z919" i="1"/>
  <c r="AA919" i="1"/>
  <c r="I920" i="1"/>
  <c r="J920" i="1"/>
  <c r="K920" i="1"/>
  <c r="L920" i="1"/>
  <c r="M920" i="1"/>
  <c r="P920" i="1"/>
  <c r="Q920" i="1"/>
  <c r="R920" i="1"/>
  <c r="S920" i="1"/>
  <c r="T920" i="1"/>
  <c r="W920" i="1"/>
  <c r="X920" i="1"/>
  <c r="Y920" i="1"/>
  <c r="Z920" i="1"/>
  <c r="AA920" i="1"/>
  <c r="I921" i="1"/>
  <c r="J921" i="1"/>
  <c r="K921" i="1"/>
  <c r="L921" i="1"/>
  <c r="M921" i="1"/>
  <c r="P921" i="1"/>
  <c r="Q921" i="1"/>
  <c r="R921" i="1"/>
  <c r="S921" i="1"/>
  <c r="T921" i="1"/>
  <c r="W921" i="1"/>
  <c r="X921" i="1"/>
  <c r="Y921" i="1"/>
  <c r="Z921" i="1"/>
  <c r="AA921" i="1"/>
  <c r="I922" i="1"/>
  <c r="J922" i="1"/>
  <c r="K922" i="1"/>
  <c r="L922" i="1"/>
  <c r="M922" i="1"/>
  <c r="P922" i="1"/>
  <c r="Q922" i="1"/>
  <c r="R922" i="1"/>
  <c r="S922" i="1"/>
  <c r="T922" i="1"/>
  <c r="W922" i="1"/>
  <c r="X922" i="1"/>
  <c r="Y922" i="1"/>
  <c r="Z922" i="1"/>
  <c r="AA922" i="1"/>
  <c r="I923" i="1"/>
  <c r="K46" i="5" s="1"/>
  <c r="K6" i="8" s="1"/>
  <c r="J923" i="1"/>
  <c r="L46" i="5" s="1"/>
  <c r="L6" i="8" s="1"/>
  <c r="K923" i="1"/>
  <c r="M46" i="5" s="1"/>
  <c r="M6" i="8" s="1"/>
  <c r="L923" i="1"/>
  <c r="N46" i="5" s="1"/>
  <c r="N6" i="8" s="1"/>
  <c r="M923" i="1"/>
  <c r="O46" i="5" s="1"/>
  <c r="O6" i="8" s="1"/>
  <c r="P15" i="8" s="1"/>
  <c r="P923" i="1"/>
  <c r="S46" i="5" s="1"/>
  <c r="R6" i="8" s="1"/>
  <c r="Q923" i="1"/>
  <c r="T46" i="5" s="1"/>
  <c r="S6" i="8" s="1"/>
  <c r="R923" i="1"/>
  <c r="U46" i="5" s="1"/>
  <c r="T6" i="8" s="1"/>
  <c r="S923" i="1"/>
  <c r="V46" i="5" s="1"/>
  <c r="U6" i="8" s="1"/>
  <c r="T923" i="1"/>
  <c r="W46" i="5" s="1"/>
  <c r="V6" i="8" s="1"/>
  <c r="W15" i="8" s="1"/>
  <c r="W923" i="1"/>
  <c r="AA46" i="5" s="1"/>
  <c r="Y6" i="8" s="1"/>
  <c r="X923" i="1"/>
  <c r="AB46" i="5" s="1"/>
  <c r="Y923" i="1"/>
  <c r="AC46" i="5" s="1"/>
  <c r="AA6" i="8" s="1"/>
  <c r="Z923" i="1"/>
  <c r="AD46" i="5" s="1"/>
  <c r="AA923" i="1"/>
  <c r="AE46" i="5" s="1"/>
  <c r="AC6" i="8" s="1"/>
  <c r="AD15" i="8" s="1"/>
  <c r="I924" i="1"/>
  <c r="J924" i="1"/>
  <c r="K924" i="1"/>
  <c r="L924" i="1"/>
  <c r="M924" i="1"/>
  <c r="P924" i="1"/>
  <c r="Q924" i="1"/>
  <c r="R924" i="1"/>
  <c r="S924" i="1"/>
  <c r="T924" i="1"/>
  <c r="W924" i="1"/>
  <c r="X924" i="1"/>
  <c r="Y924" i="1"/>
  <c r="Z924" i="1"/>
  <c r="AA924" i="1"/>
  <c r="I925" i="1"/>
  <c r="J925" i="1"/>
  <c r="K925" i="1"/>
  <c r="L925" i="1"/>
  <c r="M925" i="1"/>
  <c r="P925" i="1"/>
  <c r="Q925" i="1"/>
  <c r="R925" i="1"/>
  <c r="S925" i="1"/>
  <c r="T925" i="1"/>
  <c r="W925" i="1"/>
  <c r="X925" i="1"/>
  <c r="Y925" i="1"/>
  <c r="Z925" i="1"/>
  <c r="AA925" i="1"/>
  <c r="I926" i="1"/>
  <c r="J926" i="1"/>
  <c r="K926" i="1"/>
  <c r="L926" i="1"/>
  <c r="M926" i="1"/>
  <c r="P926" i="1"/>
  <c r="Q926" i="1"/>
  <c r="R926" i="1"/>
  <c r="S926" i="1"/>
  <c r="T926" i="1"/>
  <c r="W926" i="1"/>
  <c r="X926" i="1"/>
  <c r="Y926" i="1"/>
  <c r="Z926" i="1"/>
  <c r="AA926" i="1"/>
  <c r="I927" i="1"/>
  <c r="J927" i="1"/>
  <c r="K927" i="1"/>
  <c r="L927" i="1"/>
  <c r="M927" i="1"/>
  <c r="P927" i="1"/>
  <c r="Q927" i="1"/>
  <c r="R927" i="1"/>
  <c r="S927" i="1"/>
  <c r="T927" i="1"/>
  <c r="W927" i="1"/>
  <c r="X927" i="1"/>
  <c r="Y927" i="1"/>
  <c r="Z927" i="1"/>
  <c r="AA927" i="1"/>
  <c r="I928" i="1"/>
  <c r="J928" i="1"/>
  <c r="K928" i="1"/>
  <c r="L928" i="1"/>
  <c r="M928" i="1"/>
  <c r="P928" i="1"/>
  <c r="Q928" i="1"/>
  <c r="R928" i="1"/>
  <c r="S928" i="1"/>
  <c r="T928" i="1"/>
  <c r="W928" i="1"/>
  <c r="X928" i="1"/>
  <c r="Y928" i="1"/>
  <c r="Z928" i="1"/>
  <c r="AA928" i="1"/>
  <c r="I929" i="1"/>
  <c r="J929" i="1"/>
  <c r="K929" i="1"/>
  <c r="L929" i="1"/>
  <c r="M929" i="1"/>
  <c r="P929" i="1"/>
  <c r="Q929" i="1"/>
  <c r="R929" i="1"/>
  <c r="S929" i="1"/>
  <c r="T929" i="1"/>
  <c r="W929" i="1"/>
  <c r="X929" i="1"/>
  <c r="Y929" i="1"/>
  <c r="Z929" i="1"/>
  <c r="AA929" i="1"/>
  <c r="I930" i="1"/>
  <c r="J930" i="1"/>
  <c r="K930" i="1"/>
  <c r="L930" i="1"/>
  <c r="M930" i="1"/>
  <c r="P930" i="1"/>
  <c r="Q930" i="1"/>
  <c r="R930" i="1"/>
  <c r="S930" i="1"/>
  <c r="T930" i="1"/>
  <c r="W930" i="1"/>
  <c r="Y38" i="8" s="1"/>
  <c r="X930" i="1"/>
  <c r="Z38" i="8" s="1"/>
  <c r="Y930" i="1"/>
  <c r="AA38" i="8" s="1"/>
  <c r="Z930" i="1"/>
  <c r="AB38" i="8" s="1"/>
  <c r="AA930" i="1"/>
  <c r="AC38" i="8" s="1"/>
  <c r="I931" i="1"/>
  <c r="J931" i="1"/>
  <c r="K931" i="1"/>
  <c r="L931" i="1"/>
  <c r="M931" i="1"/>
  <c r="P931" i="1"/>
  <c r="Q931" i="1"/>
  <c r="R931" i="1"/>
  <c r="S931" i="1"/>
  <c r="T931" i="1"/>
  <c r="W931" i="1"/>
  <c r="X931" i="1"/>
  <c r="Y931" i="1"/>
  <c r="Z931" i="1"/>
  <c r="AA931" i="1"/>
  <c r="I932" i="1"/>
  <c r="J932" i="1"/>
  <c r="K932" i="1"/>
  <c r="L932" i="1"/>
  <c r="M932" i="1"/>
  <c r="P932" i="1"/>
  <c r="Q932" i="1"/>
  <c r="R932" i="1"/>
  <c r="S932" i="1"/>
  <c r="T932" i="1"/>
  <c r="W932" i="1"/>
  <c r="X932" i="1"/>
  <c r="Y932" i="1"/>
  <c r="Z932" i="1"/>
  <c r="AA932" i="1"/>
  <c r="I933" i="1"/>
  <c r="J933" i="1"/>
  <c r="K933" i="1"/>
  <c r="L933" i="1"/>
  <c r="M933" i="1"/>
  <c r="P933" i="1"/>
  <c r="Q933" i="1"/>
  <c r="R933" i="1"/>
  <c r="S933" i="1"/>
  <c r="T933" i="1"/>
  <c r="W933" i="1"/>
  <c r="X933" i="1"/>
  <c r="Y933" i="1"/>
  <c r="Z933" i="1"/>
  <c r="AA933" i="1"/>
  <c r="I934" i="1"/>
  <c r="J934" i="1"/>
  <c r="K934" i="1"/>
  <c r="L934" i="1"/>
  <c r="M934" i="1"/>
  <c r="P934" i="1"/>
  <c r="Q934" i="1"/>
  <c r="R934" i="1"/>
  <c r="S934" i="1"/>
  <c r="T934" i="1"/>
  <c r="W934" i="1"/>
  <c r="X934" i="1"/>
  <c r="Y934" i="1"/>
  <c r="Z934" i="1"/>
  <c r="AA934" i="1"/>
  <c r="I935" i="1"/>
  <c r="K47" i="5" s="1"/>
  <c r="K7" i="8" s="1"/>
  <c r="J935" i="1"/>
  <c r="L47" i="5" s="1"/>
  <c r="L7" i="8" s="1"/>
  <c r="K935" i="1"/>
  <c r="M47" i="5" s="1"/>
  <c r="M7" i="8" s="1"/>
  <c r="L935" i="1"/>
  <c r="N47" i="5" s="1"/>
  <c r="N7" i="8" s="1"/>
  <c r="M935" i="1"/>
  <c r="O47" i="5" s="1"/>
  <c r="O7" i="8" s="1"/>
  <c r="P16" i="8" s="1"/>
  <c r="P935" i="1"/>
  <c r="S47" i="5" s="1"/>
  <c r="R7" i="8" s="1"/>
  <c r="Q935" i="1"/>
  <c r="T47" i="5" s="1"/>
  <c r="S7" i="8" s="1"/>
  <c r="R935" i="1"/>
  <c r="U47" i="5" s="1"/>
  <c r="T7" i="8" s="1"/>
  <c r="S935" i="1"/>
  <c r="V47" i="5" s="1"/>
  <c r="U7" i="8" s="1"/>
  <c r="T935" i="1"/>
  <c r="W47" i="5" s="1"/>
  <c r="V7" i="8" s="1"/>
  <c r="W16" i="8" s="1"/>
  <c r="W935" i="1"/>
  <c r="AA47" i="5" s="1"/>
  <c r="Y7" i="8" s="1"/>
  <c r="X935" i="1"/>
  <c r="AB47" i="5" s="1"/>
  <c r="Z7" i="8" s="1"/>
  <c r="Y935" i="1"/>
  <c r="AC47" i="5" s="1"/>
  <c r="AA7" i="8" s="1"/>
  <c r="Z935" i="1"/>
  <c r="AD47" i="5" s="1"/>
  <c r="AB7" i="8" s="1"/>
  <c r="AA935" i="1"/>
  <c r="AE47" i="5" s="1"/>
  <c r="AC7" i="8" s="1"/>
  <c r="AD16" i="8" s="1"/>
  <c r="I936" i="1"/>
  <c r="J936" i="1"/>
  <c r="K936" i="1"/>
  <c r="L936" i="1"/>
  <c r="M936" i="1"/>
  <c r="P936" i="1"/>
  <c r="Q936" i="1"/>
  <c r="R936" i="1"/>
  <c r="S936" i="1"/>
  <c r="T936" i="1"/>
  <c r="W936" i="1"/>
  <c r="X936" i="1"/>
  <c r="Y936" i="1"/>
  <c r="Z936" i="1"/>
  <c r="AA936" i="1"/>
  <c r="I937" i="1"/>
  <c r="J937" i="1"/>
  <c r="K937" i="1"/>
  <c r="L937" i="1"/>
  <c r="M937" i="1"/>
  <c r="P937" i="1"/>
  <c r="Q937" i="1"/>
  <c r="R937" i="1"/>
  <c r="S937" i="1"/>
  <c r="T937" i="1"/>
  <c r="W937" i="1"/>
  <c r="X937" i="1"/>
  <c r="Y937" i="1"/>
  <c r="Z937" i="1"/>
  <c r="AA937" i="1"/>
  <c r="I938" i="1"/>
  <c r="J938" i="1"/>
  <c r="K938" i="1"/>
  <c r="L938" i="1"/>
  <c r="M938" i="1"/>
  <c r="P938" i="1"/>
  <c r="Q938" i="1"/>
  <c r="R938" i="1"/>
  <c r="S938" i="1"/>
  <c r="T938" i="1"/>
  <c r="W938" i="1"/>
  <c r="X938" i="1"/>
  <c r="Y938" i="1"/>
  <c r="Z938" i="1"/>
  <c r="AA938" i="1"/>
  <c r="I939" i="1"/>
  <c r="J939" i="1"/>
  <c r="K939" i="1"/>
  <c r="L939" i="1"/>
  <c r="M939" i="1"/>
  <c r="P939" i="1"/>
  <c r="Q939" i="1"/>
  <c r="R939" i="1"/>
  <c r="S939" i="1"/>
  <c r="T939" i="1"/>
  <c r="W939" i="1"/>
  <c r="X939" i="1"/>
  <c r="Y939" i="1"/>
  <c r="Z939" i="1"/>
  <c r="AA939" i="1"/>
  <c r="I940" i="1"/>
  <c r="J940" i="1"/>
  <c r="K940" i="1"/>
  <c r="L940" i="1"/>
  <c r="M940" i="1"/>
  <c r="P940" i="1"/>
  <c r="Q940" i="1"/>
  <c r="R940" i="1"/>
  <c r="S940" i="1"/>
  <c r="T940" i="1"/>
  <c r="W940" i="1"/>
  <c r="X940" i="1"/>
  <c r="Y940" i="1"/>
  <c r="Z940" i="1"/>
  <c r="AA940" i="1"/>
  <c r="I941" i="1"/>
  <c r="J941" i="1"/>
  <c r="K941" i="1"/>
  <c r="L941" i="1"/>
  <c r="M941" i="1"/>
  <c r="P941" i="1"/>
  <c r="Q941" i="1"/>
  <c r="R941" i="1"/>
  <c r="S941" i="1"/>
  <c r="T941" i="1"/>
  <c r="W941" i="1"/>
  <c r="X941" i="1"/>
  <c r="Y941" i="1"/>
  <c r="Z941" i="1"/>
  <c r="AA941" i="1"/>
  <c r="I942" i="1"/>
  <c r="J942" i="1"/>
  <c r="K942" i="1"/>
  <c r="L942" i="1"/>
  <c r="M942" i="1"/>
  <c r="P942" i="1"/>
  <c r="Q942" i="1"/>
  <c r="R942" i="1"/>
  <c r="S942" i="1"/>
  <c r="T942" i="1"/>
  <c r="W942" i="1"/>
  <c r="X942" i="1"/>
  <c r="Y942" i="1"/>
  <c r="Z942" i="1"/>
  <c r="AA942" i="1"/>
  <c r="I943" i="1"/>
  <c r="J943" i="1"/>
  <c r="K943" i="1"/>
  <c r="L943" i="1"/>
  <c r="M943" i="1"/>
  <c r="P943" i="1"/>
  <c r="Q943" i="1"/>
  <c r="R943" i="1"/>
  <c r="S943" i="1"/>
  <c r="T943" i="1"/>
  <c r="W943" i="1"/>
  <c r="X943" i="1"/>
  <c r="Y943" i="1"/>
  <c r="Z943" i="1"/>
  <c r="AA943" i="1"/>
  <c r="I944" i="1"/>
  <c r="K48" i="5" s="1"/>
  <c r="K8" i="8" s="1"/>
  <c r="J944" i="1"/>
  <c r="L48" i="5" s="1"/>
  <c r="L8" i="8" s="1"/>
  <c r="K944" i="1"/>
  <c r="M48" i="5" s="1"/>
  <c r="M8" i="8" s="1"/>
  <c r="L944" i="1"/>
  <c r="N48" i="5" s="1"/>
  <c r="N8" i="8" s="1"/>
  <c r="M944" i="1"/>
  <c r="O48" i="5" s="1"/>
  <c r="O8" i="8" s="1"/>
  <c r="P17" i="8" s="1"/>
  <c r="P944" i="1"/>
  <c r="S48" i="5" s="1"/>
  <c r="R8" i="8" s="1"/>
  <c r="Q944" i="1"/>
  <c r="T48" i="5" s="1"/>
  <c r="S8" i="8" s="1"/>
  <c r="R944" i="1"/>
  <c r="U48" i="5" s="1"/>
  <c r="T8" i="8" s="1"/>
  <c r="S944" i="1"/>
  <c r="V48" i="5" s="1"/>
  <c r="U8" i="8" s="1"/>
  <c r="T944" i="1"/>
  <c r="W48" i="5" s="1"/>
  <c r="V8" i="8" s="1"/>
  <c r="W17" i="8" s="1"/>
  <c r="W944" i="1"/>
  <c r="AA48" i="5" s="1"/>
  <c r="Y8" i="8" s="1"/>
  <c r="X944" i="1"/>
  <c r="AB48" i="5" s="1"/>
  <c r="Z8" i="8" s="1"/>
  <c r="Y944" i="1"/>
  <c r="AC48" i="5" s="1"/>
  <c r="AA8" i="8" s="1"/>
  <c r="Z944" i="1"/>
  <c r="AD48" i="5" s="1"/>
  <c r="AB8" i="8" s="1"/>
  <c r="AA944" i="1"/>
  <c r="AE48" i="5" s="1"/>
  <c r="AC8" i="8" s="1"/>
  <c r="AD17" i="8" s="1"/>
  <c r="I945" i="1"/>
  <c r="J945" i="1"/>
  <c r="K945" i="1"/>
  <c r="L945" i="1"/>
  <c r="M945" i="1"/>
  <c r="P945" i="1"/>
  <c r="Q945" i="1"/>
  <c r="R945" i="1"/>
  <c r="S945" i="1"/>
  <c r="T945" i="1"/>
  <c r="W945" i="1"/>
  <c r="X945" i="1"/>
  <c r="Y945" i="1"/>
  <c r="Z945" i="1"/>
  <c r="AA945" i="1"/>
  <c r="I946" i="1"/>
  <c r="J946" i="1"/>
  <c r="K946" i="1"/>
  <c r="L946" i="1"/>
  <c r="M946" i="1"/>
  <c r="P946" i="1"/>
  <c r="Q946" i="1"/>
  <c r="R946" i="1"/>
  <c r="S946" i="1"/>
  <c r="T946" i="1"/>
  <c r="W946" i="1"/>
  <c r="X946" i="1"/>
  <c r="Y946" i="1"/>
  <c r="Z946" i="1"/>
  <c r="AA946" i="1"/>
  <c r="I947" i="1"/>
  <c r="J947" i="1"/>
  <c r="K947" i="1"/>
  <c r="L947" i="1"/>
  <c r="M947" i="1"/>
  <c r="P947" i="1"/>
  <c r="Q947" i="1"/>
  <c r="R947" i="1"/>
  <c r="S947" i="1"/>
  <c r="T947" i="1"/>
  <c r="W947" i="1"/>
  <c r="X947" i="1"/>
  <c r="Y947" i="1"/>
  <c r="Z947" i="1"/>
  <c r="AA947" i="1"/>
  <c r="I948" i="1"/>
  <c r="J948" i="1"/>
  <c r="K948" i="1"/>
  <c r="L948" i="1"/>
  <c r="M948" i="1"/>
  <c r="P948" i="1"/>
  <c r="Q948" i="1"/>
  <c r="R948" i="1"/>
  <c r="S948" i="1"/>
  <c r="T948" i="1"/>
  <c r="W948" i="1"/>
  <c r="X948" i="1"/>
  <c r="Y948" i="1"/>
  <c r="Z948" i="1"/>
  <c r="AA948" i="1"/>
  <c r="I949" i="1"/>
  <c r="J949" i="1"/>
  <c r="K949" i="1"/>
  <c r="L949" i="1"/>
  <c r="M949" i="1"/>
  <c r="P949" i="1"/>
  <c r="Q949" i="1"/>
  <c r="R949" i="1"/>
  <c r="S949" i="1"/>
  <c r="T949" i="1"/>
  <c r="W949" i="1"/>
  <c r="X949" i="1"/>
  <c r="Y949" i="1"/>
  <c r="Z949" i="1"/>
  <c r="AA949" i="1"/>
  <c r="I950" i="1"/>
  <c r="J950" i="1"/>
  <c r="K950" i="1"/>
  <c r="L950" i="1"/>
  <c r="M950" i="1"/>
  <c r="P950" i="1"/>
  <c r="Q950" i="1"/>
  <c r="R950" i="1"/>
  <c r="S950" i="1"/>
  <c r="T950" i="1"/>
  <c r="W950" i="1"/>
  <c r="X950" i="1"/>
  <c r="Y950" i="1"/>
  <c r="Z950" i="1"/>
  <c r="AA950" i="1"/>
  <c r="I951" i="1"/>
  <c r="J951" i="1"/>
  <c r="K951" i="1"/>
  <c r="L951" i="1"/>
  <c r="M951" i="1"/>
  <c r="P951" i="1"/>
  <c r="Q951" i="1"/>
  <c r="R951" i="1"/>
  <c r="S951" i="1"/>
  <c r="T951" i="1"/>
  <c r="W951" i="1"/>
  <c r="X951" i="1"/>
  <c r="Y951" i="1"/>
  <c r="Z951" i="1"/>
  <c r="AA951" i="1"/>
  <c r="I952" i="1"/>
  <c r="K49" i="5" s="1"/>
  <c r="K9" i="8" s="1"/>
  <c r="J952" i="1"/>
  <c r="L49" i="5" s="1"/>
  <c r="L9" i="8" s="1"/>
  <c r="K952" i="1"/>
  <c r="M49" i="5" s="1"/>
  <c r="M9" i="8" s="1"/>
  <c r="L952" i="1"/>
  <c r="N49" i="5" s="1"/>
  <c r="N9" i="8" s="1"/>
  <c r="M952" i="1"/>
  <c r="O49" i="5" s="1"/>
  <c r="O9" i="8" s="1"/>
  <c r="P18" i="8" s="1"/>
  <c r="P952" i="1"/>
  <c r="S49" i="5" s="1"/>
  <c r="R9" i="8" s="1"/>
  <c r="Q952" i="1"/>
  <c r="T49" i="5" s="1"/>
  <c r="S9" i="8" s="1"/>
  <c r="R952" i="1"/>
  <c r="U49" i="5" s="1"/>
  <c r="T9" i="8" s="1"/>
  <c r="S952" i="1"/>
  <c r="V49" i="5" s="1"/>
  <c r="U9" i="8" s="1"/>
  <c r="T952" i="1"/>
  <c r="W49" i="5" s="1"/>
  <c r="V9" i="8" s="1"/>
  <c r="W18" i="8" s="1"/>
  <c r="W952" i="1"/>
  <c r="AA49" i="5" s="1"/>
  <c r="Y9" i="8" s="1"/>
  <c r="X952" i="1"/>
  <c r="AB49" i="5" s="1"/>
  <c r="Z9" i="8" s="1"/>
  <c r="Y952" i="1"/>
  <c r="AC49" i="5" s="1"/>
  <c r="AA9" i="8" s="1"/>
  <c r="Z952" i="1"/>
  <c r="AD49" i="5" s="1"/>
  <c r="AB9" i="8" s="1"/>
  <c r="AA952" i="1"/>
  <c r="AE49" i="5" s="1"/>
  <c r="AC9" i="8" s="1"/>
  <c r="AD18" i="8" s="1"/>
  <c r="I953" i="1"/>
  <c r="K83" i="5" s="1"/>
  <c r="J953" i="1"/>
  <c r="L83" i="5" s="1"/>
  <c r="K953" i="1"/>
  <c r="M83" i="5" s="1"/>
  <c r="L953" i="1"/>
  <c r="N83" i="5" s="1"/>
  <c r="M953" i="1"/>
  <c r="O83" i="5" s="1"/>
  <c r="P953" i="1"/>
  <c r="S83" i="5" s="1"/>
  <c r="Q953" i="1"/>
  <c r="T83" i="5" s="1"/>
  <c r="R953" i="1"/>
  <c r="U83" i="5" s="1"/>
  <c r="S953" i="1"/>
  <c r="V83" i="5" s="1"/>
  <c r="T953" i="1"/>
  <c r="W83" i="5" s="1"/>
  <c r="W953" i="1"/>
  <c r="AA83" i="5" s="1"/>
  <c r="X953" i="1"/>
  <c r="AB83" i="5" s="1"/>
  <c r="Y953" i="1"/>
  <c r="AC83" i="5" s="1"/>
  <c r="Z953" i="1"/>
  <c r="AD83" i="5" s="1"/>
  <c r="AA953" i="1"/>
  <c r="AE83" i="5" s="1"/>
  <c r="I954" i="1"/>
  <c r="K84" i="5" s="1"/>
  <c r="J954" i="1"/>
  <c r="L84" i="5" s="1"/>
  <c r="K954" i="1"/>
  <c r="M84" i="5" s="1"/>
  <c r="L954" i="1"/>
  <c r="N84" i="5" s="1"/>
  <c r="M954" i="1"/>
  <c r="O84" i="5" s="1"/>
  <c r="P954" i="1"/>
  <c r="S84" i="5" s="1"/>
  <c r="Q954" i="1"/>
  <c r="T84" i="5" s="1"/>
  <c r="R954" i="1"/>
  <c r="U84" i="5" s="1"/>
  <c r="S954" i="1"/>
  <c r="V84" i="5" s="1"/>
  <c r="T954" i="1"/>
  <c r="W84" i="5" s="1"/>
  <c r="W954" i="1"/>
  <c r="AA84" i="5" s="1"/>
  <c r="X954" i="1"/>
  <c r="AB84" i="5" s="1"/>
  <c r="Y954" i="1"/>
  <c r="AC84" i="5" s="1"/>
  <c r="Z954" i="1"/>
  <c r="AD84" i="5" s="1"/>
  <c r="AA954" i="1"/>
  <c r="AE84" i="5" s="1"/>
  <c r="I955" i="1"/>
  <c r="K85" i="5" s="1"/>
  <c r="J955" i="1"/>
  <c r="L85" i="5" s="1"/>
  <c r="K955" i="1"/>
  <c r="M85" i="5" s="1"/>
  <c r="L955" i="1"/>
  <c r="N85" i="5" s="1"/>
  <c r="M955" i="1"/>
  <c r="O85" i="5" s="1"/>
  <c r="P955" i="1"/>
  <c r="S85" i="5" s="1"/>
  <c r="Q955" i="1"/>
  <c r="T85" i="5" s="1"/>
  <c r="R955" i="1"/>
  <c r="U85" i="5" s="1"/>
  <c r="S955" i="1"/>
  <c r="V85" i="5" s="1"/>
  <c r="T955" i="1"/>
  <c r="W85" i="5" s="1"/>
  <c r="W955" i="1"/>
  <c r="AA85" i="5" s="1"/>
  <c r="X955" i="1"/>
  <c r="AB85" i="5" s="1"/>
  <c r="Y955" i="1"/>
  <c r="AC85" i="5" s="1"/>
  <c r="Z955" i="1"/>
  <c r="AD85" i="5" s="1"/>
  <c r="AA955" i="1"/>
  <c r="AE85" i="5" s="1"/>
  <c r="I956" i="1"/>
  <c r="K86" i="5" s="1"/>
  <c r="J956" i="1"/>
  <c r="L86" i="5" s="1"/>
  <c r="K956" i="1"/>
  <c r="M86" i="5" s="1"/>
  <c r="L956" i="1"/>
  <c r="N86" i="5" s="1"/>
  <c r="M956" i="1"/>
  <c r="O86" i="5" s="1"/>
  <c r="P956" i="1"/>
  <c r="S86" i="5" s="1"/>
  <c r="Q956" i="1"/>
  <c r="T86" i="5" s="1"/>
  <c r="R956" i="1"/>
  <c r="U86" i="5" s="1"/>
  <c r="S956" i="1"/>
  <c r="V86" i="5" s="1"/>
  <c r="T956" i="1"/>
  <c r="W86" i="5" s="1"/>
  <c r="W956" i="1"/>
  <c r="AA86" i="5" s="1"/>
  <c r="X956" i="1"/>
  <c r="AB86" i="5" s="1"/>
  <c r="Y956" i="1"/>
  <c r="AC86" i="5" s="1"/>
  <c r="Z956" i="1"/>
  <c r="AD86" i="5" s="1"/>
  <c r="AA956" i="1"/>
  <c r="AE86" i="5" s="1"/>
  <c r="I957" i="1"/>
  <c r="J957" i="1"/>
  <c r="K957" i="1"/>
  <c r="L957" i="1"/>
  <c r="M957" i="1"/>
  <c r="P957" i="1"/>
  <c r="Q957" i="1"/>
  <c r="R957" i="1"/>
  <c r="S957" i="1"/>
  <c r="T957" i="1"/>
  <c r="W957" i="1"/>
  <c r="X957" i="1"/>
  <c r="Y957" i="1"/>
  <c r="Z957" i="1"/>
  <c r="AA957" i="1"/>
  <c r="I958" i="1"/>
  <c r="J958" i="1"/>
  <c r="K958" i="1"/>
  <c r="L958" i="1"/>
  <c r="M958" i="1"/>
  <c r="P958" i="1"/>
  <c r="Q958" i="1"/>
  <c r="R958" i="1"/>
  <c r="S958" i="1"/>
  <c r="T958" i="1"/>
  <c r="W958" i="1"/>
  <c r="X958" i="1"/>
  <c r="Y958" i="1"/>
  <c r="Z958" i="1"/>
  <c r="AA958" i="1"/>
  <c r="I959" i="1"/>
  <c r="J959" i="1"/>
  <c r="K959" i="1"/>
  <c r="L959" i="1"/>
  <c r="M959" i="1"/>
  <c r="P959" i="1"/>
  <c r="Q959" i="1"/>
  <c r="R959" i="1"/>
  <c r="S959" i="1"/>
  <c r="T959" i="1"/>
  <c r="W959" i="1"/>
  <c r="X959" i="1"/>
  <c r="Y959" i="1"/>
  <c r="Z959" i="1"/>
  <c r="AA959" i="1"/>
  <c r="I960" i="1"/>
  <c r="J960" i="1"/>
  <c r="K960" i="1"/>
  <c r="L960" i="1"/>
  <c r="M960" i="1"/>
  <c r="P960" i="1"/>
  <c r="Q960" i="1"/>
  <c r="R960" i="1"/>
  <c r="S960" i="1"/>
  <c r="T960" i="1"/>
  <c r="W960" i="1"/>
  <c r="X960" i="1"/>
  <c r="Y960" i="1"/>
  <c r="Z960" i="1"/>
  <c r="AA960" i="1"/>
  <c r="I961" i="1"/>
  <c r="J961" i="1"/>
  <c r="K961" i="1"/>
  <c r="L961" i="1"/>
  <c r="M961" i="1"/>
  <c r="P961" i="1"/>
  <c r="Q961" i="1"/>
  <c r="R961" i="1"/>
  <c r="S961" i="1"/>
  <c r="T961" i="1"/>
  <c r="W961" i="1"/>
  <c r="X961" i="1"/>
  <c r="Y961" i="1"/>
  <c r="Z961" i="1"/>
  <c r="AA961" i="1"/>
  <c r="I962" i="1"/>
  <c r="J962" i="1"/>
  <c r="K962" i="1"/>
  <c r="L962" i="1"/>
  <c r="M962" i="1"/>
  <c r="P962" i="1"/>
  <c r="Q962" i="1"/>
  <c r="R962" i="1"/>
  <c r="S962" i="1"/>
  <c r="T962" i="1"/>
  <c r="W962" i="1"/>
  <c r="X962" i="1"/>
  <c r="Y962" i="1"/>
  <c r="Z962" i="1"/>
  <c r="AA962" i="1"/>
  <c r="I963" i="1"/>
  <c r="J963" i="1"/>
  <c r="K963" i="1"/>
  <c r="L963" i="1"/>
  <c r="M963" i="1"/>
  <c r="P963" i="1"/>
  <c r="Q963" i="1"/>
  <c r="R963" i="1"/>
  <c r="S963" i="1"/>
  <c r="T963" i="1"/>
  <c r="W963" i="1"/>
  <c r="X963" i="1"/>
  <c r="Y963" i="1"/>
  <c r="Z963" i="1"/>
  <c r="AA963" i="1"/>
  <c r="I964" i="1"/>
  <c r="J964" i="1"/>
  <c r="K964" i="1"/>
  <c r="L964" i="1"/>
  <c r="M964" i="1"/>
  <c r="P964" i="1"/>
  <c r="Q964" i="1"/>
  <c r="R964" i="1"/>
  <c r="S964" i="1"/>
  <c r="T964" i="1"/>
  <c r="W964" i="1"/>
  <c r="X964" i="1"/>
  <c r="Y964" i="1"/>
  <c r="Z964" i="1"/>
  <c r="AA964" i="1"/>
  <c r="I965" i="1"/>
  <c r="J965" i="1"/>
  <c r="K965" i="1"/>
  <c r="L965" i="1"/>
  <c r="M965" i="1"/>
  <c r="P965" i="1"/>
  <c r="Q965" i="1"/>
  <c r="R965" i="1"/>
  <c r="S965" i="1"/>
  <c r="T965" i="1"/>
  <c r="W965" i="1"/>
  <c r="X965" i="1"/>
  <c r="Y965" i="1"/>
  <c r="Z965" i="1"/>
  <c r="AA965" i="1"/>
  <c r="I966" i="1"/>
  <c r="J966" i="1"/>
  <c r="K966" i="1"/>
  <c r="L966" i="1"/>
  <c r="M966" i="1"/>
  <c r="P966" i="1"/>
  <c r="Q966" i="1"/>
  <c r="R966" i="1"/>
  <c r="S966" i="1"/>
  <c r="T966" i="1"/>
  <c r="W966" i="1"/>
  <c r="X966" i="1"/>
  <c r="Y966" i="1"/>
  <c r="Z966" i="1"/>
  <c r="AA966" i="1"/>
  <c r="I967" i="1"/>
  <c r="J967" i="1"/>
  <c r="K967" i="1"/>
  <c r="L967" i="1"/>
  <c r="M967" i="1"/>
  <c r="P967" i="1"/>
  <c r="Q967" i="1"/>
  <c r="R967" i="1"/>
  <c r="S967" i="1"/>
  <c r="T967" i="1"/>
  <c r="W967" i="1"/>
  <c r="X967" i="1"/>
  <c r="Y967" i="1"/>
  <c r="Z967" i="1"/>
  <c r="AA967" i="1"/>
  <c r="I968" i="1"/>
  <c r="J968" i="1"/>
  <c r="K968" i="1"/>
  <c r="L968" i="1"/>
  <c r="M968" i="1"/>
  <c r="P968" i="1"/>
  <c r="Q968" i="1"/>
  <c r="R968" i="1"/>
  <c r="S968" i="1"/>
  <c r="T968" i="1"/>
  <c r="W968" i="1"/>
  <c r="X968" i="1"/>
  <c r="Y968" i="1"/>
  <c r="Z968" i="1"/>
  <c r="AA968" i="1"/>
  <c r="I969" i="1"/>
  <c r="J969" i="1"/>
  <c r="K969" i="1"/>
  <c r="L969" i="1"/>
  <c r="M969" i="1"/>
  <c r="P969" i="1"/>
  <c r="Q969" i="1"/>
  <c r="R969" i="1"/>
  <c r="S969" i="1"/>
  <c r="T969" i="1"/>
  <c r="W969" i="1"/>
  <c r="X969" i="1"/>
  <c r="Y969" i="1"/>
  <c r="Z969" i="1"/>
  <c r="AA969" i="1"/>
  <c r="I970" i="1"/>
  <c r="J970" i="1"/>
  <c r="K970" i="1"/>
  <c r="L970" i="1"/>
  <c r="M970" i="1"/>
  <c r="P970" i="1"/>
  <c r="Q970" i="1"/>
  <c r="R970" i="1"/>
  <c r="S970" i="1"/>
  <c r="T970" i="1"/>
  <c r="W970" i="1"/>
  <c r="X970" i="1"/>
  <c r="Y970" i="1"/>
  <c r="Z970" i="1"/>
  <c r="AA970" i="1"/>
  <c r="I971" i="1"/>
  <c r="J971" i="1"/>
  <c r="K971" i="1"/>
  <c r="L971" i="1"/>
  <c r="M971" i="1"/>
  <c r="P971" i="1"/>
  <c r="Q971" i="1"/>
  <c r="R971" i="1"/>
  <c r="S971" i="1"/>
  <c r="T971" i="1"/>
  <c r="W971" i="1"/>
  <c r="X971" i="1"/>
  <c r="Y971" i="1"/>
  <c r="Z971" i="1"/>
  <c r="AA971" i="1"/>
  <c r="I972" i="1"/>
  <c r="J972" i="1"/>
  <c r="K972" i="1"/>
  <c r="L972" i="1"/>
  <c r="M972" i="1"/>
  <c r="P972" i="1"/>
  <c r="Q972" i="1"/>
  <c r="R972" i="1"/>
  <c r="S972" i="1"/>
  <c r="T972" i="1"/>
  <c r="W972" i="1"/>
  <c r="X972" i="1"/>
  <c r="Y972" i="1"/>
  <c r="Z972" i="1"/>
  <c r="AA972" i="1"/>
  <c r="I973" i="1"/>
  <c r="J973" i="1"/>
  <c r="K973" i="1"/>
  <c r="L973" i="1"/>
  <c r="M973" i="1"/>
  <c r="P973" i="1"/>
  <c r="Q973" i="1"/>
  <c r="R973" i="1"/>
  <c r="S973" i="1"/>
  <c r="T973" i="1"/>
  <c r="W973" i="1"/>
  <c r="X973" i="1"/>
  <c r="Y973" i="1"/>
  <c r="Z973" i="1"/>
  <c r="AA973" i="1"/>
  <c r="I974" i="1"/>
  <c r="J974" i="1"/>
  <c r="K974" i="1"/>
  <c r="L974" i="1"/>
  <c r="M974" i="1"/>
  <c r="P974" i="1"/>
  <c r="Q974" i="1"/>
  <c r="R974" i="1"/>
  <c r="S974" i="1"/>
  <c r="T974" i="1"/>
  <c r="W974" i="1"/>
  <c r="X974" i="1"/>
  <c r="Y974" i="1"/>
  <c r="Z974" i="1"/>
  <c r="AA974" i="1"/>
  <c r="I975" i="1"/>
  <c r="J975" i="1"/>
  <c r="K975" i="1"/>
  <c r="L975" i="1"/>
  <c r="M975" i="1"/>
  <c r="P975" i="1"/>
  <c r="Q975" i="1"/>
  <c r="R975" i="1"/>
  <c r="S975" i="1"/>
  <c r="T975" i="1"/>
  <c r="W975" i="1"/>
  <c r="X975" i="1"/>
  <c r="Y975" i="1"/>
  <c r="Z975" i="1"/>
  <c r="AA975" i="1"/>
  <c r="I976" i="1"/>
  <c r="J976" i="1"/>
  <c r="K976" i="1"/>
  <c r="L976" i="1"/>
  <c r="M976" i="1"/>
  <c r="P976" i="1"/>
  <c r="Q976" i="1"/>
  <c r="R976" i="1"/>
  <c r="S976" i="1"/>
  <c r="T976" i="1"/>
  <c r="W976" i="1"/>
  <c r="X976" i="1"/>
  <c r="Y976" i="1"/>
  <c r="Z976" i="1"/>
  <c r="AA976" i="1"/>
  <c r="I977" i="1"/>
  <c r="J977" i="1"/>
  <c r="K977" i="1"/>
  <c r="L977" i="1"/>
  <c r="M977" i="1"/>
  <c r="P977" i="1"/>
  <c r="Q977" i="1"/>
  <c r="R977" i="1"/>
  <c r="S977" i="1"/>
  <c r="T977" i="1"/>
  <c r="W977" i="1"/>
  <c r="X977" i="1"/>
  <c r="Y977" i="1"/>
  <c r="Z977" i="1"/>
  <c r="AA977" i="1"/>
  <c r="I978" i="1"/>
  <c r="J978" i="1"/>
  <c r="K978" i="1"/>
  <c r="L978" i="1"/>
  <c r="M978" i="1"/>
  <c r="P978" i="1"/>
  <c r="Q978" i="1"/>
  <c r="R978" i="1"/>
  <c r="S978" i="1"/>
  <c r="T978" i="1"/>
  <c r="W978" i="1"/>
  <c r="X978" i="1"/>
  <c r="Y978" i="1"/>
  <c r="Z978" i="1"/>
  <c r="AA978" i="1"/>
  <c r="I979" i="1"/>
  <c r="J979" i="1"/>
  <c r="K979" i="1"/>
  <c r="L979" i="1"/>
  <c r="M979" i="1"/>
  <c r="P979" i="1"/>
  <c r="Q979" i="1"/>
  <c r="R979" i="1"/>
  <c r="S979" i="1"/>
  <c r="T979" i="1"/>
  <c r="W979" i="1"/>
  <c r="X979" i="1"/>
  <c r="Y979" i="1"/>
  <c r="Z979" i="1"/>
  <c r="AA979" i="1"/>
  <c r="I980" i="1"/>
  <c r="J980" i="1"/>
  <c r="K980" i="1"/>
  <c r="L980" i="1"/>
  <c r="M980" i="1"/>
  <c r="P980" i="1"/>
  <c r="Q980" i="1"/>
  <c r="R980" i="1"/>
  <c r="S980" i="1"/>
  <c r="T980" i="1"/>
  <c r="W980" i="1"/>
  <c r="X980" i="1"/>
  <c r="Y980" i="1"/>
  <c r="Z980" i="1"/>
  <c r="AA980" i="1"/>
  <c r="I981" i="1"/>
  <c r="J981" i="1"/>
  <c r="K981" i="1"/>
  <c r="L981" i="1"/>
  <c r="M981" i="1"/>
  <c r="P981" i="1"/>
  <c r="Q981" i="1"/>
  <c r="R981" i="1"/>
  <c r="S981" i="1"/>
  <c r="T981" i="1"/>
  <c r="W981" i="1"/>
  <c r="X981" i="1"/>
  <c r="Y981" i="1"/>
  <c r="Z981" i="1"/>
  <c r="AA981" i="1"/>
  <c r="I982" i="1"/>
  <c r="J982" i="1"/>
  <c r="K982" i="1"/>
  <c r="L982" i="1"/>
  <c r="M982" i="1"/>
  <c r="P982" i="1"/>
  <c r="Q982" i="1"/>
  <c r="R982" i="1"/>
  <c r="S982" i="1"/>
  <c r="T982" i="1"/>
  <c r="W982" i="1"/>
  <c r="X982" i="1"/>
  <c r="Y982" i="1"/>
  <c r="Z982" i="1"/>
  <c r="AA982" i="1"/>
  <c r="I983" i="1"/>
  <c r="J983" i="1"/>
  <c r="K983" i="1"/>
  <c r="L983" i="1"/>
  <c r="M983" i="1"/>
  <c r="P983" i="1"/>
  <c r="Q983" i="1"/>
  <c r="R983" i="1"/>
  <c r="S983" i="1"/>
  <c r="T983" i="1"/>
  <c r="W983" i="1"/>
  <c r="X983" i="1"/>
  <c r="Y983" i="1"/>
  <c r="Z983" i="1"/>
  <c r="AA983" i="1"/>
  <c r="I984" i="1"/>
  <c r="J984" i="1"/>
  <c r="K984" i="1"/>
  <c r="L984" i="1"/>
  <c r="M984" i="1"/>
  <c r="P984" i="1"/>
  <c r="Q984" i="1"/>
  <c r="R984" i="1"/>
  <c r="S984" i="1"/>
  <c r="T984" i="1"/>
  <c r="W984" i="1"/>
  <c r="X984" i="1"/>
  <c r="Y984" i="1"/>
  <c r="Z984" i="1"/>
  <c r="AA984" i="1"/>
  <c r="I985" i="1"/>
  <c r="J985" i="1"/>
  <c r="K985" i="1"/>
  <c r="L985" i="1"/>
  <c r="M985" i="1"/>
  <c r="P985" i="1"/>
  <c r="Q985" i="1"/>
  <c r="R985" i="1"/>
  <c r="S985" i="1"/>
  <c r="T985" i="1"/>
  <c r="W985" i="1"/>
  <c r="X985" i="1"/>
  <c r="Y985" i="1"/>
  <c r="Z985" i="1"/>
  <c r="AA985" i="1"/>
  <c r="I986" i="1"/>
  <c r="J986" i="1"/>
  <c r="K986" i="1"/>
  <c r="L986" i="1"/>
  <c r="M986" i="1"/>
  <c r="P986" i="1"/>
  <c r="Q986" i="1"/>
  <c r="R986" i="1"/>
  <c r="S986" i="1"/>
  <c r="T986" i="1"/>
  <c r="W986" i="1"/>
  <c r="X986" i="1"/>
  <c r="Y986" i="1"/>
  <c r="Z986" i="1"/>
  <c r="AA986" i="1"/>
  <c r="I987" i="1"/>
  <c r="J987" i="1"/>
  <c r="K987" i="1"/>
  <c r="L987" i="1"/>
  <c r="M987" i="1"/>
  <c r="P987" i="1"/>
  <c r="Q987" i="1"/>
  <c r="R987" i="1"/>
  <c r="S987" i="1"/>
  <c r="T987" i="1"/>
  <c r="W987" i="1"/>
  <c r="X987" i="1"/>
  <c r="Y987" i="1"/>
  <c r="Z987" i="1"/>
  <c r="AA987" i="1"/>
  <c r="I988" i="1"/>
  <c r="J988" i="1"/>
  <c r="K988" i="1"/>
  <c r="L988" i="1"/>
  <c r="M988" i="1"/>
  <c r="P988" i="1"/>
  <c r="Q988" i="1"/>
  <c r="R988" i="1"/>
  <c r="S988" i="1"/>
  <c r="T988" i="1"/>
  <c r="W988" i="1"/>
  <c r="X988" i="1"/>
  <c r="Y988" i="1"/>
  <c r="Z988" i="1"/>
  <c r="AA988" i="1"/>
  <c r="I989" i="1"/>
  <c r="J989" i="1"/>
  <c r="K989" i="1"/>
  <c r="L989" i="1"/>
  <c r="M989" i="1"/>
  <c r="P989" i="1"/>
  <c r="Q989" i="1"/>
  <c r="R989" i="1"/>
  <c r="S989" i="1"/>
  <c r="T989" i="1"/>
  <c r="W989" i="1"/>
  <c r="X989" i="1"/>
  <c r="Y989" i="1"/>
  <c r="Z989" i="1"/>
  <c r="AA989" i="1"/>
  <c r="I990" i="1"/>
  <c r="J990" i="1"/>
  <c r="K990" i="1"/>
  <c r="L990" i="1"/>
  <c r="M990" i="1"/>
  <c r="P990" i="1"/>
  <c r="Q990" i="1"/>
  <c r="R990" i="1"/>
  <c r="S990" i="1"/>
  <c r="T990" i="1"/>
  <c r="W990" i="1"/>
  <c r="X990" i="1"/>
  <c r="Y990" i="1"/>
  <c r="Z990" i="1"/>
  <c r="AA990" i="1"/>
  <c r="I991" i="1"/>
  <c r="J991" i="1"/>
  <c r="K991" i="1"/>
  <c r="L991" i="1"/>
  <c r="M991" i="1"/>
  <c r="P991" i="1"/>
  <c r="Q991" i="1"/>
  <c r="R991" i="1"/>
  <c r="S991" i="1"/>
  <c r="T991" i="1"/>
  <c r="W991" i="1"/>
  <c r="X991" i="1"/>
  <c r="Y991" i="1"/>
  <c r="Z991" i="1"/>
  <c r="AA991" i="1"/>
  <c r="I992" i="1"/>
  <c r="J992" i="1"/>
  <c r="K992" i="1"/>
  <c r="L992" i="1"/>
  <c r="M992" i="1"/>
  <c r="P992" i="1"/>
  <c r="Q992" i="1"/>
  <c r="R992" i="1"/>
  <c r="S992" i="1"/>
  <c r="T992" i="1"/>
  <c r="W992" i="1"/>
  <c r="X992" i="1"/>
  <c r="Y992" i="1"/>
  <c r="Z992" i="1"/>
  <c r="AA992" i="1"/>
  <c r="I993" i="1"/>
  <c r="J993" i="1"/>
  <c r="K993" i="1"/>
  <c r="L993" i="1"/>
  <c r="M993" i="1"/>
  <c r="P993" i="1"/>
  <c r="Q993" i="1"/>
  <c r="R993" i="1"/>
  <c r="S993" i="1"/>
  <c r="T993" i="1"/>
  <c r="W993" i="1"/>
  <c r="X993" i="1"/>
  <c r="Y993" i="1"/>
  <c r="Z993" i="1"/>
  <c r="AA993" i="1"/>
  <c r="I994" i="1"/>
  <c r="J994" i="1"/>
  <c r="K994" i="1"/>
  <c r="L994" i="1"/>
  <c r="M994" i="1"/>
  <c r="P994" i="1"/>
  <c r="Q994" i="1"/>
  <c r="R994" i="1"/>
  <c r="S994" i="1"/>
  <c r="T994" i="1"/>
  <c r="W994" i="1"/>
  <c r="X994" i="1"/>
  <c r="Y994" i="1"/>
  <c r="Z994" i="1"/>
  <c r="AA994" i="1"/>
  <c r="I995" i="1"/>
  <c r="J995" i="1"/>
  <c r="K995" i="1"/>
  <c r="L995" i="1"/>
  <c r="M995" i="1"/>
  <c r="P995" i="1"/>
  <c r="Q995" i="1"/>
  <c r="R995" i="1"/>
  <c r="S995" i="1"/>
  <c r="T995" i="1"/>
  <c r="W995" i="1"/>
  <c r="X995" i="1"/>
  <c r="Y995" i="1"/>
  <c r="Z995" i="1"/>
  <c r="AA995" i="1"/>
  <c r="I996" i="1"/>
  <c r="J996" i="1"/>
  <c r="K996" i="1"/>
  <c r="L996" i="1"/>
  <c r="M996" i="1"/>
  <c r="P996" i="1"/>
  <c r="Q996" i="1"/>
  <c r="R996" i="1"/>
  <c r="S996" i="1"/>
  <c r="T996" i="1"/>
  <c r="W996" i="1"/>
  <c r="X996" i="1"/>
  <c r="Y996" i="1"/>
  <c r="Z996" i="1"/>
  <c r="AA996" i="1"/>
  <c r="I997" i="1"/>
  <c r="J997" i="1"/>
  <c r="K997" i="1"/>
  <c r="L997" i="1"/>
  <c r="M997" i="1"/>
  <c r="P997" i="1"/>
  <c r="Q997" i="1"/>
  <c r="R997" i="1"/>
  <c r="S997" i="1"/>
  <c r="T997" i="1"/>
  <c r="W997" i="1"/>
  <c r="X997" i="1"/>
  <c r="Y997" i="1"/>
  <c r="Z997" i="1"/>
  <c r="AA997" i="1"/>
  <c r="I998" i="1"/>
  <c r="J998" i="1"/>
  <c r="K998" i="1"/>
  <c r="L998" i="1"/>
  <c r="M998" i="1"/>
  <c r="P998" i="1"/>
  <c r="Q998" i="1"/>
  <c r="R998" i="1"/>
  <c r="S998" i="1"/>
  <c r="T998" i="1"/>
  <c r="W998" i="1"/>
  <c r="X998" i="1"/>
  <c r="Y998" i="1"/>
  <c r="Z998" i="1"/>
  <c r="AA998" i="1"/>
  <c r="I999" i="1"/>
  <c r="J999" i="1"/>
  <c r="K999" i="1"/>
  <c r="L999" i="1"/>
  <c r="M999" i="1"/>
  <c r="P999" i="1"/>
  <c r="Q999" i="1"/>
  <c r="R999" i="1"/>
  <c r="S999" i="1"/>
  <c r="T999" i="1"/>
  <c r="W999" i="1"/>
  <c r="X999" i="1"/>
  <c r="Y999" i="1"/>
  <c r="Z999" i="1"/>
  <c r="AA999" i="1"/>
  <c r="I1000" i="1"/>
  <c r="J1000" i="1"/>
  <c r="K1000" i="1"/>
  <c r="L1000" i="1"/>
  <c r="M1000" i="1"/>
  <c r="P1000" i="1"/>
  <c r="Q1000" i="1"/>
  <c r="R1000" i="1"/>
  <c r="S1000" i="1"/>
  <c r="T1000" i="1"/>
  <c r="W1000" i="1"/>
  <c r="X1000" i="1"/>
  <c r="Y1000" i="1"/>
  <c r="Z1000" i="1"/>
  <c r="AA1000" i="1"/>
  <c r="I1001" i="1"/>
  <c r="J1001" i="1"/>
  <c r="K1001" i="1"/>
  <c r="L1001" i="1"/>
  <c r="M1001" i="1"/>
  <c r="P1001" i="1"/>
  <c r="Q1001" i="1"/>
  <c r="R1001" i="1"/>
  <c r="S1001" i="1"/>
  <c r="T1001" i="1"/>
  <c r="W1001" i="1"/>
  <c r="X1001" i="1"/>
  <c r="Y1001" i="1"/>
  <c r="Z1001" i="1"/>
  <c r="AA1001" i="1"/>
  <c r="I1002" i="1"/>
  <c r="J1002" i="1"/>
  <c r="K1002" i="1"/>
  <c r="L1002" i="1"/>
  <c r="M1002" i="1"/>
  <c r="P1002" i="1"/>
  <c r="Q1002" i="1"/>
  <c r="R1002" i="1"/>
  <c r="S1002" i="1"/>
  <c r="T1002" i="1"/>
  <c r="W1002" i="1"/>
  <c r="X1002" i="1"/>
  <c r="Y1002" i="1"/>
  <c r="Z1002" i="1"/>
  <c r="AA1002" i="1"/>
  <c r="I1003" i="1"/>
  <c r="J1003" i="1"/>
  <c r="K1003" i="1"/>
  <c r="L1003" i="1"/>
  <c r="M1003" i="1"/>
  <c r="P1003" i="1"/>
  <c r="Q1003" i="1"/>
  <c r="R1003" i="1"/>
  <c r="S1003" i="1"/>
  <c r="T1003" i="1"/>
  <c r="W1003" i="1"/>
  <c r="X1003" i="1"/>
  <c r="Y1003" i="1"/>
  <c r="Z1003" i="1"/>
  <c r="AA1003" i="1"/>
  <c r="I1004" i="1"/>
  <c r="J1004" i="1"/>
  <c r="K1004" i="1"/>
  <c r="L1004" i="1"/>
  <c r="M1004" i="1"/>
  <c r="P1004" i="1"/>
  <c r="Q1004" i="1"/>
  <c r="R1004" i="1"/>
  <c r="S1004" i="1"/>
  <c r="T1004" i="1"/>
  <c r="W1004" i="1"/>
  <c r="X1004" i="1"/>
  <c r="Y1004" i="1"/>
  <c r="Z1004" i="1"/>
  <c r="AA1004" i="1"/>
  <c r="I1005" i="1"/>
  <c r="J1005" i="1"/>
  <c r="K1005" i="1"/>
  <c r="L1005" i="1"/>
  <c r="M1005" i="1"/>
  <c r="P1005" i="1"/>
  <c r="Q1005" i="1"/>
  <c r="R1005" i="1"/>
  <c r="S1005" i="1"/>
  <c r="T1005" i="1"/>
  <c r="W1005" i="1"/>
  <c r="X1005" i="1"/>
  <c r="Y1005" i="1"/>
  <c r="Z1005" i="1"/>
  <c r="AA1005" i="1"/>
  <c r="I1006" i="1"/>
  <c r="J1006" i="1"/>
  <c r="K1006" i="1"/>
  <c r="L1006" i="1"/>
  <c r="M1006" i="1"/>
  <c r="P1006" i="1"/>
  <c r="Q1006" i="1"/>
  <c r="R1006" i="1"/>
  <c r="S1006" i="1"/>
  <c r="T1006" i="1"/>
  <c r="W1006" i="1"/>
  <c r="X1006" i="1"/>
  <c r="Y1006" i="1"/>
  <c r="Z1006" i="1"/>
  <c r="AA1006" i="1"/>
  <c r="I1007" i="1"/>
  <c r="J1007" i="1"/>
  <c r="K1007" i="1"/>
  <c r="L1007" i="1"/>
  <c r="M1007" i="1"/>
  <c r="P1007" i="1"/>
  <c r="Q1007" i="1"/>
  <c r="R1007" i="1"/>
  <c r="S1007" i="1"/>
  <c r="T1007" i="1"/>
  <c r="W1007" i="1"/>
  <c r="X1007" i="1"/>
  <c r="Y1007" i="1"/>
  <c r="Z1007" i="1"/>
  <c r="AA1007" i="1"/>
  <c r="I1008" i="1"/>
  <c r="J1008" i="1"/>
  <c r="K1008" i="1"/>
  <c r="L1008" i="1"/>
  <c r="M1008" i="1"/>
  <c r="P1008" i="1"/>
  <c r="Q1008" i="1"/>
  <c r="R1008" i="1"/>
  <c r="S1008" i="1"/>
  <c r="T1008" i="1"/>
  <c r="W1008" i="1"/>
  <c r="X1008" i="1"/>
  <c r="Y1008" i="1"/>
  <c r="Z1008" i="1"/>
  <c r="AA1008" i="1"/>
  <c r="I1009" i="1"/>
  <c r="J1009" i="1"/>
  <c r="K1009" i="1"/>
  <c r="L1009" i="1"/>
  <c r="M1009" i="1"/>
  <c r="P1009" i="1"/>
  <c r="Q1009" i="1"/>
  <c r="R1009" i="1"/>
  <c r="S1009" i="1"/>
  <c r="T1009" i="1"/>
  <c r="W1009" i="1"/>
  <c r="X1009" i="1"/>
  <c r="Y1009" i="1"/>
  <c r="Z1009" i="1"/>
  <c r="AA1009" i="1"/>
  <c r="I1010" i="1"/>
  <c r="J1010" i="1"/>
  <c r="K1010" i="1"/>
  <c r="L1010" i="1"/>
  <c r="M1010" i="1"/>
  <c r="P1010" i="1"/>
  <c r="Q1010" i="1"/>
  <c r="R1010" i="1"/>
  <c r="S1010" i="1"/>
  <c r="T1010" i="1"/>
  <c r="W1010" i="1"/>
  <c r="X1010" i="1"/>
  <c r="Y1010" i="1"/>
  <c r="Z1010" i="1"/>
  <c r="AA1010" i="1"/>
  <c r="I1011" i="1"/>
  <c r="J1011" i="1"/>
  <c r="K1011" i="1"/>
  <c r="L1011" i="1"/>
  <c r="M1011" i="1"/>
  <c r="P1011" i="1"/>
  <c r="Q1011" i="1"/>
  <c r="R1011" i="1"/>
  <c r="S1011" i="1"/>
  <c r="T1011" i="1"/>
  <c r="W1011" i="1"/>
  <c r="X1011" i="1"/>
  <c r="Y1011" i="1"/>
  <c r="Z1011" i="1"/>
  <c r="AA1011" i="1"/>
  <c r="I1012" i="1"/>
  <c r="J1012" i="1"/>
  <c r="K1012" i="1"/>
  <c r="L1012" i="1"/>
  <c r="M1012" i="1"/>
  <c r="P1012" i="1"/>
  <c r="Q1012" i="1"/>
  <c r="R1012" i="1"/>
  <c r="S1012" i="1"/>
  <c r="T1012" i="1"/>
  <c r="W1012" i="1"/>
  <c r="X1012" i="1"/>
  <c r="Y1012" i="1"/>
  <c r="Z1012" i="1"/>
  <c r="AA1012" i="1"/>
  <c r="I1013" i="1"/>
  <c r="J1013" i="1"/>
  <c r="K1013" i="1"/>
  <c r="L1013" i="1"/>
  <c r="M1013" i="1"/>
  <c r="P1013" i="1"/>
  <c r="Q1013" i="1"/>
  <c r="R1013" i="1"/>
  <c r="S1013" i="1"/>
  <c r="T1013" i="1"/>
  <c r="W1013" i="1"/>
  <c r="X1013" i="1"/>
  <c r="Y1013" i="1"/>
  <c r="Z1013" i="1"/>
  <c r="AA1013" i="1"/>
  <c r="I1014" i="1"/>
  <c r="J1014" i="1"/>
  <c r="K1014" i="1"/>
  <c r="L1014" i="1"/>
  <c r="M1014" i="1"/>
  <c r="P1014" i="1"/>
  <c r="Q1014" i="1"/>
  <c r="R1014" i="1"/>
  <c r="S1014" i="1"/>
  <c r="T1014" i="1"/>
  <c r="W1014" i="1"/>
  <c r="X1014" i="1"/>
  <c r="Y1014" i="1"/>
  <c r="Z1014" i="1"/>
  <c r="AA1014" i="1"/>
  <c r="I1015" i="1"/>
  <c r="J1015" i="1"/>
  <c r="K1015" i="1"/>
  <c r="L1015" i="1"/>
  <c r="M1015" i="1"/>
  <c r="P1015" i="1"/>
  <c r="Q1015" i="1"/>
  <c r="R1015" i="1"/>
  <c r="S1015" i="1"/>
  <c r="T1015" i="1"/>
  <c r="W1015" i="1"/>
  <c r="X1015" i="1"/>
  <c r="Y1015" i="1"/>
  <c r="Z1015" i="1"/>
  <c r="AA1015" i="1"/>
  <c r="I1016" i="1"/>
  <c r="J1016" i="1"/>
  <c r="K1016" i="1"/>
  <c r="L1016" i="1"/>
  <c r="M1016" i="1"/>
  <c r="P1016" i="1"/>
  <c r="Q1016" i="1"/>
  <c r="R1016" i="1"/>
  <c r="S1016" i="1"/>
  <c r="T1016" i="1"/>
  <c r="W1016" i="1"/>
  <c r="X1016" i="1"/>
  <c r="Y1016" i="1"/>
  <c r="Z1016" i="1"/>
  <c r="AA1016" i="1"/>
  <c r="I1017" i="1"/>
  <c r="J1017" i="1"/>
  <c r="K1017" i="1"/>
  <c r="L1017" i="1"/>
  <c r="M1017" i="1"/>
  <c r="P1017" i="1"/>
  <c r="Q1017" i="1"/>
  <c r="R1017" i="1"/>
  <c r="S1017" i="1"/>
  <c r="T1017" i="1"/>
  <c r="W1017" i="1"/>
  <c r="X1017" i="1"/>
  <c r="Y1017" i="1"/>
  <c r="Z1017" i="1"/>
  <c r="AA1017" i="1"/>
  <c r="I1018" i="1"/>
  <c r="J1018" i="1"/>
  <c r="K1018" i="1"/>
  <c r="L1018" i="1"/>
  <c r="M1018" i="1"/>
  <c r="P1018" i="1"/>
  <c r="Q1018" i="1"/>
  <c r="R1018" i="1"/>
  <c r="S1018" i="1"/>
  <c r="T1018" i="1"/>
  <c r="W1018" i="1"/>
  <c r="X1018" i="1"/>
  <c r="Y1018" i="1"/>
  <c r="Z1018" i="1"/>
  <c r="AA1018" i="1"/>
  <c r="I1019" i="1"/>
  <c r="J1019" i="1"/>
  <c r="K1019" i="1"/>
  <c r="L1019" i="1"/>
  <c r="M1019" i="1"/>
  <c r="P1019" i="1"/>
  <c r="Q1019" i="1"/>
  <c r="R1019" i="1"/>
  <c r="S1019" i="1"/>
  <c r="T1019" i="1"/>
  <c r="W1019" i="1"/>
  <c r="X1019" i="1"/>
  <c r="Y1019" i="1"/>
  <c r="Z1019" i="1"/>
  <c r="AA1019" i="1"/>
  <c r="I1020" i="1"/>
  <c r="J1020" i="1"/>
  <c r="K1020" i="1"/>
  <c r="L1020" i="1"/>
  <c r="M1020" i="1"/>
  <c r="P1020" i="1"/>
  <c r="Q1020" i="1"/>
  <c r="R1020" i="1"/>
  <c r="S1020" i="1"/>
  <c r="T1020" i="1"/>
  <c r="W1020" i="1"/>
  <c r="X1020" i="1"/>
  <c r="Y1020" i="1"/>
  <c r="Z1020" i="1"/>
  <c r="AA1020" i="1"/>
  <c r="I1021" i="1"/>
  <c r="J1021" i="1"/>
  <c r="K1021" i="1"/>
  <c r="L1021" i="1"/>
  <c r="M1021" i="1"/>
  <c r="P1021" i="1"/>
  <c r="Q1021" i="1"/>
  <c r="R1021" i="1"/>
  <c r="S1021" i="1"/>
  <c r="T1021" i="1"/>
  <c r="W1021" i="1"/>
  <c r="X1021" i="1"/>
  <c r="Y1021" i="1"/>
  <c r="Z1021" i="1"/>
  <c r="AA1021" i="1"/>
  <c r="I1022" i="1"/>
  <c r="J1022" i="1"/>
  <c r="K1022" i="1"/>
  <c r="L1022" i="1"/>
  <c r="M1022" i="1"/>
  <c r="P1022" i="1"/>
  <c r="Q1022" i="1"/>
  <c r="R1022" i="1"/>
  <c r="S1022" i="1"/>
  <c r="T1022" i="1"/>
  <c r="W1022" i="1"/>
  <c r="X1022" i="1"/>
  <c r="Y1022" i="1"/>
  <c r="Z1022" i="1"/>
  <c r="AA1022" i="1"/>
  <c r="I1023" i="1"/>
  <c r="J1023" i="1"/>
  <c r="K1023" i="1"/>
  <c r="L1023" i="1"/>
  <c r="M1023" i="1"/>
  <c r="P1023" i="1"/>
  <c r="Q1023" i="1"/>
  <c r="R1023" i="1"/>
  <c r="S1023" i="1"/>
  <c r="T1023" i="1"/>
  <c r="W1023" i="1"/>
  <c r="X1023" i="1"/>
  <c r="Y1023" i="1"/>
  <c r="Z1023" i="1"/>
  <c r="AA1023" i="1"/>
  <c r="I1024" i="1"/>
  <c r="J1024" i="1"/>
  <c r="K1024" i="1"/>
  <c r="L1024" i="1"/>
  <c r="M1024" i="1"/>
  <c r="P1024" i="1"/>
  <c r="Q1024" i="1"/>
  <c r="R1024" i="1"/>
  <c r="S1024" i="1"/>
  <c r="T1024" i="1"/>
  <c r="W1024" i="1"/>
  <c r="X1024" i="1"/>
  <c r="Y1024" i="1"/>
  <c r="Z1024" i="1"/>
  <c r="AA1024" i="1"/>
  <c r="I1025" i="1"/>
  <c r="J1025" i="1"/>
  <c r="K1025" i="1"/>
  <c r="L1025" i="1"/>
  <c r="M1025" i="1"/>
  <c r="P1025" i="1"/>
  <c r="Q1025" i="1"/>
  <c r="R1025" i="1"/>
  <c r="S1025" i="1"/>
  <c r="T1025" i="1"/>
  <c r="W1025" i="1"/>
  <c r="X1025" i="1"/>
  <c r="Y1025" i="1"/>
  <c r="Z1025" i="1"/>
  <c r="AA1025" i="1"/>
  <c r="I1026" i="1"/>
  <c r="J1026" i="1"/>
  <c r="K1026" i="1"/>
  <c r="L1026" i="1"/>
  <c r="M1026" i="1"/>
  <c r="P1026" i="1"/>
  <c r="Q1026" i="1"/>
  <c r="R1026" i="1"/>
  <c r="S1026" i="1"/>
  <c r="T1026" i="1"/>
  <c r="W1026" i="1"/>
  <c r="X1026" i="1"/>
  <c r="Y1026" i="1"/>
  <c r="Z1026" i="1"/>
  <c r="AA1026" i="1"/>
  <c r="I1027" i="1"/>
  <c r="J1027" i="1"/>
  <c r="K1027" i="1"/>
  <c r="L1027" i="1"/>
  <c r="M1027" i="1"/>
  <c r="P1027" i="1"/>
  <c r="Q1027" i="1"/>
  <c r="R1027" i="1"/>
  <c r="S1027" i="1"/>
  <c r="T1027" i="1"/>
  <c r="W1027" i="1"/>
  <c r="X1027" i="1"/>
  <c r="Y1027" i="1"/>
  <c r="Z1027" i="1"/>
  <c r="AA1027" i="1"/>
  <c r="I1028" i="1"/>
  <c r="J1028" i="1"/>
  <c r="K1028" i="1"/>
  <c r="L1028" i="1"/>
  <c r="M1028" i="1"/>
  <c r="P1028" i="1"/>
  <c r="Q1028" i="1"/>
  <c r="R1028" i="1"/>
  <c r="S1028" i="1"/>
  <c r="T1028" i="1"/>
  <c r="W1028" i="1"/>
  <c r="X1028" i="1"/>
  <c r="Y1028" i="1"/>
  <c r="Z1028" i="1"/>
  <c r="AA1028" i="1"/>
  <c r="I1029" i="1"/>
  <c r="J1029" i="1"/>
  <c r="K1029" i="1"/>
  <c r="L1029" i="1"/>
  <c r="M1029" i="1"/>
  <c r="P1029" i="1"/>
  <c r="Q1029" i="1"/>
  <c r="R1029" i="1"/>
  <c r="S1029" i="1"/>
  <c r="T1029" i="1"/>
  <c r="W1029" i="1"/>
  <c r="X1029" i="1"/>
  <c r="Y1029" i="1"/>
  <c r="Z1029" i="1"/>
  <c r="AA1029" i="1"/>
  <c r="I1030" i="1"/>
  <c r="J1030" i="1"/>
  <c r="K1030" i="1"/>
  <c r="L1030" i="1"/>
  <c r="M1030" i="1"/>
  <c r="P1030" i="1"/>
  <c r="Q1030" i="1"/>
  <c r="R1030" i="1"/>
  <c r="S1030" i="1"/>
  <c r="T1030" i="1"/>
  <c r="W1030" i="1"/>
  <c r="X1030" i="1"/>
  <c r="Y1030" i="1"/>
  <c r="Z1030" i="1"/>
  <c r="AA1030" i="1"/>
  <c r="I1031" i="1"/>
  <c r="J1031" i="1"/>
  <c r="K1031" i="1"/>
  <c r="L1031" i="1"/>
  <c r="M1031" i="1"/>
  <c r="P1031" i="1"/>
  <c r="Q1031" i="1"/>
  <c r="R1031" i="1"/>
  <c r="S1031" i="1"/>
  <c r="T1031" i="1"/>
  <c r="W1031" i="1"/>
  <c r="X1031" i="1"/>
  <c r="Y1031" i="1"/>
  <c r="Z1031" i="1"/>
  <c r="AA1031" i="1"/>
  <c r="I1032" i="1"/>
  <c r="J1032" i="1"/>
  <c r="K1032" i="1"/>
  <c r="L1032" i="1"/>
  <c r="M1032" i="1"/>
  <c r="P1032" i="1"/>
  <c r="Q1032" i="1"/>
  <c r="R1032" i="1"/>
  <c r="S1032" i="1"/>
  <c r="T1032" i="1"/>
  <c r="W1032" i="1"/>
  <c r="X1032" i="1"/>
  <c r="Y1032" i="1"/>
  <c r="Z1032" i="1"/>
  <c r="AA1032" i="1"/>
  <c r="I1033" i="1"/>
  <c r="J1033" i="1"/>
  <c r="K1033" i="1"/>
  <c r="L1033" i="1"/>
  <c r="M1033" i="1"/>
  <c r="P1033" i="1"/>
  <c r="Q1033" i="1"/>
  <c r="R1033" i="1"/>
  <c r="S1033" i="1"/>
  <c r="T1033" i="1"/>
  <c r="W1033" i="1"/>
  <c r="X1033" i="1"/>
  <c r="Y1033" i="1"/>
  <c r="Z1033" i="1"/>
  <c r="AA1033" i="1"/>
  <c r="I1034" i="1"/>
  <c r="J1034" i="1"/>
  <c r="K1034" i="1"/>
  <c r="L1034" i="1"/>
  <c r="M1034" i="1"/>
  <c r="P1034" i="1"/>
  <c r="Q1034" i="1"/>
  <c r="R1034" i="1"/>
  <c r="S1034" i="1"/>
  <c r="T1034" i="1"/>
  <c r="W1034" i="1"/>
  <c r="X1034" i="1"/>
  <c r="Y1034" i="1"/>
  <c r="Z1034" i="1"/>
  <c r="AA1034" i="1"/>
  <c r="I1035" i="1"/>
  <c r="J1035" i="1"/>
  <c r="K1035" i="1"/>
  <c r="L1035" i="1"/>
  <c r="M1035" i="1"/>
  <c r="P1035" i="1"/>
  <c r="Q1035" i="1"/>
  <c r="R1035" i="1"/>
  <c r="S1035" i="1"/>
  <c r="T1035" i="1"/>
  <c r="W1035" i="1"/>
  <c r="X1035" i="1"/>
  <c r="Y1035" i="1"/>
  <c r="Z1035" i="1"/>
  <c r="AA1035" i="1"/>
  <c r="I1036" i="1"/>
  <c r="J1036" i="1"/>
  <c r="K1036" i="1"/>
  <c r="L1036" i="1"/>
  <c r="M1036" i="1"/>
  <c r="P1036" i="1"/>
  <c r="Q1036" i="1"/>
  <c r="R1036" i="1"/>
  <c r="S1036" i="1"/>
  <c r="T1036" i="1"/>
  <c r="W1036" i="1"/>
  <c r="X1036" i="1"/>
  <c r="Y1036" i="1"/>
  <c r="Z1036" i="1"/>
  <c r="AA1036" i="1"/>
  <c r="I1037" i="1"/>
  <c r="J1037" i="1"/>
  <c r="K1037" i="1"/>
  <c r="L1037" i="1"/>
  <c r="M1037" i="1"/>
  <c r="P1037" i="1"/>
  <c r="Q1037" i="1"/>
  <c r="R1037" i="1"/>
  <c r="S1037" i="1"/>
  <c r="T1037" i="1"/>
  <c r="W1037" i="1"/>
  <c r="X1037" i="1"/>
  <c r="Y1037" i="1"/>
  <c r="Z1037" i="1"/>
  <c r="AA1037" i="1"/>
  <c r="I1038" i="1"/>
  <c r="J1038" i="1"/>
  <c r="K1038" i="1"/>
  <c r="L1038" i="1"/>
  <c r="M1038" i="1"/>
  <c r="P1038" i="1"/>
  <c r="Q1038" i="1"/>
  <c r="R1038" i="1"/>
  <c r="S1038" i="1"/>
  <c r="T1038" i="1"/>
  <c r="W1038" i="1"/>
  <c r="X1038" i="1"/>
  <c r="Y1038" i="1"/>
  <c r="Z1038" i="1"/>
  <c r="AA1038" i="1"/>
  <c r="I1039" i="1"/>
  <c r="J1039" i="1"/>
  <c r="K1039" i="1"/>
  <c r="L1039" i="1"/>
  <c r="M1039" i="1"/>
  <c r="P1039" i="1"/>
  <c r="Q1039" i="1"/>
  <c r="R1039" i="1"/>
  <c r="S1039" i="1"/>
  <c r="T1039" i="1"/>
  <c r="W1039" i="1"/>
  <c r="X1039" i="1"/>
  <c r="Y1039" i="1"/>
  <c r="Z1039" i="1"/>
  <c r="AA1039" i="1"/>
  <c r="I1040" i="1"/>
  <c r="J1040" i="1"/>
  <c r="K1040" i="1"/>
  <c r="L1040" i="1"/>
  <c r="M1040" i="1"/>
  <c r="P1040" i="1"/>
  <c r="Q1040" i="1"/>
  <c r="R1040" i="1"/>
  <c r="S1040" i="1"/>
  <c r="T1040" i="1"/>
  <c r="W1040" i="1"/>
  <c r="X1040" i="1"/>
  <c r="Y1040" i="1"/>
  <c r="Z1040" i="1"/>
  <c r="AA1040" i="1"/>
  <c r="I1041" i="1"/>
  <c r="J1041" i="1"/>
  <c r="K1041" i="1"/>
  <c r="L1041" i="1"/>
  <c r="M1041" i="1"/>
  <c r="P1041" i="1"/>
  <c r="Q1041" i="1"/>
  <c r="R1041" i="1"/>
  <c r="S1041" i="1"/>
  <c r="T1041" i="1"/>
  <c r="W1041" i="1"/>
  <c r="X1041" i="1"/>
  <c r="Y1041" i="1"/>
  <c r="Z1041" i="1"/>
  <c r="AA1041" i="1"/>
  <c r="I1042" i="1"/>
  <c r="J1042" i="1"/>
  <c r="K1042" i="1"/>
  <c r="L1042" i="1"/>
  <c r="M1042" i="1"/>
  <c r="P1042" i="1"/>
  <c r="Q1042" i="1"/>
  <c r="R1042" i="1"/>
  <c r="S1042" i="1"/>
  <c r="T1042" i="1"/>
  <c r="W1042" i="1"/>
  <c r="X1042" i="1"/>
  <c r="Y1042" i="1"/>
  <c r="Z1042" i="1"/>
  <c r="AA1042" i="1"/>
  <c r="I1043" i="1"/>
  <c r="J1043" i="1"/>
  <c r="K1043" i="1"/>
  <c r="L1043" i="1"/>
  <c r="M1043" i="1"/>
  <c r="P1043" i="1"/>
  <c r="Q1043" i="1"/>
  <c r="R1043" i="1"/>
  <c r="S1043" i="1"/>
  <c r="T1043" i="1"/>
  <c r="W1043" i="1"/>
  <c r="X1043" i="1"/>
  <c r="Y1043" i="1"/>
  <c r="Z1043" i="1"/>
  <c r="AA1043" i="1"/>
  <c r="I1044" i="1"/>
  <c r="J1044" i="1"/>
  <c r="K1044" i="1"/>
  <c r="L1044" i="1"/>
  <c r="M1044" i="1"/>
  <c r="P1044" i="1"/>
  <c r="Q1044" i="1"/>
  <c r="R1044" i="1"/>
  <c r="S1044" i="1"/>
  <c r="T1044" i="1"/>
  <c r="W1044" i="1"/>
  <c r="X1044" i="1"/>
  <c r="Y1044" i="1"/>
  <c r="Z1044" i="1"/>
  <c r="AA1044" i="1"/>
  <c r="I1045" i="1"/>
  <c r="J1045" i="1"/>
  <c r="K1045" i="1"/>
  <c r="L1045" i="1"/>
  <c r="M1045" i="1"/>
  <c r="P1045" i="1"/>
  <c r="Q1045" i="1"/>
  <c r="R1045" i="1"/>
  <c r="S1045" i="1"/>
  <c r="T1045" i="1"/>
  <c r="W1045" i="1"/>
  <c r="X1045" i="1"/>
  <c r="Y1045" i="1"/>
  <c r="Z1045" i="1"/>
  <c r="AA1045" i="1"/>
  <c r="I1046" i="1"/>
  <c r="J1046" i="1"/>
  <c r="K1046" i="1"/>
  <c r="L1046" i="1"/>
  <c r="M1046" i="1"/>
  <c r="P1046" i="1"/>
  <c r="Q1046" i="1"/>
  <c r="R1046" i="1"/>
  <c r="S1046" i="1"/>
  <c r="T1046" i="1"/>
  <c r="W1046" i="1"/>
  <c r="X1046" i="1"/>
  <c r="Y1046" i="1"/>
  <c r="Z1046" i="1"/>
  <c r="AA1046" i="1"/>
  <c r="I1047" i="1"/>
  <c r="J1047" i="1"/>
  <c r="K1047" i="1"/>
  <c r="L1047" i="1"/>
  <c r="M1047" i="1"/>
  <c r="P1047" i="1"/>
  <c r="Q1047" i="1"/>
  <c r="R1047" i="1"/>
  <c r="S1047" i="1"/>
  <c r="T1047" i="1"/>
  <c r="W1047" i="1"/>
  <c r="X1047" i="1"/>
  <c r="Y1047" i="1"/>
  <c r="Z1047" i="1"/>
  <c r="AA1047" i="1"/>
  <c r="I1048" i="1"/>
  <c r="J1048" i="1"/>
  <c r="K1048" i="1"/>
  <c r="L1048" i="1"/>
  <c r="M1048" i="1"/>
  <c r="P1048" i="1"/>
  <c r="Q1048" i="1"/>
  <c r="R1048" i="1"/>
  <c r="S1048" i="1"/>
  <c r="T1048" i="1"/>
  <c r="W1048" i="1"/>
  <c r="X1048" i="1"/>
  <c r="Y1048" i="1"/>
  <c r="Z1048" i="1"/>
  <c r="AA1048" i="1"/>
  <c r="I1049" i="1"/>
  <c r="J1049" i="1"/>
  <c r="K1049" i="1"/>
  <c r="L1049" i="1"/>
  <c r="M1049" i="1"/>
  <c r="P1049" i="1"/>
  <c r="Q1049" i="1"/>
  <c r="R1049" i="1"/>
  <c r="S1049" i="1"/>
  <c r="T1049" i="1"/>
  <c r="W1049" i="1"/>
  <c r="X1049" i="1"/>
  <c r="Y1049" i="1"/>
  <c r="Z1049" i="1"/>
  <c r="AA1049" i="1"/>
  <c r="I1050" i="1"/>
  <c r="J1050" i="1"/>
  <c r="K1050" i="1"/>
  <c r="L1050" i="1"/>
  <c r="M1050" i="1"/>
  <c r="P1050" i="1"/>
  <c r="Q1050" i="1"/>
  <c r="R1050" i="1"/>
  <c r="S1050" i="1"/>
  <c r="T1050" i="1"/>
  <c r="W1050" i="1"/>
  <c r="X1050" i="1"/>
  <c r="Y1050" i="1"/>
  <c r="Z1050" i="1"/>
  <c r="AA1050" i="1"/>
  <c r="I1051" i="1"/>
  <c r="J1051" i="1"/>
  <c r="K1051" i="1"/>
  <c r="L1051" i="1"/>
  <c r="M1051" i="1"/>
  <c r="P1051" i="1"/>
  <c r="Q1051" i="1"/>
  <c r="R1051" i="1"/>
  <c r="S1051" i="1"/>
  <c r="T1051" i="1"/>
  <c r="W1051" i="1"/>
  <c r="X1051" i="1"/>
  <c r="Y1051" i="1"/>
  <c r="Z1051" i="1"/>
  <c r="AA1051" i="1"/>
  <c r="I1052" i="1"/>
  <c r="J1052" i="1"/>
  <c r="K1052" i="1"/>
  <c r="L1052" i="1"/>
  <c r="M1052" i="1"/>
  <c r="P1052" i="1"/>
  <c r="Q1052" i="1"/>
  <c r="R1052" i="1"/>
  <c r="S1052" i="1"/>
  <c r="T1052" i="1"/>
  <c r="W1052" i="1"/>
  <c r="X1052" i="1"/>
  <c r="Y1052" i="1"/>
  <c r="Z1052" i="1"/>
  <c r="AA1052" i="1"/>
  <c r="I1053" i="1"/>
  <c r="J1053" i="1"/>
  <c r="K1053" i="1"/>
  <c r="L1053" i="1"/>
  <c r="M1053" i="1"/>
  <c r="P1053" i="1"/>
  <c r="Q1053" i="1"/>
  <c r="R1053" i="1"/>
  <c r="S1053" i="1"/>
  <c r="T1053" i="1"/>
  <c r="W1053" i="1"/>
  <c r="X1053" i="1"/>
  <c r="Y1053" i="1"/>
  <c r="Z1053" i="1"/>
  <c r="AA1053" i="1"/>
  <c r="I1054" i="1"/>
  <c r="J1054" i="1"/>
  <c r="K1054" i="1"/>
  <c r="L1054" i="1"/>
  <c r="M1054" i="1"/>
  <c r="P1054" i="1"/>
  <c r="Q1054" i="1"/>
  <c r="R1054" i="1"/>
  <c r="S1054" i="1"/>
  <c r="T1054" i="1"/>
  <c r="W1054" i="1"/>
  <c r="X1054" i="1"/>
  <c r="Y1054" i="1"/>
  <c r="Z1054" i="1"/>
  <c r="AA1054" i="1"/>
  <c r="I1055" i="1"/>
  <c r="J1055" i="1"/>
  <c r="K1055" i="1"/>
  <c r="L1055" i="1"/>
  <c r="M1055" i="1"/>
  <c r="P1055" i="1"/>
  <c r="Q1055" i="1"/>
  <c r="R1055" i="1"/>
  <c r="S1055" i="1"/>
  <c r="T1055" i="1"/>
  <c r="W1055" i="1"/>
  <c r="X1055" i="1"/>
  <c r="Y1055" i="1"/>
  <c r="Z1055" i="1"/>
  <c r="AA1055" i="1"/>
  <c r="I1056" i="1"/>
  <c r="J1056" i="1"/>
  <c r="K1056" i="1"/>
  <c r="L1056" i="1"/>
  <c r="M1056" i="1"/>
  <c r="P1056" i="1"/>
  <c r="Q1056" i="1"/>
  <c r="R1056" i="1"/>
  <c r="S1056" i="1"/>
  <c r="T1056" i="1"/>
  <c r="W1056" i="1"/>
  <c r="X1056" i="1"/>
  <c r="Y1056" i="1"/>
  <c r="Z1056" i="1"/>
  <c r="AA1056" i="1"/>
  <c r="I1057" i="1"/>
  <c r="J1057" i="1"/>
  <c r="K1057" i="1"/>
  <c r="L1057" i="1"/>
  <c r="M1057" i="1"/>
  <c r="P1057" i="1"/>
  <c r="Q1057" i="1"/>
  <c r="R1057" i="1"/>
  <c r="S1057" i="1"/>
  <c r="T1057" i="1"/>
  <c r="W1057" i="1"/>
  <c r="X1057" i="1"/>
  <c r="Y1057" i="1"/>
  <c r="Z1057" i="1"/>
  <c r="AA1057" i="1"/>
  <c r="I1058" i="1"/>
  <c r="J1058" i="1"/>
  <c r="K1058" i="1"/>
  <c r="L1058" i="1"/>
  <c r="M1058" i="1"/>
  <c r="P1058" i="1"/>
  <c r="Q1058" i="1"/>
  <c r="R1058" i="1"/>
  <c r="S1058" i="1"/>
  <c r="T1058" i="1"/>
  <c r="W1058" i="1"/>
  <c r="X1058" i="1"/>
  <c r="Y1058" i="1"/>
  <c r="Z1058" i="1"/>
  <c r="AA1058" i="1"/>
  <c r="I1059" i="1"/>
  <c r="J1059" i="1"/>
  <c r="K1059" i="1"/>
  <c r="L1059" i="1"/>
  <c r="M1059" i="1"/>
  <c r="P1059" i="1"/>
  <c r="Q1059" i="1"/>
  <c r="R1059" i="1"/>
  <c r="S1059" i="1"/>
  <c r="T1059" i="1"/>
  <c r="W1059" i="1"/>
  <c r="X1059" i="1"/>
  <c r="Y1059" i="1"/>
  <c r="Z1059" i="1"/>
  <c r="AA1059" i="1"/>
  <c r="I1060" i="1"/>
  <c r="J1060" i="1"/>
  <c r="K1060" i="1"/>
  <c r="L1060" i="1"/>
  <c r="M1060" i="1"/>
  <c r="P1060" i="1"/>
  <c r="Q1060" i="1"/>
  <c r="R1060" i="1"/>
  <c r="S1060" i="1"/>
  <c r="T1060" i="1"/>
  <c r="W1060" i="1"/>
  <c r="X1060" i="1"/>
  <c r="Y1060" i="1"/>
  <c r="Z1060" i="1"/>
  <c r="AA1060" i="1"/>
  <c r="I1061" i="1"/>
  <c r="J1061" i="1"/>
  <c r="K1061" i="1"/>
  <c r="L1061" i="1"/>
  <c r="M1061" i="1"/>
  <c r="P1061" i="1"/>
  <c r="Q1061" i="1"/>
  <c r="R1061" i="1"/>
  <c r="S1061" i="1"/>
  <c r="T1061" i="1"/>
  <c r="W1061" i="1"/>
  <c r="X1061" i="1"/>
  <c r="Y1061" i="1"/>
  <c r="Z1061" i="1"/>
  <c r="AA1061" i="1"/>
  <c r="I1062" i="1"/>
  <c r="J1062" i="1"/>
  <c r="K1062" i="1"/>
  <c r="L1062" i="1"/>
  <c r="M1062" i="1"/>
  <c r="P1062" i="1"/>
  <c r="Q1062" i="1"/>
  <c r="R1062" i="1"/>
  <c r="S1062" i="1"/>
  <c r="T1062" i="1"/>
  <c r="W1062" i="1"/>
  <c r="X1062" i="1"/>
  <c r="Y1062" i="1"/>
  <c r="Z1062" i="1"/>
  <c r="AA1062" i="1"/>
  <c r="I1063" i="1"/>
  <c r="J1063" i="1"/>
  <c r="K1063" i="1"/>
  <c r="L1063" i="1"/>
  <c r="M1063" i="1"/>
  <c r="P1063" i="1"/>
  <c r="Q1063" i="1"/>
  <c r="R1063" i="1"/>
  <c r="S1063" i="1"/>
  <c r="T1063" i="1"/>
  <c r="W1063" i="1"/>
  <c r="X1063" i="1"/>
  <c r="Y1063" i="1"/>
  <c r="Z1063" i="1"/>
  <c r="AA1063" i="1"/>
  <c r="I1064" i="1"/>
  <c r="J1064" i="1"/>
  <c r="K1064" i="1"/>
  <c r="L1064" i="1"/>
  <c r="M1064" i="1"/>
  <c r="P1064" i="1"/>
  <c r="Q1064" i="1"/>
  <c r="R1064" i="1"/>
  <c r="S1064" i="1"/>
  <c r="T1064" i="1"/>
  <c r="W1064" i="1"/>
  <c r="X1064" i="1"/>
  <c r="Y1064" i="1"/>
  <c r="Z1064" i="1"/>
  <c r="AA1064" i="1"/>
  <c r="I1065" i="1"/>
  <c r="J1065" i="1"/>
  <c r="K1065" i="1"/>
  <c r="L1065" i="1"/>
  <c r="M1065" i="1"/>
  <c r="P1065" i="1"/>
  <c r="Q1065" i="1"/>
  <c r="R1065" i="1"/>
  <c r="S1065" i="1"/>
  <c r="T1065" i="1"/>
  <c r="W1065" i="1"/>
  <c r="X1065" i="1"/>
  <c r="Y1065" i="1"/>
  <c r="Z1065" i="1"/>
  <c r="AA1065" i="1"/>
  <c r="I1066" i="1"/>
  <c r="J1066" i="1"/>
  <c r="K1066" i="1"/>
  <c r="L1066" i="1"/>
  <c r="M1066" i="1"/>
  <c r="P1066" i="1"/>
  <c r="Q1066" i="1"/>
  <c r="R1066" i="1"/>
  <c r="S1066" i="1"/>
  <c r="T1066" i="1"/>
  <c r="W1066" i="1"/>
  <c r="X1066" i="1"/>
  <c r="Y1066" i="1"/>
  <c r="Z1066" i="1"/>
  <c r="AA1066" i="1"/>
  <c r="I1067" i="1"/>
  <c r="J1067" i="1"/>
  <c r="K1067" i="1"/>
  <c r="L1067" i="1"/>
  <c r="M1067" i="1"/>
  <c r="P1067" i="1"/>
  <c r="Q1067" i="1"/>
  <c r="R1067" i="1"/>
  <c r="S1067" i="1"/>
  <c r="T1067" i="1"/>
  <c r="W1067" i="1"/>
  <c r="X1067" i="1"/>
  <c r="Y1067" i="1"/>
  <c r="Z1067" i="1"/>
  <c r="AA1067" i="1"/>
  <c r="I1068" i="1"/>
  <c r="J1068" i="1"/>
  <c r="K1068" i="1"/>
  <c r="L1068" i="1"/>
  <c r="M1068" i="1"/>
  <c r="P1068" i="1"/>
  <c r="Q1068" i="1"/>
  <c r="R1068" i="1"/>
  <c r="S1068" i="1"/>
  <c r="T1068" i="1"/>
  <c r="W1068" i="1"/>
  <c r="X1068" i="1"/>
  <c r="Y1068" i="1"/>
  <c r="Z1068" i="1"/>
  <c r="AA1068" i="1"/>
  <c r="I1069" i="1"/>
  <c r="J1069" i="1"/>
  <c r="K1069" i="1"/>
  <c r="L1069" i="1"/>
  <c r="M1069" i="1"/>
  <c r="P1069" i="1"/>
  <c r="Q1069" i="1"/>
  <c r="R1069" i="1"/>
  <c r="S1069" i="1"/>
  <c r="T1069" i="1"/>
  <c r="W1069" i="1"/>
  <c r="X1069" i="1"/>
  <c r="Y1069" i="1"/>
  <c r="Z1069" i="1"/>
  <c r="AA1069" i="1"/>
  <c r="I1070" i="1"/>
  <c r="J1070" i="1"/>
  <c r="K1070" i="1"/>
  <c r="L1070" i="1"/>
  <c r="M1070" i="1"/>
  <c r="P1070" i="1"/>
  <c r="Q1070" i="1"/>
  <c r="R1070" i="1"/>
  <c r="S1070" i="1"/>
  <c r="T1070" i="1"/>
  <c r="W1070" i="1"/>
  <c r="X1070" i="1"/>
  <c r="Y1070" i="1"/>
  <c r="Z1070" i="1"/>
  <c r="AA1070" i="1"/>
  <c r="I1071" i="1"/>
  <c r="J1071" i="1"/>
  <c r="K1071" i="1"/>
  <c r="L1071" i="1"/>
  <c r="M1071" i="1"/>
  <c r="P1071" i="1"/>
  <c r="Q1071" i="1"/>
  <c r="R1071" i="1"/>
  <c r="S1071" i="1"/>
  <c r="T1071" i="1"/>
  <c r="W1071" i="1"/>
  <c r="X1071" i="1"/>
  <c r="Y1071" i="1"/>
  <c r="Z1071" i="1"/>
  <c r="AA1071" i="1"/>
  <c r="I1072" i="1"/>
  <c r="J1072" i="1"/>
  <c r="K1072" i="1"/>
  <c r="L1072" i="1"/>
  <c r="M1072" i="1"/>
  <c r="P1072" i="1"/>
  <c r="Q1072" i="1"/>
  <c r="R1072" i="1"/>
  <c r="S1072" i="1"/>
  <c r="T1072" i="1"/>
  <c r="W1072" i="1"/>
  <c r="X1072" i="1"/>
  <c r="Y1072" i="1"/>
  <c r="Z1072" i="1"/>
  <c r="AA1072" i="1"/>
  <c r="I1073" i="1"/>
  <c r="J1073" i="1"/>
  <c r="K1073" i="1"/>
  <c r="L1073" i="1"/>
  <c r="M1073" i="1"/>
  <c r="P1073" i="1"/>
  <c r="Q1073" i="1"/>
  <c r="R1073" i="1"/>
  <c r="S1073" i="1"/>
  <c r="T1073" i="1"/>
  <c r="W1073" i="1"/>
  <c r="X1073" i="1"/>
  <c r="Y1073" i="1"/>
  <c r="Z1073" i="1"/>
  <c r="AA1073" i="1"/>
  <c r="I1074" i="1"/>
  <c r="J1074" i="1"/>
  <c r="K1074" i="1"/>
  <c r="L1074" i="1"/>
  <c r="M1074" i="1"/>
  <c r="P1074" i="1"/>
  <c r="Q1074" i="1"/>
  <c r="R1074" i="1"/>
  <c r="S1074" i="1"/>
  <c r="T1074" i="1"/>
  <c r="W1074" i="1"/>
  <c r="X1074" i="1"/>
  <c r="Y1074" i="1"/>
  <c r="Z1074" i="1"/>
  <c r="AA1074" i="1"/>
  <c r="I1075" i="1"/>
  <c r="J1075" i="1"/>
  <c r="K1075" i="1"/>
  <c r="L1075" i="1"/>
  <c r="M1075" i="1"/>
  <c r="P1075" i="1"/>
  <c r="Q1075" i="1"/>
  <c r="R1075" i="1"/>
  <c r="S1075" i="1"/>
  <c r="T1075" i="1"/>
  <c r="W1075" i="1"/>
  <c r="X1075" i="1"/>
  <c r="Y1075" i="1"/>
  <c r="Z1075" i="1"/>
  <c r="AA1075" i="1"/>
  <c r="I1076" i="1"/>
  <c r="J1076" i="1"/>
  <c r="K1076" i="1"/>
  <c r="L1076" i="1"/>
  <c r="M1076" i="1"/>
  <c r="P1076" i="1"/>
  <c r="Q1076" i="1"/>
  <c r="R1076" i="1"/>
  <c r="S1076" i="1"/>
  <c r="T1076" i="1"/>
  <c r="W1076" i="1"/>
  <c r="X1076" i="1"/>
  <c r="Y1076" i="1"/>
  <c r="Z1076" i="1"/>
  <c r="AA1076" i="1"/>
  <c r="I1077" i="1"/>
  <c r="J1077" i="1"/>
  <c r="K1077" i="1"/>
  <c r="L1077" i="1"/>
  <c r="M1077" i="1"/>
  <c r="P1077" i="1"/>
  <c r="Q1077" i="1"/>
  <c r="R1077" i="1"/>
  <c r="S1077" i="1"/>
  <c r="T1077" i="1"/>
  <c r="W1077" i="1"/>
  <c r="X1077" i="1"/>
  <c r="Y1077" i="1"/>
  <c r="Z1077" i="1"/>
  <c r="AA1077" i="1"/>
  <c r="I1078" i="1"/>
  <c r="J1078" i="1"/>
  <c r="K1078" i="1"/>
  <c r="L1078" i="1"/>
  <c r="M1078" i="1"/>
  <c r="P1078" i="1"/>
  <c r="Q1078" i="1"/>
  <c r="R1078" i="1"/>
  <c r="S1078" i="1"/>
  <c r="T1078" i="1"/>
  <c r="W1078" i="1"/>
  <c r="X1078" i="1"/>
  <c r="Y1078" i="1"/>
  <c r="Z1078" i="1"/>
  <c r="AA1078" i="1"/>
  <c r="I1079" i="1"/>
  <c r="J1079" i="1"/>
  <c r="K1079" i="1"/>
  <c r="L1079" i="1"/>
  <c r="M1079" i="1"/>
  <c r="P1079" i="1"/>
  <c r="Q1079" i="1"/>
  <c r="R1079" i="1"/>
  <c r="S1079" i="1"/>
  <c r="T1079" i="1"/>
  <c r="W1079" i="1"/>
  <c r="X1079" i="1"/>
  <c r="Y1079" i="1"/>
  <c r="Z1079" i="1"/>
  <c r="AA1079" i="1"/>
  <c r="I1080" i="1"/>
  <c r="J1080" i="1"/>
  <c r="K1080" i="1"/>
  <c r="L1080" i="1"/>
  <c r="M1080" i="1"/>
  <c r="P1080" i="1"/>
  <c r="Q1080" i="1"/>
  <c r="R1080" i="1"/>
  <c r="S1080" i="1"/>
  <c r="T1080" i="1"/>
  <c r="W1080" i="1"/>
  <c r="X1080" i="1"/>
  <c r="Y1080" i="1"/>
  <c r="Z1080" i="1"/>
  <c r="AA1080" i="1"/>
  <c r="I1081" i="1"/>
  <c r="J1081" i="1"/>
  <c r="K1081" i="1"/>
  <c r="L1081" i="1"/>
  <c r="M1081" i="1"/>
  <c r="P1081" i="1"/>
  <c r="Q1081" i="1"/>
  <c r="R1081" i="1"/>
  <c r="S1081" i="1"/>
  <c r="T1081" i="1"/>
  <c r="W1081" i="1"/>
  <c r="X1081" i="1"/>
  <c r="Y1081" i="1"/>
  <c r="Z1081" i="1"/>
  <c r="AA1081" i="1"/>
  <c r="I1082" i="1"/>
  <c r="J1082" i="1"/>
  <c r="K1082" i="1"/>
  <c r="L1082" i="1"/>
  <c r="M1082" i="1"/>
  <c r="P1082" i="1"/>
  <c r="Q1082" i="1"/>
  <c r="R1082" i="1"/>
  <c r="S1082" i="1"/>
  <c r="T1082" i="1"/>
  <c r="W1082" i="1"/>
  <c r="X1082" i="1"/>
  <c r="Y1082" i="1"/>
  <c r="Z1082" i="1"/>
  <c r="AA1082" i="1"/>
  <c r="I1083" i="1"/>
  <c r="J1083" i="1"/>
  <c r="K1083" i="1"/>
  <c r="L1083" i="1"/>
  <c r="M1083" i="1"/>
  <c r="P1083" i="1"/>
  <c r="Q1083" i="1"/>
  <c r="R1083" i="1"/>
  <c r="S1083" i="1"/>
  <c r="T1083" i="1"/>
  <c r="W1083" i="1"/>
  <c r="X1083" i="1"/>
  <c r="Y1083" i="1"/>
  <c r="Z1083" i="1"/>
  <c r="AA1083" i="1"/>
  <c r="I1084" i="1"/>
  <c r="J1084" i="1"/>
  <c r="K1084" i="1"/>
  <c r="L1084" i="1"/>
  <c r="M1084" i="1"/>
  <c r="P1084" i="1"/>
  <c r="Q1084" i="1"/>
  <c r="R1084" i="1"/>
  <c r="S1084" i="1"/>
  <c r="T1084" i="1"/>
  <c r="W1084" i="1"/>
  <c r="X1084" i="1"/>
  <c r="Y1084" i="1"/>
  <c r="Z1084" i="1"/>
  <c r="AA1084" i="1"/>
  <c r="I1085" i="1"/>
  <c r="J1085" i="1"/>
  <c r="K1085" i="1"/>
  <c r="L1085" i="1"/>
  <c r="M1085" i="1"/>
  <c r="P1085" i="1"/>
  <c r="Q1085" i="1"/>
  <c r="R1085" i="1"/>
  <c r="S1085" i="1"/>
  <c r="T1085" i="1"/>
  <c r="W1085" i="1"/>
  <c r="X1085" i="1"/>
  <c r="Y1085" i="1"/>
  <c r="Z1085" i="1"/>
  <c r="AA1085" i="1"/>
  <c r="I1086" i="1"/>
  <c r="J1086" i="1"/>
  <c r="K1086" i="1"/>
  <c r="L1086" i="1"/>
  <c r="M1086" i="1"/>
  <c r="P1086" i="1"/>
  <c r="Q1086" i="1"/>
  <c r="R1086" i="1"/>
  <c r="S1086" i="1"/>
  <c r="T1086" i="1"/>
  <c r="W1086" i="1"/>
  <c r="X1086" i="1"/>
  <c r="Y1086" i="1"/>
  <c r="Z1086" i="1"/>
  <c r="AA1086" i="1"/>
  <c r="I1087" i="1"/>
  <c r="J1087" i="1"/>
  <c r="K1087" i="1"/>
  <c r="L1087" i="1"/>
  <c r="M1087" i="1"/>
  <c r="P1087" i="1"/>
  <c r="Q1087" i="1"/>
  <c r="R1087" i="1"/>
  <c r="S1087" i="1"/>
  <c r="T1087" i="1"/>
  <c r="W1087" i="1"/>
  <c r="X1087" i="1"/>
  <c r="Y1087" i="1"/>
  <c r="Z1087" i="1"/>
  <c r="AA1087" i="1"/>
  <c r="I1089" i="1"/>
  <c r="J1089" i="1"/>
  <c r="K1089" i="1"/>
  <c r="L1089" i="1"/>
  <c r="M1089" i="1"/>
  <c r="P1089" i="1"/>
  <c r="Q1089" i="1"/>
  <c r="R1089" i="1"/>
  <c r="S1089" i="1"/>
  <c r="T1089" i="1"/>
  <c r="W1089" i="1"/>
  <c r="X1089" i="1"/>
  <c r="Y1089" i="1"/>
  <c r="Z1089" i="1"/>
  <c r="AA1089" i="1"/>
  <c r="I1090" i="1"/>
  <c r="J1090" i="1"/>
  <c r="K1090" i="1"/>
  <c r="L1090" i="1"/>
  <c r="M1090" i="1"/>
  <c r="P1090" i="1"/>
  <c r="Q1090" i="1"/>
  <c r="R1090" i="1"/>
  <c r="S1090" i="1"/>
  <c r="T1090" i="1"/>
  <c r="W1090" i="1"/>
  <c r="X1090" i="1"/>
  <c r="Y1090" i="1"/>
  <c r="Z1090" i="1"/>
  <c r="AA1090" i="1"/>
  <c r="I1091" i="1"/>
  <c r="J1091" i="1"/>
  <c r="K1091" i="1"/>
  <c r="L1091" i="1"/>
  <c r="M1091" i="1"/>
  <c r="P1091" i="1"/>
  <c r="Q1091" i="1"/>
  <c r="R1091" i="1"/>
  <c r="S1091" i="1"/>
  <c r="T1091" i="1"/>
  <c r="W1091" i="1"/>
  <c r="X1091" i="1"/>
  <c r="Y1091" i="1"/>
  <c r="Z1091" i="1"/>
  <c r="AA1091" i="1"/>
  <c r="I1092" i="1"/>
  <c r="J1092" i="1"/>
  <c r="K1092" i="1"/>
  <c r="L1092" i="1"/>
  <c r="M1092" i="1"/>
  <c r="P1092" i="1"/>
  <c r="Q1092" i="1"/>
  <c r="R1092" i="1"/>
  <c r="S1092" i="1"/>
  <c r="T1092" i="1"/>
  <c r="W1092" i="1"/>
  <c r="X1092" i="1"/>
  <c r="Y1092" i="1"/>
  <c r="Z1092" i="1"/>
  <c r="AA1092" i="1"/>
  <c r="I1093" i="1"/>
  <c r="J1093" i="1"/>
  <c r="K1093" i="1"/>
  <c r="L1093" i="1"/>
  <c r="M1093" i="1"/>
  <c r="P1093" i="1"/>
  <c r="Q1093" i="1"/>
  <c r="R1093" i="1"/>
  <c r="S1093" i="1"/>
  <c r="T1093" i="1"/>
  <c r="W1093" i="1"/>
  <c r="X1093" i="1"/>
  <c r="Y1093" i="1"/>
  <c r="Z1093" i="1"/>
  <c r="AA1093" i="1"/>
  <c r="I1094" i="1"/>
  <c r="J1094" i="1"/>
  <c r="K1094" i="1"/>
  <c r="L1094" i="1"/>
  <c r="M1094" i="1"/>
  <c r="P1094" i="1"/>
  <c r="Q1094" i="1"/>
  <c r="R1094" i="1"/>
  <c r="S1094" i="1"/>
  <c r="T1094" i="1"/>
  <c r="W1094" i="1"/>
  <c r="X1094" i="1"/>
  <c r="Y1094" i="1"/>
  <c r="Z1094" i="1"/>
  <c r="AA1094" i="1"/>
  <c r="I1095" i="1"/>
  <c r="J1095" i="1"/>
  <c r="K1095" i="1"/>
  <c r="L1095" i="1"/>
  <c r="M1095" i="1"/>
  <c r="P1095" i="1"/>
  <c r="Q1095" i="1"/>
  <c r="R1095" i="1"/>
  <c r="S1095" i="1"/>
  <c r="T1095" i="1"/>
  <c r="W1095" i="1"/>
  <c r="X1095" i="1"/>
  <c r="Y1095" i="1"/>
  <c r="Z1095" i="1"/>
  <c r="AA1095" i="1"/>
  <c r="I1096" i="1"/>
  <c r="J1096" i="1"/>
  <c r="K1096" i="1"/>
  <c r="L1096" i="1"/>
  <c r="M1096" i="1"/>
  <c r="P1096" i="1"/>
  <c r="Q1096" i="1"/>
  <c r="R1096" i="1"/>
  <c r="S1096" i="1"/>
  <c r="T1096" i="1"/>
  <c r="W1096" i="1"/>
  <c r="X1096" i="1"/>
  <c r="Y1096" i="1"/>
  <c r="Z1096" i="1"/>
  <c r="AA1096" i="1"/>
  <c r="I1097" i="1"/>
  <c r="J1097" i="1"/>
  <c r="K1097" i="1"/>
  <c r="L1097" i="1"/>
  <c r="M1097" i="1"/>
  <c r="P1097" i="1"/>
  <c r="Q1097" i="1"/>
  <c r="R1097" i="1"/>
  <c r="S1097" i="1"/>
  <c r="T1097" i="1"/>
  <c r="W1097" i="1"/>
  <c r="X1097" i="1"/>
  <c r="Y1097" i="1"/>
  <c r="Z1097" i="1"/>
  <c r="AA1097" i="1"/>
  <c r="I1098" i="1"/>
  <c r="J1098" i="1"/>
  <c r="K1098" i="1"/>
  <c r="L1098" i="1"/>
  <c r="M1098" i="1"/>
  <c r="P1098" i="1"/>
  <c r="Q1098" i="1"/>
  <c r="R1098" i="1"/>
  <c r="S1098" i="1"/>
  <c r="T1098" i="1"/>
  <c r="W1098" i="1"/>
  <c r="X1098" i="1"/>
  <c r="Y1098" i="1"/>
  <c r="Z1098" i="1"/>
  <c r="AA1098" i="1"/>
  <c r="I1099" i="1"/>
  <c r="J1099" i="1"/>
  <c r="K1099" i="1"/>
  <c r="L1099" i="1"/>
  <c r="M1099" i="1"/>
  <c r="P1099" i="1"/>
  <c r="Q1099" i="1"/>
  <c r="R1099" i="1"/>
  <c r="S1099" i="1"/>
  <c r="T1099" i="1"/>
  <c r="W1099" i="1"/>
  <c r="X1099" i="1"/>
  <c r="Y1099" i="1"/>
  <c r="Z1099" i="1"/>
  <c r="AA1099" i="1"/>
  <c r="I1100" i="1"/>
  <c r="J1100" i="1"/>
  <c r="K1100" i="1"/>
  <c r="L1100" i="1"/>
  <c r="M1100" i="1"/>
  <c r="P1100" i="1"/>
  <c r="Q1100" i="1"/>
  <c r="R1100" i="1"/>
  <c r="S1100" i="1"/>
  <c r="T1100" i="1"/>
  <c r="W1100" i="1"/>
  <c r="X1100" i="1"/>
  <c r="Y1100" i="1"/>
  <c r="Z1100" i="1"/>
  <c r="AA1100" i="1"/>
  <c r="I1101" i="1"/>
  <c r="J1101" i="1"/>
  <c r="K1101" i="1"/>
  <c r="L1101" i="1"/>
  <c r="M1101" i="1"/>
  <c r="P1101" i="1"/>
  <c r="Q1101" i="1"/>
  <c r="R1101" i="1"/>
  <c r="S1101" i="1"/>
  <c r="T1101" i="1"/>
  <c r="W1101" i="1"/>
  <c r="X1101" i="1"/>
  <c r="Y1101" i="1"/>
  <c r="Z1101" i="1"/>
  <c r="AA1101" i="1"/>
  <c r="I1102" i="1"/>
  <c r="J1102" i="1"/>
  <c r="K1102" i="1"/>
  <c r="L1102" i="1"/>
  <c r="M1102" i="1"/>
  <c r="P1102" i="1"/>
  <c r="Q1102" i="1"/>
  <c r="R1102" i="1"/>
  <c r="S1102" i="1"/>
  <c r="T1102" i="1"/>
  <c r="W1102" i="1"/>
  <c r="X1102" i="1"/>
  <c r="Y1102" i="1"/>
  <c r="Z1102" i="1"/>
  <c r="AA1102" i="1"/>
  <c r="I1103" i="1"/>
  <c r="J1103" i="1"/>
  <c r="K1103" i="1"/>
  <c r="L1103" i="1"/>
  <c r="M1103" i="1"/>
  <c r="P1103" i="1"/>
  <c r="Q1103" i="1"/>
  <c r="R1103" i="1"/>
  <c r="S1103" i="1"/>
  <c r="T1103" i="1"/>
  <c r="W1103" i="1"/>
  <c r="X1103" i="1"/>
  <c r="Y1103" i="1"/>
  <c r="Z1103" i="1"/>
  <c r="AA1103" i="1"/>
  <c r="I1104" i="1"/>
  <c r="J1104" i="1"/>
  <c r="K1104" i="1"/>
  <c r="L1104" i="1"/>
  <c r="M1104" i="1"/>
  <c r="P1104" i="1"/>
  <c r="Q1104" i="1"/>
  <c r="R1104" i="1"/>
  <c r="S1104" i="1"/>
  <c r="T1104" i="1"/>
  <c r="W1104" i="1"/>
  <c r="X1104" i="1"/>
  <c r="Y1104" i="1"/>
  <c r="Z1104" i="1"/>
  <c r="AA1104" i="1"/>
  <c r="I1105" i="1"/>
  <c r="J1105" i="1"/>
  <c r="K1105" i="1"/>
  <c r="L1105" i="1"/>
  <c r="M1105" i="1"/>
  <c r="P1105" i="1"/>
  <c r="Q1105" i="1"/>
  <c r="R1105" i="1"/>
  <c r="S1105" i="1"/>
  <c r="T1105" i="1"/>
  <c r="W1105" i="1"/>
  <c r="X1105" i="1"/>
  <c r="Y1105" i="1"/>
  <c r="Z1105" i="1"/>
  <c r="AA1105" i="1"/>
  <c r="I1106" i="1"/>
  <c r="J1106" i="1"/>
  <c r="K1106" i="1"/>
  <c r="L1106" i="1"/>
  <c r="M1106" i="1"/>
  <c r="P1106" i="1"/>
  <c r="Q1106" i="1"/>
  <c r="R1106" i="1"/>
  <c r="S1106" i="1"/>
  <c r="T1106" i="1"/>
  <c r="W1106" i="1"/>
  <c r="X1106" i="1"/>
  <c r="Y1106" i="1"/>
  <c r="Z1106" i="1"/>
  <c r="AA1106" i="1"/>
  <c r="I1107" i="1"/>
  <c r="J1107" i="1"/>
  <c r="K1107" i="1"/>
  <c r="L1107" i="1"/>
  <c r="M1107" i="1"/>
  <c r="P1107" i="1"/>
  <c r="Q1107" i="1"/>
  <c r="R1107" i="1"/>
  <c r="S1107" i="1"/>
  <c r="T1107" i="1"/>
  <c r="W1107" i="1"/>
  <c r="X1107" i="1"/>
  <c r="Y1107" i="1"/>
  <c r="Z1107" i="1"/>
  <c r="AA1107" i="1"/>
  <c r="I1108" i="1"/>
  <c r="J1108" i="1"/>
  <c r="K1108" i="1"/>
  <c r="L1108" i="1"/>
  <c r="M1108" i="1"/>
  <c r="P1108" i="1"/>
  <c r="Q1108" i="1"/>
  <c r="R1108" i="1"/>
  <c r="S1108" i="1"/>
  <c r="T1108" i="1"/>
  <c r="W1108" i="1"/>
  <c r="X1108" i="1"/>
  <c r="Y1108" i="1"/>
  <c r="Z1108" i="1"/>
  <c r="AA1108" i="1"/>
  <c r="I1109" i="1"/>
  <c r="J1109" i="1"/>
  <c r="K1109" i="1"/>
  <c r="L1109" i="1"/>
  <c r="M1109" i="1"/>
  <c r="P1109" i="1"/>
  <c r="Q1109" i="1"/>
  <c r="R1109" i="1"/>
  <c r="S1109" i="1"/>
  <c r="T1109" i="1"/>
  <c r="W1109" i="1"/>
  <c r="X1109" i="1"/>
  <c r="Y1109" i="1"/>
  <c r="Z1109" i="1"/>
  <c r="AA1109" i="1"/>
  <c r="I1110" i="1"/>
  <c r="J1110" i="1"/>
  <c r="K1110" i="1"/>
  <c r="L1110" i="1"/>
  <c r="M1110" i="1"/>
  <c r="P1110" i="1"/>
  <c r="Q1110" i="1"/>
  <c r="R1110" i="1"/>
  <c r="S1110" i="1"/>
  <c r="T1110" i="1"/>
  <c r="W1110" i="1"/>
  <c r="X1110" i="1"/>
  <c r="Y1110" i="1"/>
  <c r="Z1110" i="1"/>
  <c r="AA1110" i="1"/>
  <c r="I1111" i="1"/>
  <c r="J1111" i="1"/>
  <c r="K1111" i="1"/>
  <c r="L1111" i="1"/>
  <c r="M1111" i="1"/>
  <c r="P1111" i="1"/>
  <c r="Q1111" i="1"/>
  <c r="R1111" i="1"/>
  <c r="S1111" i="1"/>
  <c r="T1111" i="1"/>
  <c r="W1111" i="1"/>
  <c r="X1111" i="1"/>
  <c r="Y1111" i="1"/>
  <c r="Z1111" i="1"/>
  <c r="AA1111" i="1"/>
  <c r="I1112" i="1"/>
  <c r="J1112" i="1"/>
  <c r="K1112" i="1"/>
  <c r="L1112" i="1"/>
  <c r="M1112" i="1"/>
  <c r="P1112" i="1"/>
  <c r="Q1112" i="1"/>
  <c r="R1112" i="1"/>
  <c r="S1112" i="1"/>
  <c r="T1112" i="1"/>
  <c r="W1112" i="1"/>
  <c r="X1112" i="1"/>
  <c r="Y1112" i="1"/>
  <c r="Z1112" i="1"/>
  <c r="AA1112" i="1"/>
  <c r="I1113" i="1"/>
  <c r="J1113" i="1"/>
  <c r="K1113" i="1"/>
  <c r="L1113" i="1"/>
  <c r="M1113" i="1"/>
  <c r="P1113" i="1"/>
  <c r="Q1113" i="1"/>
  <c r="R1113" i="1"/>
  <c r="S1113" i="1"/>
  <c r="T1113" i="1"/>
  <c r="W1113" i="1"/>
  <c r="X1113" i="1"/>
  <c r="Y1113" i="1"/>
  <c r="Z1113" i="1"/>
  <c r="AA1113" i="1"/>
  <c r="I1114" i="1"/>
  <c r="J1114" i="1"/>
  <c r="K1114" i="1"/>
  <c r="L1114" i="1"/>
  <c r="M1114" i="1"/>
  <c r="P1114" i="1"/>
  <c r="Q1114" i="1"/>
  <c r="R1114" i="1"/>
  <c r="S1114" i="1"/>
  <c r="T1114" i="1"/>
  <c r="W1114" i="1"/>
  <c r="X1114" i="1"/>
  <c r="Y1114" i="1"/>
  <c r="Z1114" i="1"/>
  <c r="AA1114" i="1"/>
  <c r="I1115" i="1"/>
  <c r="J1115" i="1"/>
  <c r="K1115" i="1"/>
  <c r="L1115" i="1"/>
  <c r="M1115" i="1"/>
  <c r="P1115" i="1"/>
  <c r="Q1115" i="1"/>
  <c r="R1115" i="1"/>
  <c r="S1115" i="1"/>
  <c r="T1115" i="1"/>
  <c r="W1115" i="1"/>
  <c r="X1115" i="1"/>
  <c r="Y1115" i="1"/>
  <c r="Z1115" i="1"/>
  <c r="AA1115" i="1"/>
  <c r="I1116" i="1"/>
  <c r="J1116" i="1"/>
  <c r="K1116" i="1"/>
  <c r="L1116" i="1"/>
  <c r="M1116" i="1"/>
  <c r="P1116" i="1"/>
  <c r="Q1116" i="1"/>
  <c r="R1116" i="1"/>
  <c r="S1116" i="1"/>
  <c r="T1116" i="1"/>
  <c r="W1116" i="1"/>
  <c r="X1116" i="1"/>
  <c r="Y1116" i="1"/>
  <c r="Z1116" i="1"/>
  <c r="AA1116" i="1"/>
  <c r="I1117" i="1"/>
  <c r="J1117" i="1"/>
  <c r="K1117" i="1"/>
  <c r="L1117" i="1"/>
  <c r="M1117" i="1"/>
  <c r="P1117" i="1"/>
  <c r="Q1117" i="1"/>
  <c r="R1117" i="1"/>
  <c r="S1117" i="1"/>
  <c r="T1117" i="1"/>
  <c r="W1117" i="1"/>
  <c r="X1117" i="1"/>
  <c r="Y1117" i="1"/>
  <c r="Z1117" i="1"/>
  <c r="AA1117" i="1"/>
  <c r="I1118" i="1"/>
  <c r="J1118" i="1"/>
  <c r="K1118" i="1"/>
  <c r="L1118" i="1"/>
  <c r="M1118" i="1"/>
  <c r="P1118" i="1"/>
  <c r="Q1118" i="1"/>
  <c r="R1118" i="1"/>
  <c r="S1118" i="1"/>
  <c r="T1118" i="1"/>
  <c r="W1118" i="1"/>
  <c r="X1118" i="1"/>
  <c r="Y1118" i="1"/>
  <c r="Z1118" i="1"/>
  <c r="AA1118" i="1"/>
  <c r="I1119" i="1"/>
  <c r="J1119" i="1"/>
  <c r="K1119" i="1"/>
  <c r="L1119" i="1"/>
  <c r="M1119" i="1"/>
  <c r="P1119" i="1"/>
  <c r="Q1119" i="1"/>
  <c r="R1119" i="1"/>
  <c r="S1119" i="1"/>
  <c r="T1119" i="1"/>
  <c r="W1119" i="1"/>
  <c r="X1119" i="1"/>
  <c r="Y1119" i="1"/>
  <c r="Z1119" i="1"/>
  <c r="AA1119" i="1"/>
  <c r="I1120" i="1"/>
  <c r="J1120" i="1"/>
  <c r="K1120" i="1"/>
  <c r="L1120" i="1"/>
  <c r="M1120" i="1"/>
  <c r="P1120" i="1"/>
  <c r="Q1120" i="1"/>
  <c r="R1120" i="1"/>
  <c r="S1120" i="1"/>
  <c r="T1120" i="1"/>
  <c r="W1120" i="1"/>
  <c r="X1120" i="1"/>
  <c r="Y1120" i="1"/>
  <c r="Z1120" i="1"/>
  <c r="AA1120" i="1"/>
  <c r="I1121" i="1"/>
  <c r="J1121" i="1"/>
  <c r="K1121" i="1"/>
  <c r="L1121" i="1"/>
  <c r="M1121" i="1"/>
  <c r="P1121" i="1"/>
  <c r="Q1121" i="1"/>
  <c r="R1121" i="1"/>
  <c r="S1121" i="1"/>
  <c r="T1121" i="1"/>
  <c r="W1121" i="1"/>
  <c r="X1121" i="1"/>
  <c r="Y1121" i="1"/>
  <c r="Z1121" i="1"/>
  <c r="AA1121" i="1"/>
  <c r="I1122" i="1"/>
  <c r="J1122" i="1"/>
  <c r="K1122" i="1"/>
  <c r="L1122" i="1"/>
  <c r="M1122" i="1"/>
  <c r="P1122" i="1"/>
  <c r="Q1122" i="1"/>
  <c r="R1122" i="1"/>
  <c r="S1122" i="1"/>
  <c r="T1122" i="1"/>
  <c r="W1122" i="1"/>
  <c r="X1122" i="1"/>
  <c r="Y1122" i="1"/>
  <c r="Z1122" i="1"/>
  <c r="AA1122" i="1"/>
  <c r="I1123" i="1"/>
  <c r="J1123" i="1"/>
  <c r="K1123" i="1"/>
  <c r="L1123" i="1"/>
  <c r="M1123" i="1"/>
  <c r="P1123" i="1"/>
  <c r="Q1123" i="1"/>
  <c r="R1123" i="1"/>
  <c r="S1123" i="1"/>
  <c r="T1123" i="1"/>
  <c r="W1123" i="1"/>
  <c r="X1123" i="1"/>
  <c r="Y1123" i="1"/>
  <c r="Z1123" i="1"/>
  <c r="AA1123" i="1"/>
  <c r="I1124" i="1"/>
  <c r="J1124" i="1"/>
  <c r="K1124" i="1"/>
  <c r="L1124" i="1"/>
  <c r="M1124" i="1"/>
  <c r="P1124" i="1"/>
  <c r="Q1124" i="1"/>
  <c r="R1124" i="1"/>
  <c r="S1124" i="1"/>
  <c r="T1124" i="1"/>
  <c r="W1124" i="1"/>
  <c r="X1124" i="1"/>
  <c r="Y1124" i="1"/>
  <c r="Z1124" i="1"/>
  <c r="AA1124" i="1"/>
  <c r="I1125" i="1"/>
  <c r="J1125" i="1"/>
  <c r="K1125" i="1"/>
  <c r="L1125" i="1"/>
  <c r="M1125" i="1"/>
  <c r="P1125" i="1"/>
  <c r="Q1125" i="1"/>
  <c r="R1125" i="1"/>
  <c r="S1125" i="1"/>
  <c r="T1125" i="1"/>
  <c r="W1125" i="1"/>
  <c r="X1125" i="1"/>
  <c r="Y1125" i="1"/>
  <c r="Z1125" i="1"/>
  <c r="AA1125" i="1"/>
  <c r="I1126" i="1"/>
  <c r="J1126" i="1"/>
  <c r="K1126" i="1"/>
  <c r="L1126" i="1"/>
  <c r="M1126" i="1"/>
  <c r="P1126" i="1"/>
  <c r="Q1126" i="1"/>
  <c r="R1126" i="1"/>
  <c r="S1126" i="1"/>
  <c r="T1126" i="1"/>
  <c r="W1126" i="1"/>
  <c r="X1126" i="1"/>
  <c r="Y1126" i="1"/>
  <c r="Z1126" i="1"/>
  <c r="AA1126" i="1"/>
  <c r="I1127" i="1"/>
  <c r="J1127" i="1"/>
  <c r="K1127" i="1"/>
  <c r="L1127" i="1"/>
  <c r="M1127" i="1"/>
  <c r="P1127" i="1"/>
  <c r="Q1127" i="1"/>
  <c r="R1127" i="1"/>
  <c r="S1127" i="1"/>
  <c r="T1127" i="1"/>
  <c r="W1127" i="1"/>
  <c r="X1127" i="1"/>
  <c r="Y1127" i="1"/>
  <c r="Z1127" i="1"/>
  <c r="AA1127" i="1"/>
  <c r="I1128" i="1"/>
  <c r="J1128" i="1"/>
  <c r="K1128" i="1"/>
  <c r="L1128" i="1"/>
  <c r="M1128" i="1"/>
  <c r="P1128" i="1"/>
  <c r="Q1128" i="1"/>
  <c r="R1128" i="1"/>
  <c r="S1128" i="1"/>
  <c r="T1128" i="1"/>
  <c r="W1128" i="1"/>
  <c r="X1128" i="1"/>
  <c r="Y1128" i="1"/>
  <c r="Z1128" i="1"/>
  <c r="AA1128" i="1"/>
  <c r="I1129" i="1"/>
  <c r="J1129" i="1"/>
  <c r="K1129" i="1"/>
  <c r="L1129" i="1"/>
  <c r="M1129" i="1"/>
  <c r="P1129" i="1"/>
  <c r="Q1129" i="1"/>
  <c r="R1129" i="1"/>
  <c r="S1129" i="1"/>
  <c r="T1129" i="1"/>
  <c r="W1129" i="1"/>
  <c r="X1129" i="1"/>
  <c r="Y1129" i="1"/>
  <c r="Z1129" i="1"/>
  <c r="AA1129" i="1"/>
  <c r="I1130" i="1"/>
  <c r="J1130" i="1"/>
  <c r="K1130" i="1"/>
  <c r="L1130" i="1"/>
  <c r="M1130" i="1"/>
  <c r="P1130" i="1"/>
  <c r="Q1130" i="1"/>
  <c r="R1130" i="1"/>
  <c r="S1130" i="1"/>
  <c r="T1130" i="1"/>
  <c r="W1130" i="1"/>
  <c r="X1130" i="1"/>
  <c r="Y1130" i="1"/>
  <c r="Z1130" i="1"/>
  <c r="AA1130" i="1"/>
  <c r="I1131" i="1"/>
  <c r="J1131" i="1"/>
  <c r="K1131" i="1"/>
  <c r="L1131" i="1"/>
  <c r="M1131" i="1"/>
  <c r="P1131" i="1"/>
  <c r="Q1131" i="1"/>
  <c r="R1131" i="1"/>
  <c r="S1131" i="1"/>
  <c r="T1131" i="1"/>
  <c r="W1131" i="1"/>
  <c r="X1131" i="1"/>
  <c r="Y1131" i="1"/>
  <c r="Z1131" i="1"/>
  <c r="AA1131" i="1"/>
  <c r="I1132" i="1"/>
  <c r="J1132" i="1"/>
  <c r="K1132" i="1"/>
  <c r="L1132" i="1"/>
  <c r="M1132" i="1"/>
  <c r="P1132" i="1"/>
  <c r="Q1132" i="1"/>
  <c r="R1132" i="1"/>
  <c r="S1132" i="1"/>
  <c r="T1132" i="1"/>
  <c r="W1132" i="1"/>
  <c r="X1132" i="1"/>
  <c r="Y1132" i="1"/>
  <c r="Z1132" i="1"/>
  <c r="AA1132" i="1"/>
  <c r="I1133" i="1"/>
  <c r="J1133" i="1"/>
  <c r="K1133" i="1"/>
  <c r="L1133" i="1"/>
  <c r="M1133" i="1"/>
  <c r="P1133" i="1"/>
  <c r="Q1133" i="1"/>
  <c r="R1133" i="1"/>
  <c r="S1133" i="1"/>
  <c r="T1133" i="1"/>
  <c r="W1133" i="1"/>
  <c r="X1133" i="1"/>
  <c r="Y1133" i="1"/>
  <c r="Z1133" i="1"/>
  <c r="AA1133" i="1"/>
  <c r="I1134" i="1"/>
  <c r="J1134" i="1"/>
  <c r="K1134" i="1"/>
  <c r="L1134" i="1"/>
  <c r="M1134" i="1"/>
  <c r="P1134" i="1"/>
  <c r="Q1134" i="1"/>
  <c r="R1134" i="1"/>
  <c r="S1134" i="1"/>
  <c r="T1134" i="1"/>
  <c r="W1134" i="1"/>
  <c r="X1134" i="1"/>
  <c r="Y1134" i="1"/>
  <c r="Z1134" i="1"/>
  <c r="AA1134" i="1"/>
  <c r="I1135" i="1"/>
  <c r="J1135" i="1"/>
  <c r="K1135" i="1"/>
  <c r="L1135" i="1"/>
  <c r="M1135" i="1"/>
  <c r="P1135" i="1"/>
  <c r="Q1135" i="1"/>
  <c r="R1135" i="1"/>
  <c r="S1135" i="1"/>
  <c r="T1135" i="1"/>
  <c r="W1135" i="1"/>
  <c r="X1135" i="1"/>
  <c r="Y1135" i="1"/>
  <c r="Z1135" i="1"/>
  <c r="AA1135" i="1"/>
  <c r="I1136" i="1"/>
  <c r="J1136" i="1"/>
  <c r="K1136" i="1"/>
  <c r="L1136" i="1"/>
  <c r="M1136" i="1"/>
  <c r="P1136" i="1"/>
  <c r="Q1136" i="1"/>
  <c r="R1136" i="1"/>
  <c r="S1136" i="1"/>
  <c r="T1136" i="1"/>
  <c r="W1136" i="1"/>
  <c r="X1136" i="1"/>
  <c r="Y1136" i="1"/>
  <c r="Z1136" i="1"/>
  <c r="AA1136" i="1"/>
  <c r="I1137" i="1"/>
  <c r="J1137" i="1"/>
  <c r="K1137" i="1"/>
  <c r="L1137" i="1"/>
  <c r="M1137" i="1"/>
  <c r="P1137" i="1"/>
  <c r="Q1137" i="1"/>
  <c r="R1137" i="1"/>
  <c r="S1137" i="1"/>
  <c r="T1137" i="1"/>
  <c r="W1137" i="1"/>
  <c r="X1137" i="1"/>
  <c r="Y1137" i="1"/>
  <c r="Z1137" i="1"/>
  <c r="AA1137" i="1"/>
  <c r="I1138" i="1"/>
  <c r="J1138" i="1"/>
  <c r="K1138" i="1"/>
  <c r="L1138" i="1"/>
  <c r="M1138" i="1"/>
  <c r="P1138" i="1"/>
  <c r="Q1138" i="1"/>
  <c r="R1138" i="1"/>
  <c r="S1138" i="1"/>
  <c r="T1138" i="1"/>
  <c r="W1138" i="1"/>
  <c r="X1138" i="1"/>
  <c r="Y1138" i="1"/>
  <c r="Z1138" i="1"/>
  <c r="AA1138" i="1"/>
  <c r="I1139" i="1"/>
  <c r="J1139" i="1"/>
  <c r="K1139" i="1"/>
  <c r="L1139" i="1"/>
  <c r="M1139" i="1"/>
  <c r="P1139" i="1"/>
  <c r="Q1139" i="1"/>
  <c r="R1139" i="1"/>
  <c r="S1139" i="1"/>
  <c r="T1139" i="1"/>
  <c r="W1139" i="1"/>
  <c r="X1139" i="1"/>
  <c r="Y1139" i="1"/>
  <c r="Z1139" i="1"/>
  <c r="AA1139" i="1"/>
  <c r="I1140" i="1"/>
  <c r="J1140" i="1"/>
  <c r="K1140" i="1"/>
  <c r="L1140" i="1"/>
  <c r="M1140" i="1"/>
  <c r="P1140" i="1"/>
  <c r="Q1140" i="1"/>
  <c r="R1140" i="1"/>
  <c r="S1140" i="1"/>
  <c r="T1140" i="1"/>
  <c r="W1140" i="1"/>
  <c r="X1140" i="1"/>
  <c r="Y1140" i="1"/>
  <c r="Z1140" i="1"/>
  <c r="AA1140" i="1"/>
  <c r="I1141" i="1"/>
  <c r="J1141" i="1"/>
  <c r="K1141" i="1"/>
  <c r="L1141" i="1"/>
  <c r="M1141" i="1"/>
  <c r="P1141" i="1"/>
  <c r="Q1141" i="1"/>
  <c r="R1141" i="1"/>
  <c r="S1141" i="1"/>
  <c r="T1141" i="1"/>
  <c r="W1141" i="1"/>
  <c r="X1141" i="1"/>
  <c r="Y1141" i="1"/>
  <c r="Z1141" i="1"/>
  <c r="AA1141" i="1"/>
  <c r="I1142" i="1"/>
  <c r="J1142" i="1"/>
  <c r="K1142" i="1"/>
  <c r="L1142" i="1"/>
  <c r="M1142" i="1"/>
  <c r="P1142" i="1"/>
  <c r="Q1142" i="1"/>
  <c r="R1142" i="1"/>
  <c r="S1142" i="1"/>
  <c r="T1142" i="1"/>
  <c r="W1142" i="1"/>
  <c r="X1142" i="1"/>
  <c r="Y1142" i="1"/>
  <c r="Z1142" i="1"/>
  <c r="AA1142" i="1"/>
  <c r="I1143" i="1"/>
  <c r="J1143" i="1"/>
  <c r="K1143" i="1"/>
  <c r="L1143" i="1"/>
  <c r="M1143" i="1"/>
  <c r="P1143" i="1"/>
  <c r="Q1143" i="1"/>
  <c r="R1143" i="1"/>
  <c r="S1143" i="1"/>
  <c r="T1143" i="1"/>
  <c r="W1143" i="1"/>
  <c r="X1143" i="1"/>
  <c r="Y1143" i="1"/>
  <c r="Z1143" i="1"/>
  <c r="AA1143" i="1"/>
  <c r="I1144" i="1"/>
  <c r="J1144" i="1"/>
  <c r="K1144" i="1"/>
  <c r="L1144" i="1"/>
  <c r="M1144" i="1"/>
  <c r="P1144" i="1"/>
  <c r="Q1144" i="1"/>
  <c r="R1144" i="1"/>
  <c r="S1144" i="1"/>
  <c r="T1144" i="1"/>
  <c r="W1144" i="1"/>
  <c r="X1144" i="1"/>
  <c r="Y1144" i="1"/>
  <c r="Z1144" i="1"/>
  <c r="AA1144" i="1"/>
  <c r="I1145" i="1"/>
  <c r="J1145" i="1"/>
  <c r="K1145" i="1"/>
  <c r="L1145" i="1"/>
  <c r="M1145" i="1"/>
  <c r="P1145" i="1"/>
  <c r="Q1145" i="1"/>
  <c r="R1145" i="1"/>
  <c r="S1145" i="1"/>
  <c r="T1145" i="1"/>
  <c r="W1145" i="1"/>
  <c r="X1145" i="1"/>
  <c r="Y1145" i="1"/>
  <c r="Z1145" i="1"/>
  <c r="AA1145" i="1"/>
  <c r="I1146" i="1"/>
  <c r="J1146" i="1"/>
  <c r="K1146" i="1"/>
  <c r="L1146" i="1"/>
  <c r="M1146" i="1"/>
  <c r="P1146" i="1"/>
  <c r="Q1146" i="1"/>
  <c r="R1146" i="1"/>
  <c r="S1146" i="1"/>
  <c r="T1146" i="1"/>
  <c r="W1146" i="1"/>
  <c r="X1146" i="1"/>
  <c r="Y1146" i="1"/>
  <c r="Z1146" i="1"/>
  <c r="AA1146" i="1"/>
  <c r="I1147" i="1"/>
  <c r="J1147" i="1"/>
  <c r="K1147" i="1"/>
  <c r="L1147" i="1"/>
  <c r="M1147" i="1"/>
  <c r="P1147" i="1"/>
  <c r="Q1147" i="1"/>
  <c r="R1147" i="1"/>
  <c r="S1147" i="1"/>
  <c r="T1147" i="1"/>
  <c r="W1147" i="1"/>
  <c r="X1147" i="1"/>
  <c r="Y1147" i="1"/>
  <c r="Z1147" i="1"/>
  <c r="AA1147" i="1"/>
  <c r="I1148" i="1"/>
  <c r="J1148" i="1"/>
  <c r="K1148" i="1"/>
  <c r="L1148" i="1"/>
  <c r="M1148" i="1"/>
  <c r="P1148" i="1"/>
  <c r="Q1148" i="1"/>
  <c r="R1148" i="1"/>
  <c r="S1148" i="1"/>
  <c r="T1148" i="1"/>
  <c r="W1148" i="1"/>
  <c r="X1148" i="1"/>
  <c r="Y1148" i="1"/>
  <c r="Z1148" i="1"/>
  <c r="AA1148" i="1"/>
  <c r="I1149" i="1"/>
  <c r="J1149" i="1"/>
  <c r="K1149" i="1"/>
  <c r="L1149" i="1"/>
  <c r="M1149" i="1"/>
  <c r="P1149" i="1"/>
  <c r="Q1149" i="1"/>
  <c r="R1149" i="1"/>
  <c r="S1149" i="1"/>
  <c r="T1149" i="1"/>
  <c r="W1149" i="1"/>
  <c r="X1149" i="1"/>
  <c r="Y1149" i="1"/>
  <c r="Z1149" i="1"/>
  <c r="AA1149" i="1"/>
  <c r="I1150" i="1"/>
  <c r="J1150" i="1"/>
  <c r="K1150" i="1"/>
  <c r="L1150" i="1"/>
  <c r="M1150" i="1"/>
  <c r="P1150" i="1"/>
  <c r="Q1150" i="1"/>
  <c r="R1150" i="1"/>
  <c r="S1150" i="1"/>
  <c r="T1150" i="1"/>
  <c r="W1150" i="1"/>
  <c r="X1150" i="1"/>
  <c r="Y1150" i="1"/>
  <c r="Z1150" i="1"/>
  <c r="AA1150" i="1"/>
  <c r="I1151" i="1"/>
  <c r="J1151" i="1"/>
  <c r="K1151" i="1"/>
  <c r="L1151" i="1"/>
  <c r="M1151" i="1"/>
  <c r="P1151" i="1"/>
  <c r="Q1151" i="1"/>
  <c r="R1151" i="1"/>
  <c r="S1151" i="1"/>
  <c r="T1151" i="1"/>
  <c r="W1151" i="1"/>
  <c r="X1151" i="1"/>
  <c r="Y1151" i="1"/>
  <c r="Z1151" i="1"/>
  <c r="AA1151" i="1"/>
  <c r="I1152" i="1"/>
  <c r="J1152" i="1"/>
  <c r="K1152" i="1"/>
  <c r="L1152" i="1"/>
  <c r="M1152" i="1"/>
  <c r="P1152" i="1"/>
  <c r="Q1152" i="1"/>
  <c r="R1152" i="1"/>
  <c r="S1152" i="1"/>
  <c r="T1152" i="1"/>
  <c r="W1152" i="1"/>
  <c r="X1152" i="1"/>
  <c r="Y1152" i="1"/>
  <c r="Z1152" i="1"/>
  <c r="AA1152" i="1"/>
  <c r="I1153" i="1"/>
  <c r="J1153" i="1"/>
  <c r="K1153" i="1"/>
  <c r="L1153" i="1"/>
  <c r="M1153" i="1"/>
  <c r="P1153" i="1"/>
  <c r="Q1153" i="1"/>
  <c r="R1153" i="1"/>
  <c r="S1153" i="1"/>
  <c r="T1153" i="1"/>
  <c r="W1153" i="1"/>
  <c r="X1153" i="1"/>
  <c r="Y1153" i="1"/>
  <c r="Z1153" i="1"/>
  <c r="AA1153" i="1"/>
  <c r="I1154" i="1"/>
  <c r="J1154" i="1"/>
  <c r="K1154" i="1"/>
  <c r="L1154" i="1"/>
  <c r="M1154" i="1"/>
  <c r="P1154" i="1"/>
  <c r="Q1154" i="1"/>
  <c r="R1154" i="1"/>
  <c r="S1154" i="1"/>
  <c r="T1154" i="1"/>
  <c r="W1154" i="1"/>
  <c r="X1154" i="1"/>
  <c r="Y1154" i="1"/>
  <c r="Z1154" i="1"/>
  <c r="AA1154" i="1"/>
  <c r="I1155" i="1"/>
  <c r="J1155" i="1"/>
  <c r="K1155" i="1"/>
  <c r="L1155" i="1"/>
  <c r="M1155" i="1"/>
  <c r="P1155" i="1"/>
  <c r="Q1155" i="1"/>
  <c r="R1155" i="1"/>
  <c r="S1155" i="1"/>
  <c r="T1155" i="1"/>
  <c r="W1155" i="1"/>
  <c r="X1155" i="1"/>
  <c r="Y1155" i="1"/>
  <c r="Z1155" i="1"/>
  <c r="AA1155" i="1"/>
  <c r="I1156" i="1"/>
  <c r="J1156" i="1"/>
  <c r="K1156" i="1"/>
  <c r="L1156" i="1"/>
  <c r="M1156" i="1"/>
  <c r="P1156" i="1"/>
  <c r="Q1156" i="1"/>
  <c r="R1156" i="1"/>
  <c r="S1156" i="1"/>
  <c r="T1156" i="1"/>
  <c r="W1156" i="1"/>
  <c r="X1156" i="1"/>
  <c r="Y1156" i="1"/>
  <c r="Z1156" i="1"/>
  <c r="AA1156" i="1"/>
  <c r="I1157" i="1"/>
  <c r="J1157" i="1"/>
  <c r="K1157" i="1"/>
  <c r="L1157" i="1"/>
  <c r="M1157" i="1"/>
  <c r="P1157" i="1"/>
  <c r="Q1157" i="1"/>
  <c r="R1157" i="1"/>
  <c r="S1157" i="1"/>
  <c r="T1157" i="1"/>
  <c r="W1157" i="1"/>
  <c r="X1157" i="1"/>
  <c r="Y1157" i="1"/>
  <c r="Z1157" i="1"/>
  <c r="AA1157" i="1"/>
  <c r="I1158" i="1"/>
  <c r="J1158" i="1"/>
  <c r="K1158" i="1"/>
  <c r="L1158" i="1"/>
  <c r="M1158" i="1"/>
  <c r="P1158" i="1"/>
  <c r="Q1158" i="1"/>
  <c r="R1158" i="1"/>
  <c r="S1158" i="1"/>
  <c r="T1158" i="1"/>
  <c r="W1158" i="1"/>
  <c r="X1158" i="1"/>
  <c r="Y1158" i="1"/>
  <c r="Z1158" i="1"/>
  <c r="AA1158" i="1"/>
  <c r="I1159" i="1"/>
  <c r="J1159" i="1"/>
  <c r="K1159" i="1"/>
  <c r="L1159" i="1"/>
  <c r="M1159" i="1"/>
  <c r="P1159" i="1"/>
  <c r="Q1159" i="1"/>
  <c r="R1159" i="1"/>
  <c r="S1159" i="1"/>
  <c r="T1159" i="1"/>
  <c r="W1159" i="1"/>
  <c r="X1159" i="1"/>
  <c r="Y1159" i="1"/>
  <c r="Z1159" i="1"/>
  <c r="AA1159" i="1"/>
  <c r="I1160" i="1"/>
  <c r="J1160" i="1"/>
  <c r="K1160" i="1"/>
  <c r="L1160" i="1"/>
  <c r="M1160" i="1"/>
  <c r="P1160" i="1"/>
  <c r="Q1160" i="1"/>
  <c r="R1160" i="1"/>
  <c r="S1160" i="1"/>
  <c r="T1160" i="1"/>
  <c r="W1160" i="1"/>
  <c r="X1160" i="1"/>
  <c r="Y1160" i="1"/>
  <c r="Z1160" i="1"/>
  <c r="AA1160" i="1"/>
  <c r="I1161" i="1"/>
  <c r="J1161" i="1"/>
  <c r="K1161" i="1"/>
  <c r="L1161" i="1"/>
  <c r="M1161" i="1"/>
  <c r="P1161" i="1"/>
  <c r="Q1161" i="1"/>
  <c r="R1161" i="1"/>
  <c r="S1161" i="1"/>
  <c r="T1161" i="1"/>
  <c r="W1161" i="1"/>
  <c r="X1161" i="1"/>
  <c r="Y1161" i="1"/>
  <c r="Z1161" i="1"/>
  <c r="AA1161" i="1"/>
  <c r="I1162" i="1"/>
  <c r="J1162" i="1"/>
  <c r="K1162" i="1"/>
  <c r="L1162" i="1"/>
  <c r="M1162" i="1"/>
  <c r="P1162" i="1"/>
  <c r="Q1162" i="1"/>
  <c r="R1162" i="1"/>
  <c r="S1162" i="1"/>
  <c r="T1162" i="1"/>
  <c r="W1162" i="1"/>
  <c r="X1162" i="1"/>
  <c r="Y1162" i="1"/>
  <c r="Z1162" i="1"/>
  <c r="AA1162" i="1"/>
  <c r="I1163" i="1"/>
  <c r="J1163" i="1"/>
  <c r="K1163" i="1"/>
  <c r="L1163" i="1"/>
  <c r="M1163" i="1"/>
  <c r="P1163" i="1"/>
  <c r="Q1163" i="1"/>
  <c r="R1163" i="1"/>
  <c r="S1163" i="1"/>
  <c r="T1163" i="1"/>
  <c r="W1163" i="1"/>
  <c r="X1163" i="1"/>
  <c r="Y1163" i="1"/>
  <c r="Z1163" i="1"/>
  <c r="AA1163" i="1"/>
  <c r="I1164" i="1"/>
  <c r="J1164" i="1"/>
  <c r="K1164" i="1"/>
  <c r="L1164" i="1"/>
  <c r="M1164" i="1"/>
  <c r="P1164" i="1"/>
  <c r="Q1164" i="1"/>
  <c r="R1164" i="1"/>
  <c r="S1164" i="1"/>
  <c r="T1164" i="1"/>
  <c r="W1164" i="1"/>
  <c r="X1164" i="1"/>
  <c r="Y1164" i="1"/>
  <c r="Z1164" i="1"/>
  <c r="AA1164" i="1"/>
  <c r="I1165" i="1"/>
  <c r="J1165" i="1"/>
  <c r="K1165" i="1"/>
  <c r="L1165" i="1"/>
  <c r="M1165" i="1"/>
  <c r="P1165" i="1"/>
  <c r="Q1165" i="1"/>
  <c r="R1165" i="1"/>
  <c r="S1165" i="1"/>
  <c r="T1165" i="1"/>
  <c r="W1165" i="1"/>
  <c r="X1165" i="1"/>
  <c r="Y1165" i="1"/>
  <c r="Z1165" i="1"/>
  <c r="AA1165" i="1"/>
  <c r="I1166" i="1"/>
  <c r="J1166" i="1"/>
  <c r="K1166" i="1"/>
  <c r="L1166" i="1"/>
  <c r="M1166" i="1"/>
  <c r="P1166" i="1"/>
  <c r="Q1166" i="1"/>
  <c r="R1166" i="1"/>
  <c r="S1166" i="1"/>
  <c r="T1166" i="1"/>
  <c r="W1166" i="1"/>
  <c r="X1166" i="1"/>
  <c r="Y1166" i="1"/>
  <c r="Z1166" i="1"/>
  <c r="AA1166" i="1"/>
  <c r="I1167" i="1"/>
  <c r="J1167" i="1"/>
  <c r="K1167" i="1"/>
  <c r="L1167" i="1"/>
  <c r="M1167" i="1"/>
  <c r="P1167" i="1"/>
  <c r="Q1167" i="1"/>
  <c r="R1167" i="1"/>
  <c r="S1167" i="1"/>
  <c r="T1167" i="1"/>
  <c r="W1167" i="1"/>
  <c r="X1167" i="1"/>
  <c r="Y1167" i="1"/>
  <c r="Z1167" i="1"/>
  <c r="AA1167" i="1"/>
  <c r="I1168" i="1"/>
  <c r="J1168" i="1"/>
  <c r="K1168" i="1"/>
  <c r="L1168" i="1"/>
  <c r="M1168" i="1"/>
  <c r="P1168" i="1"/>
  <c r="Q1168" i="1"/>
  <c r="R1168" i="1"/>
  <c r="S1168" i="1"/>
  <c r="T1168" i="1"/>
  <c r="W1168" i="1"/>
  <c r="X1168" i="1"/>
  <c r="Y1168" i="1"/>
  <c r="Z1168" i="1"/>
  <c r="AA1168" i="1"/>
  <c r="I1169" i="1"/>
  <c r="J1169" i="1"/>
  <c r="K1169" i="1"/>
  <c r="L1169" i="1"/>
  <c r="M1169" i="1"/>
  <c r="P1169" i="1"/>
  <c r="Q1169" i="1"/>
  <c r="R1169" i="1"/>
  <c r="S1169" i="1"/>
  <c r="T1169" i="1"/>
  <c r="W1169" i="1"/>
  <c r="X1169" i="1"/>
  <c r="Y1169" i="1"/>
  <c r="Z1169" i="1"/>
  <c r="AA1169" i="1"/>
  <c r="I1170" i="1"/>
  <c r="J1170" i="1"/>
  <c r="K1170" i="1"/>
  <c r="L1170" i="1"/>
  <c r="M1170" i="1"/>
  <c r="P1170" i="1"/>
  <c r="Q1170" i="1"/>
  <c r="R1170" i="1"/>
  <c r="S1170" i="1"/>
  <c r="T1170" i="1"/>
  <c r="W1170" i="1"/>
  <c r="X1170" i="1"/>
  <c r="Y1170" i="1"/>
  <c r="Z1170" i="1"/>
  <c r="AA1170" i="1"/>
  <c r="I1171" i="1"/>
  <c r="J1171" i="1"/>
  <c r="K1171" i="1"/>
  <c r="L1171" i="1"/>
  <c r="M1171" i="1"/>
  <c r="P1171" i="1"/>
  <c r="Q1171" i="1"/>
  <c r="R1171" i="1"/>
  <c r="S1171" i="1"/>
  <c r="T1171" i="1"/>
  <c r="W1171" i="1"/>
  <c r="X1171" i="1"/>
  <c r="Y1171" i="1"/>
  <c r="Z1171" i="1"/>
  <c r="AA1171" i="1"/>
  <c r="I1172" i="1"/>
  <c r="J1172" i="1"/>
  <c r="K1172" i="1"/>
  <c r="L1172" i="1"/>
  <c r="M1172" i="1"/>
  <c r="P1172" i="1"/>
  <c r="Q1172" i="1"/>
  <c r="R1172" i="1"/>
  <c r="S1172" i="1"/>
  <c r="T1172" i="1"/>
  <c r="W1172" i="1"/>
  <c r="X1172" i="1"/>
  <c r="Y1172" i="1"/>
  <c r="Z1172" i="1"/>
  <c r="AA1172" i="1"/>
  <c r="I1173" i="1"/>
  <c r="J1173" i="1"/>
  <c r="K1173" i="1"/>
  <c r="L1173" i="1"/>
  <c r="M1173" i="1"/>
  <c r="P1173" i="1"/>
  <c r="Q1173" i="1"/>
  <c r="R1173" i="1"/>
  <c r="S1173" i="1"/>
  <c r="T1173" i="1"/>
  <c r="W1173" i="1"/>
  <c r="X1173" i="1"/>
  <c r="Y1173" i="1"/>
  <c r="Z1173" i="1"/>
  <c r="AA1173" i="1"/>
  <c r="I1174" i="1"/>
  <c r="J1174" i="1"/>
  <c r="K1174" i="1"/>
  <c r="L1174" i="1"/>
  <c r="M1174" i="1"/>
  <c r="P1174" i="1"/>
  <c r="Q1174" i="1"/>
  <c r="R1174" i="1"/>
  <c r="S1174" i="1"/>
  <c r="T1174" i="1"/>
  <c r="W1174" i="1"/>
  <c r="X1174" i="1"/>
  <c r="Y1174" i="1"/>
  <c r="Z1174" i="1"/>
  <c r="AA1174" i="1"/>
  <c r="I1175" i="1"/>
  <c r="J1175" i="1"/>
  <c r="K1175" i="1"/>
  <c r="L1175" i="1"/>
  <c r="M1175" i="1"/>
  <c r="P1175" i="1"/>
  <c r="Q1175" i="1"/>
  <c r="R1175" i="1"/>
  <c r="S1175" i="1"/>
  <c r="T1175" i="1"/>
  <c r="W1175" i="1"/>
  <c r="X1175" i="1"/>
  <c r="Y1175" i="1"/>
  <c r="Z1175" i="1"/>
  <c r="AA1175" i="1"/>
  <c r="I1176" i="1"/>
  <c r="J1176" i="1"/>
  <c r="K1176" i="1"/>
  <c r="L1176" i="1"/>
  <c r="M1176" i="1"/>
  <c r="P1176" i="1"/>
  <c r="Q1176" i="1"/>
  <c r="R1176" i="1"/>
  <c r="S1176" i="1"/>
  <c r="T1176" i="1"/>
  <c r="W1176" i="1"/>
  <c r="X1176" i="1"/>
  <c r="Y1176" i="1"/>
  <c r="Z1176" i="1"/>
  <c r="AA1176" i="1"/>
  <c r="I1177" i="1"/>
  <c r="J1177" i="1"/>
  <c r="K1177" i="1"/>
  <c r="L1177" i="1"/>
  <c r="M1177" i="1"/>
  <c r="P1177" i="1"/>
  <c r="Q1177" i="1"/>
  <c r="R1177" i="1"/>
  <c r="S1177" i="1"/>
  <c r="T1177" i="1"/>
  <c r="W1177" i="1"/>
  <c r="X1177" i="1"/>
  <c r="Y1177" i="1"/>
  <c r="Z1177" i="1"/>
  <c r="AA1177" i="1"/>
  <c r="I1178" i="1"/>
  <c r="J1178" i="1"/>
  <c r="K1178" i="1"/>
  <c r="L1178" i="1"/>
  <c r="M1178" i="1"/>
  <c r="P1178" i="1"/>
  <c r="Q1178" i="1"/>
  <c r="R1178" i="1"/>
  <c r="S1178" i="1"/>
  <c r="T1178" i="1"/>
  <c r="W1178" i="1"/>
  <c r="X1178" i="1"/>
  <c r="Y1178" i="1"/>
  <c r="Z1178" i="1"/>
  <c r="AA1178" i="1"/>
  <c r="I1179" i="1"/>
  <c r="J1179" i="1"/>
  <c r="K1179" i="1"/>
  <c r="L1179" i="1"/>
  <c r="M1179" i="1"/>
  <c r="P1179" i="1"/>
  <c r="Q1179" i="1"/>
  <c r="R1179" i="1"/>
  <c r="S1179" i="1"/>
  <c r="T1179" i="1"/>
  <c r="W1179" i="1"/>
  <c r="X1179" i="1"/>
  <c r="Y1179" i="1"/>
  <c r="Z1179" i="1"/>
  <c r="AA1179" i="1"/>
  <c r="I1180" i="1"/>
  <c r="J1180" i="1"/>
  <c r="K1180" i="1"/>
  <c r="L1180" i="1"/>
  <c r="M1180" i="1"/>
  <c r="P1180" i="1"/>
  <c r="Q1180" i="1"/>
  <c r="R1180" i="1"/>
  <c r="S1180" i="1"/>
  <c r="T1180" i="1"/>
  <c r="W1180" i="1"/>
  <c r="X1180" i="1"/>
  <c r="Y1180" i="1"/>
  <c r="Z1180" i="1"/>
  <c r="AA1180" i="1"/>
  <c r="I1181" i="1"/>
  <c r="J1181" i="1"/>
  <c r="K1181" i="1"/>
  <c r="L1181" i="1"/>
  <c r="M1181" i="1"/>
  <c r="P1181" i="1"/>
  <c r="Q1181" i="1"/>
  <c r="R1181" i="1"/>
  <c r="S1181" i="1"/>
  <c r="T1181" i="1"/>
  <c r="W1181" i="1"/>
  <c r="X1181" i="1"/>
  <c r="Y1181" i="1"/>
  <c r="Z1181" i="1"/>
  <c r="AA1181" i="1"/>
  <c r="I1182" i="1"/>
  <c r="J1182" i="1"/>
  <c r="K1182" i="1"/>
  <c r="L1182" i="1"/>
  <c r="M1182" i="1"/>
  <c r="P1182" i="1"/>
  <c r="Q1182" i="1"/>
  <c r="R1182" i="1"/>
  <c r="S1182" i="1"/>
  <c r="T1182" i="1"/>
  <c r="W1182" i="1"/>
  <c r="X1182" i="1"/>
  <c r="Y1182" i="1"/>
  <c r="Z1182" i="1"/>
  <c r="AA1182" i="1"/>
  <c r="I1183" i="1"/>
  <c r="J1183" i="1"/>
  <c r="K1183" i="1"/>
  <c r="L1183" i="1"/>
  <c r="M1183" i="1"/>
  <c r="P1183" i="1"/>
  <c r="Q1183" i="1"/>
  <c r="R1183" i="1"/>
  <c r="S1183" i="1"/>
  <c r="T1183" i="1"/>
  <c r="W1183" i="1"/>
  <c r="X1183" i="1"/>
  <c r="Y1183" i="1"/>
  <c r="Z1183" i="1"/>
  <c r="AA1183" i="1"/>
  <c r="I1184" i="1"/>
  <c r="J1184" i="1"/>
  <c r="K1184" i="1"/>
  <c r="L1184" i="1"/>
  <c r="M1184" i="1"/>
  <c r="P1184" i="1"/>
  <c r="Q1184" i="1"/>
  <c r="R1184" i="1"/>
  <c r="S1184" i="1"/>
  <c r="T1184" i="1"/>
  <c r="W1184" i="1"/>
  <c r="X1184" i="1"/>
  <c r="Y1184" i="1"/>
  <c r="Z1184" i="1"/>
  <c r="AA1184" i="1"/>
  <c r="I1185" i="1"/>
  <c r="J1185" i="1"/>
  <c r="K1185" i="1"/>
  <c r="L1185" i="1"/>
  <c r="M1185" i="1"/>
  <c r="P1185" i="1"/>
  <c r="Q1185" i="1"/>
  <c r="R1185" i="1"/>
  <c r="S1185" i="1"/>
  <c r="T1185" i="1"/>
  <c r="W1185" i="1"/>
  <c r="X1185" i="1"/>
  <c r="Y1185" i="1"/>
  <c r="Z1185" i="1"/>
  <c r="AA1185" i="1"/>
  <c r="I1186" i="1"/>
  <c r="J1186" i="1"/>
  <c r="K1186" i="1"/>
  <c r="L1186" i="1"/>
  <c r="M1186" i="1"/>
  <c r="P1186" i="1"/>
  <c r="Q1186" i="1"/>
  <c r="R1186" i="1"/>
  <c r="S1186" i="1"/>
  <c r="T1186" i="1"/>
  <c r="W1186" i="1"/>
  <c r="X1186" i="1"/>
  <c r="Y1186" i="1"/>
  <c r="Z1186" i="1"/>
  <c r="AA1186" i="1"/>
  <c r="I1187" i="1"/>
  <c r="J1187" i="1"/>
  <c r="K1187" i="1"/>
  <c r="L1187" i="1"/>
  <c r="M1187" i="1"/>
  <c r="P1187" i="1"/>
  <c r="Q1187" i="1"/>
  <c r="R1187" i="1"/>
  <c r="S1187" i="1"/>
  <c r="T1187" i="1"/>
  <c r="W1187" i="1"/>
  <c r="X1187" i="1"/>
  <c r="Y1187" i="1"/>
  <c r="Z1187" i="1"/>
  <c r="AA1187" i="1"/>
  <c r="I1188" i="1"/>
  <c r="J1188" i="1"/>
  <c r="K1188" i="1"/>
  <c r="L1188" i="1"/>
  <c r="M1188" i="1"/>
  <c r="P1188" i="1"/>
  <c r="Q1188" i="1"/>
  <c r="R1188" i="1"/>
  <c r="S1188" i="1"/>
  <c r="T1188" i="1"/>
  <c r="W1188" i="1"/>
  <c r="X1188" i="1"/>
  <c r="Y1188" i="1"/>
  <c r="Z1188" i="1"/>
  <c r="AA1188" i="1"/>
  <c r="I1189" i="1"/>
  <c r="J1189" i="1"/>
  <c r="K1189" i="1"/>
  <c r="L1189" i="1"/>
  <c r="M1189" i="1"/>
  <c r="P1189" i="1"/>
  <c r="Q1189" i="1"/>
  <c r="R1189" i="1"/>
  <c r="S1189" i="1"/>
  <c r="T1189" i="1"/>
  <c r="W1189" i="1"/>
  <c r="X1189" i="1"/>
  <c r="Y1189" i="1"/>
  <c r="Z1189" i="1"/>
  <c r="AA1189" i="1"/>
  <c r="I1190" i="1"/>
  <c r="J1190" i="1"/>
  <c r="K1190" i="1"/>
  <c r="L1190" i="1"/>
  <c r="M1190" i="1"/>
  <c r="P1190" i="1"/>
  <c r="Q1190" i="1"/>
  <c r="R1190" i="1"/>
  <c r="S1190" i="1"/>
  <c r="T1190" i="1"/>
  <c r="W1190" i="1"/>
  <c r="X1190" i="1"/>
  <c r="Y1190" i="1"/>
  <c r="Z1190" i="1"/>
  <c r="AA1190" i="1"/>
  <c r="I1191" i="1"/>
  <c r="J1191" i="1"/>
  <c r="K1191" i="1"/>
  <c r="L1191" i="1"/>
  <c r="M1191" i="1"/>
  <c r="P1191" i="1"/>
  <c r="Q1191" i="1"/>
  <c r="R1191" i="1"/>
  <c r="S1191" i="1"/>
  <c r="T1191" i="1"/>
  <c r="W1191" i="1"/>
  <c r="X1191" i="1"/>
  <c r="Y1191" i="1"/>
  <c r="Z1191" i="1"/>
  <c r="AA1191" i="1"/>
  <c r="I1192" i="1"/>
  <c r="J1192" i="1"/>
  <c r="K1192" i="1"/>
  <c r="L1192" i="1"/>
  <c r="M1192" i="1"/>
  <c r="P1192" i="1"/>
  <c r="Q1192" i="1"/>
  <c r="R1192" i="1"/>
  <c r="S1192" i="1"/>
  <c r="T1192" i="1"/>
  <c r="W1192" i="1"/>
  <c r="X1192" i="1"/>
  <c r="Y1192" i="1"/>
  <c r="Z1192" i="1"/>
  <c r="AA1192" i="1"/>
  <c r="I1193" i="1"/>
  <c r="J1193" i="1"/>
  <c r="K1193" i="1"/>
  <c r="L1193" i="1"/>
  <c r="M1193" i="1"/>
  <c r="P1193" i="1"/>
  <c r="Q1193" i="1"/>
  <c r="R1193" i="1"/>
  <c r="S1193" i="1"/>
  <c r="T1193" i="1"/>
  <c r="W1193" i="1"/>
  <c r="X1193" i="1"/>
  <c r="Y1193" i="1"/>
  <c r="Z1193" i="1"/>
  <c r="AA1193" i="1"/>
  <c r="I1194" i="1"/>
  <c r="J1194" i="1"/>
  <c r="K1194" i="1"/>
  <c r="L1194" i="1"/>
  <c r="M1194" i="1"/>
  <c r="P1194" i="1"/>
  <c r="Q1194" i="1"/>
  <c r="R1194" i="1"/>
  <c r="S1194" i="1"/>
  <c r="T1194" i="1"/>
  <c r="W1194" i="1"/>
  <c r="X1194" i="1"/>
  <c r="Y1194" i="1"/>
  <c r="Z1194" i="1"/>
  <c r="AA1194" i="1"/>
  <c r="I1195" i="1"/>
  <c r="J1195" i="1"/>
  <c r="K1195" i="1"/>
  <c r="L1195" i="1"/>
  <c r="M1195" i="1"/>
  <c r="P1195" i="1"/>
  <c r="Q1195" i="1"/>
  <c r="R1195" i="1"/>
  <c r="S1195" i="1"/>
  <c r="T1195" i="1"/>
  <c r="W1195" i="1"/>
  <c r="X1195" i="1"/>
  <c r="Y1195" i="1"/>
  <c r="Z1195" i="1"/>
  <c r="AA1195" i="1"/>
  <c r="I1196" i="1"/>
  <c r="J1196" i="1"/>
  <c r="K1196" i="1"/>
  <c r="L1196" i="1"/>
  <c r="M1196" i="1"/>
  <c r="P1196" i="1"/>
  <c r="Q1196" i="1"/>
  <c r="R1196" i="1"/>
  <c r="S1196" i="1"/>
  <c r="T1196" i="1"/>
  <c r="W1196" i="1"/>
  <c r="X1196" i="1"/>
  <c r="Y1196" i="1"/>
  <c r="Z1196" i="1"/>
  <c r="AA1196" i="1"/>
  <c r="I1197" i="1"/>
  <c r="J1197" i="1"/>
  <c r="K1197" i="1"/>
  <c r="L1197" i="1"/>
  <c r="M1197" i="1"/>
  <c r="P1197" i="1"/>
  <c r="Q1197" i="1"/>
  <c r="R1197" i="1"/>
  <c r="S1197" i="1"/>
  <c r="T1197" i="1"/>
  <c r="W1197" i="1"/>
  <c r="X1197" i="1"/>
  <c r="Y1197" i="1"/>
  <c r="Z1197" i="1"/>
  <c r="AA1197" i="1"/>
  <c r="I1198" i="1"/>
  <c r="J1198" i="1"/>
  <c r="K1198" i="1"/>
  <c r="L1198" i="1"/>
  <c r="M1198" i="1"/>
  <c r="P1198" i="1"/>
  <c r="Q1198" i="1"/>
  <c r="R1198" i="1"/>
  <c r="S1198" i="1"/>
  <c r="T1198" i="1"/>
  <c r="W1198" i="1"/>
  <c r="X1198" i="1"/>
  <c r="Y1198" i="1"/>
  <c r="Z1198" i="1"/>
  <c r="AA1198" i="1"/>
  <c r="I1199" i="1"/>
  <c r="J1199" i="1"/>
  <c r="K1199" i="1"/>
  <c r="L1199" i="1"/>
  <c r="M1199" i="1"/>
  <c r="P1199" i="1"/>
  <c r="Q1199" i="1"/>
  <c r="R1199" i="1"/>
  <c r="S1199" i="1"/>
  <c r="T1199" i="1"/>
  <c r="W1199" i="1"/>
  <c r="X1199" i="1"/>
  <c r="Y1199" i="1"/>
  <c r="Z1199" i="1"/>
  <c r="AA1199" i="1"/>
  <c r="I1200" i="1"/>
  <c r="J1200" i="1"/>
  <c r="K1200" i="1"/>
  <c r="L1200" i="1"/>
  <c r="M1200" i="1"/>
  <c r="P1200" i="1"/>
  <c r="Q1200" i="1"/>
  <c r="R1200" i="1"/>
  <c r="S1200" i="1"/>
  <c r="T1200" i="1"/>
  <c r="W1200" i="1"/>
  <c r="X1200" i="1"/>
  <c r="Y1200" i="1"/>
  <c r="Z1200" i="1"/>
  <c r="AA1200" i="1"/>
  <c r="I1201" i="1"/>
  <c r="J1201" i="1"/>
  <c r="K1201" i="1"/>
  <c r="L1201" i="1"/>
  <c r="M1201" i="1"/>
  <c r="P1201" i="1"/>
  <c r="Q1201" i="1"/>
  <c r="R1201" i="1"/>
  <c r="S1201" i="1"/>
  <c r="T1201" i="1"/>
  <c r="W1201" i="1"/>
  <c r="X1201" i="1"/>
  <c r="Y1201" i="1"/>
  <c r="Z1201" i="1"/>
  <c r="AA1201" i="1"/>
  <c r="I1202" i="1"/>
  <c r="J1202" i="1"/>
  <c r="K1202" i="1"/>
  <c r="L1202" i="1"/>
  <c r="M1202" i="1"/>
  <c r="P1202" i="1"/>
  <c r="Q1202" i="1"/>
  <c r="R1202" i="1"/>
  <c r="S1202" i="1"/>
  <c r="T1202" i="1"/>
  <c r="W1202" i="1"/>
  <c r="X1202" i="1"/>
  <c r="Y1202" i="1"/>
  <c r="Z1202" i="1"/>
  <c r="AA1202" i="1"/>
  <c r="I1203" i="1"/>
  <c r="J1203" i="1"/>
  <c r="K1203" i="1"/>
  <c r="L1203" i="1"/>
  <c r="M1203" i="1"/>
  <c r="P1203" i="1"/>
  <c r="Q1203" i="1"/>
  <c r="R1203" i="1"/>
  <c r="S1203" i="1"/>
  <c r="T1203" i="1"/>
  <c r="W1203" i="1"/>
  <c r="X1203" i="1"/>
  <c r="Y1203" i="1"/>
  <c r="Z1203" i="1"/>
  <c r="AA1203" i="1"/>
  <c r="I1204" i="1"/>
  <c r="J1204" i="1"/>
  <c r="K1204" i="1"/>
  <c r="L1204" i="1"/>
  <c r="M1204" i="1"/>
  <c r="P1204" i="1"/>
  <c r="Q1204" i="1"/>
  <c r="R1204" i="1"/>
  <c r="S1204" i="1"/>
  <c r="T1204" i="1"/>
  <c r="W1204" i="1"/>
  <c r="X1204" i="1"/>
  <c r="Y1204" i="1"/>
  <c r="Z1204" i="1"/>
  <c r="AA1204" i="1"/>
  <c r="I1205" i="1"/>
  <c r="J1205" i="1"/>
  <c r="K1205" i="1"/>
  <c r="L1205" i="1"/>
  <c r="M1205" i="1"/>
  <c r="P1205" i="1"/>
  <c r="Q1205" i="1"/>
  <c r="R1205" i="1"/>
  <c r="S1205" i="1"/>
  <c r="T1205" i="1"/>
  <c r="W1205" i="1"/>
  <c r="X1205" i="1"/>
  <c r="Y1205" i="1"/>
  <c r="Z1205" i="1"/>
  <c r="AA1205" i="1"/>
  <c r="I1206" i="1"/>
  <c r="J1206" i="1"/>
  <c r="K1206" i="1"/>
  <c r="L1206" i="1"/>
  <c r="M1206" i="1"/>
  <c r="P1206" i="1"/>
  <c r="Q1206" i="1"/>
  <c r="R1206" i="1"/>
  <c r="S1206" i="1"/>
  <c r="T1206" i="1"/>
  <c r="W1206" i="1"/>
  <c r="X1206" i="1"/>
  <c r="Y1206" i="1"/>
  <c r="Z1206" i="1"/>
  <c r="AA1206" i="1"/>
  <c r="I1207" i="1"/>
  <c r="J1207" i="1"/>
  <c r="K1207" i="1"/>
  <c r="L1207" i="1"/>
  <c r="M1207" i="1"/>
  <c r="P1207" i="1"/>
  <c r="Q1207" i="1"/>
  <c r="R1207" i="1"/>
  <c r="S1207" i="1"/>
  <c r="T1207" i="1"/>
  <c r="W1207" i="1"/>
  <c r="X1207" i="1"/>
  <c r="Y1207" i="1"/>
  <c r="Z1207" i="1"/>
  <c r="AA1207" i="1"/>
  <c r="I1208" i="1"/>
  <c r="J1208" i="1"/>
  <c r="K1208" i="1"/>
  <c r="L1208" i="1"/>
  <c r="M1208" i="1"/>
  <c r="P1208" i="1"/>
  <c r="Q1208" i="1"/>
  <c r="R1208" i="1"/>
  <c r="S1208" i="1"/>
  <c r="T1208" i="1"/>
  <c r="W1208" i="1"/>
  <c r="X1208" i="1"/>
  <c r="Y1208" i="1"/>
  <c r="Z1208" i="1"/>
  <c r="AA1208" i="1"/>
  <c r="I1209" i="1"/>
  <c r="J1209" i="1"/>
  <c r="K1209" i="1"/>
  <c r="L1209" i="1"/>
  <c r="M1209" i="1"/>
  <c r="P1209" i="1"/>
  <c r="Q1209" i="1"/>
  <c r="R1209" i="1"/>
  <c r="S1209" i="1"/>
  <c r="T1209" i="1"/>
  <c r="W1209" i="1"/>
  <c r="X1209" i="1"/>
  <c r="Y1209" i="1"/>
  <c r="Z1209" i="1"/>
  <c r="AA1209" i="1"/>
  <c r="I1210" i="1"/>
  <c r="J1210" i="1"/>
  <c r="K1210" i="1"/>
  <c r="L1210" i="1"/>
  <c r="M1210" i="1"/>
  <c r="P1210" i="1"/>
  <c r="Q1210" i="1"/>
  <c r="R1210" i="1"/>
  <c r="S1210" i="1"/>
  <c r="T1210" i="1"/>
  <c r="W1210" i="1"/>
  <c r="X1210" i="1"/>
  <c r="Y1210" i="1"/>
  <c r="Z1210" i="1"/>
  <c r="AA1210" i="1"/>
  <c r="I1211" i="1"/>
  <c r="J1211" i="1"/>
  <c r="K1211" i="1"/>
  <c r="L1211" i="1"/>
  <c r="M1211" i="1"/>
  <c r="P1211" i="1"/>
  <c r="Q1211" i="1"/>
  <c r="R1211" i="1"/>
  <c r="S1211" i="1"/>
  <c r="T1211" i="1"/>
  <c r="W1211" i="1"/>
  <c r="X1211" i="1"/>
  <c r="Y1211" i="1"/>
  <c r="Z1211" i="1"/>
  <c r="AA1211" i="1"/>
  <c r="I1212" i="1"/>
  <c r="J1212" i="1"/>
  <c r="K1212" i="1"/>
  <c r="L1212" i="1"/>
  <c r="M1212" i="1"/>
  <c r="P1212" i="1"/>
  <c r="Q1212" i="1"/>
  <c r="R1212" i="1"/>
  <c r="S1212" i="1"/>
  <c r="T1212" i="1"/>
  <c r="W1212" i="1"/>
  <c r="X1212" i="1"/>
  <c r="Y1212" i="1"/>
  <c r="Z1212" i="1"/>
  <c r="AA1212" i="1"/>
  <c r="I1213" i="1"/>
  <c r="J1213" i="1"/>
  <c r="K1213" i="1"/>
  <c r="L1213" i="1"/>
  <c r="M1213" i="1"/>
  <c r="P1213" i="1"/>
  <c r="Q1213" i="1"/>
  <c r="R1213" i="1"/>
  <c r="S1213" i="1"/>
  <c r="T1213" i="1"/>
  <c r="W1213" i="1"/>
  <c r="X1213" i="1"/>
  <c r="Y1213" i="1"/>
  <c r="Z1213" i="1"/>
  <c r="AA1213" i="1"/>
  <c r="I1214" i="1"/>
  <c r="J1214" i="1"/>
  <c r="K1214" i="1"/>
  <c r="L1214" i="1"/>
  <c r="M1214" i="1"/>
  <c r="P1214" i="1"/>
  <c r="Q1214" i="1"/>
  <c r="R1214" i="1"/>
  <c r="S1214" i="1"/>
  <c r="T1214" i="1"/>
  <c r="W1214" i="1"/>
  <c r="X1214" i="1"/>
  <c r="Y1214" i="1"/>
  <c r="Z1214" i="1"/>
  <c r="AA1214" i="1"/>
  <c r="I1215" i="1"/>
  <c r="J1215" i="1"/>
  <c r="K1215" i="1"/>
  <c r="L1215" i="1"/>
  <c r="M1215" i="1"/>
  <c r="P1215" i="1"/>
  <c r="Q1215" i="1"/>
  <c r="R1215" i="1"/>
  <c r="S1215" i="1"/>
  <c r="T1215" i="1"/>
  <c r="W1215" i="1"/>
  <c r="X1215" i="1"/>
  <c r="Y1215" i="1"/>
  <c r="Z1215" i="1"/>
  <c r="AA1215" i="1"/>
  <c r="I1216" i="1"/>
  <c r="J1216" i="1"/>
  <c r="K1216" i="1"/>
  <c r="L1216" i="1"/>
  <c r="M1216" i="1"/>
  <c r="P1216" i="1"/>
  <c r="Q1216" i="1"/>
  <c r="R1216" i="1"/>
  <c r="S1216" i="1"/>
  <c r="T1216" i="1"/>
  <c r="W1216" i="1"/>
  <c r="X1216" i="1"/>
  <c r="Y1216" i="1"/>
  <c r="Z1216" i="1"/>
  <c r="AA1216" i="1"/>
  <c r="I1217" i="1"/>
  <c r="J1217" i="1"/>
  <c r="K1217" i="1"/>
  <c r="L1217" i="1"/>
  <c r="M1217" i="1"/>
  <c r="P1217" i="1"/>
  <c r="Q1217" i="1"/>
  <c r="R1217" i="1"/>
  <c r="S1217" i="1"/>
  <c r="T1217" i="1"/>
  <c r="W1217" i="1"/>
  <c r="X1217" i="1"/>
  <c r="Y1217" i="1"/>
  <c r="Z1217" i="1"/>
  <c r="AA1217" i="1"/>
  <c r="I1218" i="1"/>
  <c r="J1218" i="1"/>
  <c r="K1218" i="1"/>
  <c r="L1218" i="1"/>
  <c r="M1218" i="1"/>
  <c r="P1218" i="1"/>
  <c r="Q1218" i="1"/>
  <c r="R1218" i="1"/>
  <c r="S1218" i="1"/>
  <c r="T1218" i="1"/>
  <c r="W1218" i="1"/>
  <c r="X1218" i="1"/>
  <c r="Y1218" i="1"/>
  <c r="Z1218" i="1"/>
  <c r="AA1218" i="1"/>
  <c r="I1219" i="1"/>
  <c r="J1219" i="1"/>
  <c r="K1219" i="1"/>
  <c r="L1219" i="1"/>
  <c r="M1219" i="1"/>
  <c r="P1219" i="1"/>
  <c r="Q1219" i="1"/>
  <c r="R1219" i="1"/>
  <c r="S1219" i="1"/>
  <c r="T1219" i="1"/>
  <c r="W1219" i="1"/>
  <c r="X1219" i="1"/>
  <c r="Y1219" i="1"/>
  <c r="Z1219" i="1"/>
  <c r="AA1219" i="1"/>
  <c r="I1220" i="1"/>
  <c r="J1220" i="1"/>
  <c r="K1220" i="1"/>
  <c r="L1220" i="1"/>
  <c r="M1220" i="1"/>
  <c r="P1220" i="1"/>
  <c r="Q1220" i="1"/>
  <c r="R1220" i="1"/>
  <c r="S1220" i="1"/>
  <c r="T1220" i="1"/>
  <c r="W1220" i="1"/>
  <c r="X1220" i="1"/>
  <c r="Y1220" i="1"/>
  <c r="Z1220" i="1"/>
  <c r="AA1220" i="1"/>
  <c r="I1221" i="1"/>
  <c r="J1221" i="1"/>
  <c r="K1221" i="1"/>
  <c r="L1221" i="1"/>
  <c r="M1221" i="1"/>
  <c r="P1221" i="1"/>
  <c r="Q1221" i="1"/>
  <c r="R1221" i="1"/>
  <c r="S1221" i="1"/>
  <c r="T1221" i="1"/>
  <c r="W1221" i="1"/>
  <c r="X1221" i="1"/>
  <c r="Y1221" i="1"/>
  <c r="Z1221" i="1"/>
  <c r="AA1221" i="1"/>
  <c r="I1222" i="1"/>
  <c r="J1222" i="1"/>
  <c r="K1222" i="1"/>
  <c r="L1222" i="1"/>
  <c r="M1222" i="1"/>
  <c r="P1222" i="1"/>
  <c r="Q1222" i="1"/>
  <c r="R1222" i="1"/>
  <c r="S1222" i="1"/>
  <c r="T1222" i="1"/>
  <c r="W1222" i="1"/>
  <c r="X1222" i="1"/>
  <c r="Y1222" i="1"/>
  <c r="Z1222" i="1"/>
  <c r="AA1222" i="1"/>
  <c r="I1223" i="1"/>
  <c r="J1223" i="1"/>
  <c r="K1223" i="1"/>
  <c r="L1223" i="1"/>
  <c r="M1223" i="1"/>
  <c r="P1223" i="1"/>
  <c r="Q1223" i="1"/>
  <c r="R1223" i="1"/>
  <c r="S1223" i="1"/>
  <c r="T1223" i="1"/>
  <c r="W1223" i="1"/>
  <c r="X1223" i="1"/>
  <c r="Y1223" i="1"/>
  <c r="Z1223" i="1"/>
  <c r="AA1223" i="1"/>
  <c r="I1224" i="1"/>
  <c r="J1224" i="1"/>
  <c r="K1224" i="1"/>
  <c r="L1224" i="1"/>
  <c r="M1224" i="1"/>
  <c r="P1224" i="1"/>
  <c r="Q1224" i="1"/>
  <c r="R1224" i="1"/>
  <c r="S1224" i="1"/>
  <c r="T1224" i="1"/>
  <c r="W1224" i="1"/>
  <c r="X1224" i="1"/>
  <c r="Y1224" i="1"/>
  <c r="Z1224" i="1"/>
  <c r="AA1224" i="1"/>
  <c r="I1225" i="1"/>
  <c r="J1225" i="1"/>
  <c r="K1225" i="1"/>
  <c r="L1225" i="1"/>
  <c r="M1225" i="1"/>
  <c r="P1225" i="1"/>
  <c r="Q1225" i="1"/>
  <c r="R1225" i="1"/>
  <c r="S1225" i="1"/>
  <c r="T1225" i="1"/>
  <c r="W1225" i="1"/>
  <c r="X1225" i="1"/>
  <c r="Y1225" i="1"/>
  <c r="Z1225" i="1"/>
  <c r="AA1225" i="1"/>
  <c r="I1226" i="1"/>
  <c r="J1226" i="1"/>
  <c r="K1226" i="1"/>
  <c r="L1226" i="1"/>
  <c r="M1226" i="1"/>
  <c r="P1226" i="1"/>
  <c r="Q1226" i="1"/>
  <c r="R1226" i="1"/>
  <c r="S1226" i="1"/>
  <c r="T1226" i="1"/>
  <c r="W1226" i="1"/>
  <c r="X1226" i="1"/>
  <c r="Y1226" i="1"/>
  <c r="Z1226" i="1"/>
  <c r="AA1226" i="1"/>
  <c r="I1227" i="1"/>
  <c r="J1227" i="1"/>
  <c r="K1227" i="1"/>
  <c r="L1227" i="1"/>
  <c r="M1227" i="1"/>
  <c r="P1227" i="1"/>
  <c r="Q1227" i="1"/>
  <c r="R1227" i="1"/>
  <c r="S1227" i="1"/>
  <c r="T1227" i="1"/>
  <c r="W1227" i="1"/>
  <c r="X1227" i="1"/>
  <c r="Y1227" i="1"/>
  <c r="Z1227" i="1"/>
  <c r="AA1227" i="1"/>
  <c r="I1228" i="1"/>
  <c r="J1228" i="1"/>
  <c r="K1228" i="1"/>
  <c r="L1228" i="1"/>
  <c r="M1228" i="1"/>
  <c r="P1228" i="1"/>
  <c r="Q1228" i="1"/>
  <c r="R1228" i="1"/>
  <c r="S1228" i="1"/>
  <c r="T1228" i="1"/>
  <c r="W1228" i="1"/>
  <c r="X1228" i="1"/>
  <c r="Y1228" i="1"/>
  <c r="Z1228" i="1"/>
  <c r="AA1228" i="1"/>
  <c r="I1229" i="1"/>
  <c r="J1229" i="1"/>
  <c r="K1229" i="1"/>
  <c r="L1229" i="1"/>
  <c r="M1229" i="1"/>
  <c r="P1229" i="1"/>
  <c r="Q1229" i="1"/>
  <c r="R1229" i="1"/>
  <c r="S1229" i="1"/>
  <c r="T1229" i="1"/>
  <c r="W1229" i="1"/>
  <c r="X1229" i="1"/>
  <c r="Y1229" i="1"/>
  <c r="Z1229" i="1"/>
  <c r="AA1229" i="1"/>
  <c r="I1230" i="1"/>
  <c r="J1230" i="1"/>
  <c r="K1230" i="1"/>
  <c r="L1230" i="1"/>
  <c r="M1230" i="1"/>
  <c r="P1230" i="1"/>
  <c r="Q1230" i="1"/>
  <c r="R1230" i="1"/>
  <c r="S1230" i="1"/>
  <c r="T1230" i="1"/>
  <c r="W1230" i="1"/>
  <c r="X1230" i="1"/>
  <c r="Y1230" i="1"/>
  <c r="Z1230" i="1"/>
  <c r="AA1230" i="1"/>
  <c r="I1231" i="1"/>
  <c r="J1231" i="1"/>
  <c r="K1231" i="1"/>
  <c r="L1231" i="1"/>
  <c r="M1231" i="1"/>
  <c r="P1231" i="1"/>
  <c r="Q1231" i="1"/>
  <c r="R1231" i="1"/>
  <c r="S1231" i="1"/>
  <c r="T1231" i="1"/>
  <c r="W1231" i="1"/>
  <c r="X1231" i="1"/>
  <c r="Y1231" i="1"/>
  <c r="Z1231" i="1"/>
  <c r="AA1231" i="1"/>
  <c r="I1232" i="1"/>
  <c r="J1232" i="1"/>
  <c r="K1232" i="1"/>
  <c r="L1232" i="1"/>
  <c r="M1232" i="1"/>
  <c r="P1232" i="1"/>
  <c r="Q1232" i="1"/>
  <c r="R1232" i="1"/>
  <c r="S1232" i="1"/>
  <c r="T1232" i="1"/>
  <c r="W1232" i="1"/>
  <c r="X1232" i="1"/>
  <c r="Y1232" i="1"/>
  <c r="Z1232" i="1"/>
  <c r="AA1232" i="1"/>
  <c r="I1233" i="1"/>
  <c r="J1233" i="1"/>
  <c r="K1233" i="1"/>
  <c r="L1233" i="1"/>
  <c r="M1233" i="1"/>
  <c r="P1233" i="1"/>
  <c r="Q1233" i="1"/>
  <c r="R1233" i="1"/>
  <c r="S1233" i="1"/>
  <c r="T1233" i="1"/>
  <c r="W1233" i="1"/>
  <c r="X1233" i="1"/>
  <c r="Y1233" i="1"/>
  <c r="Z1233" i="1"/>
  <c r="AA1233" i="1"/>
  <c r="I1234" i="1"/>
  <c r="J1234" i="1"/>
  <c r="K1234" i="1"/>
  <c r="L1234" i="1"/>
  <c r="M1234" i="1"/>
  <c r="P1234" i="1"/>
  <c r="Q1234" i="1"/>
  <c r="R1234" i="1"/>
  <c r="S1234" i="1"/>
  <c r="T1234" i="1"/>
  <c r="W1234" i="1"/>
  <c r="X1234" i="1"/>
  <c r="Y1234" i="1"/>
  <c r="Z1234" i="1"/>
  <c r="AA1234" i="1"/>
  <c r="I1235" i="1"/>
  <c r="J1235" i="1"/>
  <c r="K1235" i="1"/>
  <c r="L1235" i="1"/>
  <c r="M1235" i="1"/>
  <c r="P1235" i="1"/>
  <c r="Q1235" i="1"/>
  <c r="R1235" i="1"/>
  <c r="S1235" i="1"/>
  <c r="T1235" i="1"/>
  <c r="W1235" i="1"/>
  <c r="X1235" i="1"/>
  <c r="Y1235" i="1"/>
  <c r="Z1235" i="1"/>
  <c r="AA1235" i="1"/>
  <c r="I1236" i="1"/>
  <c r="J1236" i="1"/>
  <c r="K1236" i="1"/>
  <c r="L1236" i="1"/>
  <c r="M1236" i="1"/>
  <c r="P1236" i="1"/>
  <c r="Q1236" i="1"/>
  <c r="R1236" i="1"/>
  <c r="S1236" i="1"/>
  <c r="T1236" i="1"/>
  <c r="W1236" i="1"/>
  <c r="X1236" i="1"/>
  <c r="Y1236" i="1"/>
  <c r="Z1236" i="1"/>
  <c r="AA1236" i="1"/>
  <c r="I1237" i="1"/>
  <c r="J1237" i="1"/>
  <c r="K1237" i="1"/>
  <c r="L1237" i="1"/>
  <c r="M1237" i="1"/>
  <c r="P1237" i="1"/>
  <c r="Q1237" i="1"/>
  <c r="R1237" i="1"/>
  <c r="S1237" i="1"/>
  <c r="T1237" i="1"/>
  <c r="W1237" i="1"/>
  <c r="X1237" i="1"/>
  <c r="Y1237" i="1"/>
  <c r="Z1237" i="1"/>
  <c r="AA1237" i="1"/>
  <c r="I1238" i="1"/>
  <c r="J1238" i="1"/>
  <c r="K1238" i="1"/>
  <c r="L1238" i="1"/>
  <c r="M1238" i="1"/>
  <c r="P1238" i="1"/>
  <c r="Q1238" i="1"/>
  <c r="R1238" i="1"/>
  <c r="S1238" i="1"/>
  <c r="T1238" i="1"/>
  <c r="W1238" i="1"/>
  <c r="X1238" i="1"/>
  <c r="Y1238" i="1"/>
  <c r="Z1238" i="1"/>
  <c r="AA1238" i="1"/>
  <c r="I1239" i="1"/>
  <c r="J1239" i="1"/>
  <c r="K1239" i="1"/>
  <c r="L1239" i="1"/>
  <c r="M1239" i="1"/>
  <c r="P1239" i="1"/>
  <c r="Q1239" i="1"/>
  <c r="R1239" i="1"/>
  <c r="S1239" i="1"/>
  <c r="T1239" i="1"/>
  <c r="W1239" i="1"/>
  <c r="X1239" i="1"/>
  <c r="Y1239" i="1"/>
  <c r="Z1239" i="1"/>
  <c r="AA1239" i="1"/>
  <c r="AA6" i="1"/>
  <c r="AE5" i="5" s="1"/>
  <c r="Z6" i="1"/>
  <c r="AD5" i="5" s="1"/>
  <c r="Y6" i="1"/>
  <c r="AC5" i="5" s="1"/>
  <c r="X6" i="1"/>
  <c r="AB5" i="5" s="1"/>
  <c r="W6" i="1"/>
  <c r="AA5" i="5" s="1"/>
  <c r="T6" i="1"/>
  <c r="W5" i="5" s="1"/>
  <c r="S6" i="1"/>
  <c r="V5" i="5" s="1"/>
  <c r="R6" i="1"/>
  <c r="U5" i="5" s="1"/>
  <c r="Q6" i="1"/>
  <c r="T5" i="5" s="1"/>
  <c r="P6" i="1"/>
  <c r="S5" i="5" s="1"/>
  <c r="M6" i="1"/>
  <c r="O5" i="5" s="1"/>
  <c r="L6" i="1"/>
  <c r="N5" i="5" s="1"/>
  <c r="K6" i="1"/>
  <c r="M5" i="5" s="1"/>
  <c r="J6" i="1"/>
  <c r="L5" i="5" s="1"/>
  <c r="I6" i="1"/>
  <c r="K5" i="5" s="1"/>
  <c r="O6" i="9"/>
  <c r="O7" i="9"/>
  <c r="O8" i="9"/>
  <c r="J6" i="9"/>
  <c r="K6" i="9"/>
  <c r="L6" i="9"/>
  <c r="M6" i="9"/>
  <c r="N6" i="9"/>
  <c r="J7" i="9"/>
  <c r="K7" i="9"/>
  <c r="L7" i="9"/>
  <c r="M7" i="9"/>
  <c r="N7" i="9"/>
  <c r="J8" i="9"/>
  <c r="K8" i="9"/>
  <c r="L8" i="9"/>
  <c r="M8" i="9"/>
  <c r="N8" i="9"/>
  <c r="A84" i="5"/>
  <c r="B84" i="5"/>
  <c r="C84" i="5"/>
  <c r="D84" i="5"/>
  <c r="E84" i="5"/>
  <c r="F84" i="5"/>
  <c r="G84" i="5"/>
  <c r="B83" i="5"/>
  <c r="C83" i="5"/>
  <c r="D83" i="5"/>
  <c r="E83" i="5"/>
  <c r="F83" i="5"/>
  <c r="G83" i="5"/>
  <c r="B85" i="5"/>
  <c r="C85" i="5"/>
  <c r="D85" i="5"/>
  <c r="E85" i="5"/>
  <c r="F85" i="5"/>
  <c r="G85" i="5"/>
  <c r="B86" i="5"/>
  <c r="C86" i="5"/>
  <c r="D86" i="5"/>
  <c r="E86" i="5"/>
  <c r="F86" i="5"/>
  <c r="G86" i="5"/>
  <c r="D109" i="5"/>
  <c r="D106" i="5"/>
  <c r="B98" i="5"/>
  <c r="C98" i="5"/>
  <c r="D98" i="5"/>
  <c r="E98" i="5"/>
  <c r="F98" i="5"/>
  <c r="G98" i="5"/>
  <c r="H894" i="1"/>
  <c r="B109" i="5"/>
  <c r="B106" i="5"/>
  <c r="C106" i="5"/>
  <c r="E106" i="5"/>
  <c r="F106" i="5"/>
  <c r="G106" i="5"/>
  <c r="C109" i="5"/>
  <c r="E109" i="5"/>
  <c r="F109" i="5"/>
  <c r="G109" i="5"/>
  <c r="A86" i="5"/>
  <c r="A85" i="5"/>
  <c r="A83" i="5"/>
  <c r="A109" i="5"/>
  <c r="AC74" i="1" l="1"/>
  <c r="AE71" i="5"/>
  <c r="AF70" i="5" s="1"/>
  <c r="T64" i="8"/>
  <c r="T58" i="8"/>
  <c r="R55" i="8"/>
  <c r="V57" i="1"/>
  <c r="S58" i="8"/>
  <c r="S64" i="8"/>
  <c r="U57" i="8"/>
  <c r="U63" i="8"/>
  <c r="R58" i="8"/>
  <c r="U56" i="8"/>
  <c r="U62" i="8"/>
  <c r="T63" i="8"/>
  <c r="T57" i="8"/>
  <c r="S63" i="8"/>
  <c r="S57" i="8"/>
  <c r="R57" i="8"/>
  <c r="S56" i="8"/>
  <c r="S62" i="8"/>
  <c r="U55" i="8"/>
  <c r="U61" i="8"/>
  <c r="R56" i="8"/>
  <c r="T61" i="8"/>
  <c r="T55" i="8"/>
  <c r="T56" i="8"/>
  <c r="T62" i="8"/>
  <c r="U64" i="8"/>
  <c r="U58" i="8"/>
  <c r="S55" i="8"/>
  <c r="S61" i="8"/>
  <c r="AC72" i="1"/>
  <c r="Y21" i="7"/>
  <c r="Y18" i="7"/>
  <c r="P18" i="7"/>
  <c r="X45" i="14"/>
  <c r="V44" i="14"/>
  <c r="X43" i="14"/>
  <c r="V42" i="14"/>
  <c r="X41" i="14"/>
  <c r="V40" i="14"/>
  <c r="X39" i="14"/>
  <c r="V38" i="14"/>
  <c r="X37" i="14"/>
  <c r="X35" i="14"/>
  <c r="V36" i="14"/>
  <c r="V45" i="14"/>
  <c r="X44" i="14"/>
  <c r="V43" i="14"/>
  <c r="X42" i="14"/>
  <c r="AB67" i="5"/>
  <c r="AB113" i="5" s="1"/>
  <c r="W36" i="14"/>
  <c r="V41" i="14"/>
  <c r="X40" i="14"/>
  <c r="V39" i="14"/>
  <c r="X38" i="14"/>
  <c r="V37" i="14"/>
  <c r="V35" i="14"/>
  <c r="U45" i="14"/>
  <c r="W44" i="14"/>
  <c r="U43" i="14"/>
  <c r="W42" i="14"/>
  <c r="U41" i="14"/>
  <c r="W40" i="14"/>
  <c r="U39" i="14"/>
  <c r="W38" i="14"/>
  <c r="U37" i="14"/>
  <c r="U35" i="14"/>
  <c r="AC39" i="5"/>
  <c r="P28" i="14"/>
  <c r="W39" i="5"/>
  <c r="L28" i="14"/>
  <c r="S39" i="5"/>
  <c r="H28" i="14"/>
  <c r="M39" i="5"/>
  <c r="V28" i="14"/>
  <c r="AE38" i="5"/>
  <c r="R27" i="14"/>
  <c r="AA38" i="5"/>
  <c r="N27" i="14"/>
  <c r="U38" i="5"/>
  <c r="J27" i="14"/>
  <c r="O38" i="5"/>
  <c r="X27" i="14"/>
  <c r="K38" i="5"/>
  <c r="T27" i="14"/>
  <c r="AC37" i="5"/>
  <c r="P25" i="14"/>
  <c r="W37" i="5"/>
  <c r="L25" i="14"/>
  <c r="S37" i="5"/>
  <c r="H25" i="14"/>
  <c r="M37" i="5"/>
  <c r="V25" i="14"/>
  <c r="AE36" i="5"/>
  <c r="R23" i="14"/>
  <c r="AA36" i="5"/>
  <c r="N23" i="14"/>
  <c r="U36" i="5"/>
  <c r="J23" i="14"/>
  <c r="O36" i="5"/>
  <c r="X23" i="14"/>
  <c r="K36" i="5"/>
  <c r="T23" i="14"/>
  <c r="AE35" i="5"/>
  <c r="R21" i="14"/>
  <c r="AA35" i="5"/>
  <c r="N21" i="14"/>
  <c r="U35" i="5"/>
  <c r="J21" i="14"/>
  <c r="O35" i="5"/>
  <c r="X21" i="14"/>
  <c r="K35" i="5"/>
  <c r="T21" i="14"/>
  <c r="AC34" i="5"/>
  <c r="P62" i="14"/>
  <c r="P20" i="14"/>
  <c r="W34" i="5"/>
  <c r="L62" i="14"/>
  <c r="L20" i="14"/>
  <c r="S34" i="5"/>
  <c r="H62" i="14"/>
  <c r="H20" i="14"/>
  <c r="M34" i="5"/>
  <c r="V62" i="14"/>
  <c r="V20" i="14"/>
  <c r="AC33" i="5"/>
  <c r="P19" i="14"/>
  <c r="W33" i="5"/>
  <c r="L19" i="14"/>
  <c r="S33" i="5"/>
  <c r="H19" i="14"/>
  <c r="M33" i="5"/>
  <c r="V19" i="14"/>
  <c r="AC32" i="5"/>
  <c r="P7" i="14"/>
  <c r="W32" i="5"/>
  <c r="L7" i="14"/>
  <c r="S32" i="5"/>
  <c r="H7" i="14"/>
  <c r="M32" i="5"/>
  <c r="V7" i="14"/>
  <c r="AC29" i="5"/>
  <c r="P5" i="14"/>
  <c r="AB39" i="5"/>
  <c r="O28" i="14"/>
  <c r="V39" i="5"/>
  <c r="K28" i="14"/>
  <c r="L39" i="5"/>
  <c r="U28" i="14"/>
  <c r="AD38" i="5"/>
  <c r="Q27" i="14"/>
  <c r="T38" i="5"/>
  <c r="I27" i="14"/>
  <c r="N38" i="5"/>
  <c r="W27" i="14"/>
  <c r="AB37" i="5"/>
  <c r="O25" i="14"/>
  <c r="V37" i="5"/>
  <c r="K25" i="14"/>
  <c r="L37" i="5"/>
  <c r="U25" i="14"/>
  <c r="AD36" i="5"/>
  <c r="Q23" i="14"/>
  <c r="T36" i="5"/>
  <c r="I23" i="14"/>
  <c r="N36" i="5"/>
  <c r="W23" i="14"/>
  <c r="AD35" i="5"/>
  <c r="Q21" i="14"/>
  <c r="T35" i="5"/>
  <c r="I21" i="14"/>
  <c r="N35" i="5"/>
  <c r="W21" i="14"/>
  <c r="AB34" i="5"/>
  <c r="O62" i="14"/>
  <c r="O20" i="14"/>
  <c r="V34" i="5"/>
  <c r="K62" i="14"/>
  <c r="K20" i="14"/>
  <c r="L34" i="5"/>
  <c r="U62" i="14"/>
  <c r="U20" i="14"/>
  <c r="AB33" i="5"/>
  <c r="O19" i="14"/>
  <c r="V33" i="5"/>
  <c r="K19" i="14"/>
  <c r="L33" i="5"/>
  <c r="U19" i="14"/>
  <c r="W45" i="14"/>
  <c r="U44" i="14"/>
  <c r="W43" i="14"/>
  <c r="U42" i="14"/>
  <c r="W41" i="14"/>
  <c r="U40" i="14"/>
  <c r="W39" i="14"/>
  <c r="U38" i="14"/>
  <c r="W37" i="14"/>
  <c r="W35" i="14"/>
  <c r="AB32" i="5"/>
  <c r="O7" i="14"/>
  <c r="V32" i="5"/>
  <c r="K7" i="14"/>
  <c r="L32" i="5"/>
  <c r="U7" i="14"/>
  <c r="AB29" i="5"/>
  <c r="O5" i="14"/>
  <c r="U36" i="14"/>
  <c r="AE39" i="5"/>
  <c r="R28" i="14"/>
  <c r="AA39" i="5"/>
  <c r="N28" i="14"/>
  <c r="U39" i="5"/>
  <c r="J28" i="14"/>
  <c r="O39" i="5"/>
  <c r="X28" i="14"/>
  <c r="K39" i="5"/>
  <c r="T28" i="14"/>
  <c r="AC38" i="5"/>
  <c r="P27" i="14"/>
  <c r="W38" i="5"/>
  <c r="L27" i="14"/>
  <c r="S38" i="5"/>
  <c r="H27" i="14"/>
  <c r="M38" i="5"/>
  <c r="V27" i="14"/>
  <c r="AE37" i="5"/>
  <c r="R25" i="14"/>
  <c r="AA37" i="5"/>
  <c r="N25" i="14"/>
  <c r="U37" i="5"/>
  <c r="J25" i="14"/>
  <c r="O37" i="5"/>
  <c r="X25" i="14"/>
  <c r="K37" i="5"/>
  <c r="T25" i="14"/>
  <c r="AC36" i="5"/>
  <c r="P23" i="14"/>
  <c r="W36" i="5"/>
  <c r="L23" i="14"/>
  <c r="S36" i="5"/>
  <c r="H23" i="14"/>
  <c r="M36" i="5"/>
  <c r="V23" i="14"/>
  <c r="AC35" i="5"/>
  <c r="P21" i="14"/>
  <c r="W35" i="5"/>
  <c r="L21" i="14"/>
  <c r="S35" i="5"/>
  <c r="H21" i="14"/>
  <c r="M35" i="5"/>
  <c r="V21" i="14"/>
  <c r="AE34" i="5"/>
  <c r="R62" i="14"/>
  <c r="R20" i="14"/>
  <c r="AA34" i="5"/>
  <c r="N62" i="14"/>
  <c r="N20" i="14"/>
  <c r="U34" i="5"/>
  <c r="J62" i="14"/>
  <c r="J20" i="14"/>
  <c r="O34" i="5"/>
  <c r="X62" i="14"/>
  <c r="X20" i="14"/>
  <c r="K34" i="5"/>
  <c r="T62" i="14"/>
  <c r="T20" i="14"/>
  <c r="AE33" i="5"/>
  <c r="R19" i="14"/>
  <c r="AA33" i="5"/>
  <c r="N19" i="14"/>
  <c r="U33" i="5"/>
  <c r="J19" i="14"/>
  <c r="O33" i="5"/>
  <c r="X19" i="14"/>
  <c r="K33" i="5"/>
  <c r="T19" i="14"/>
  <c r="AE32" i="5"/>
  <c r="R7" i="14"/>
  <c r="AA32" i="5"/>
  <c r="N7" i="14"/>
  <c r="U32" i="5"/>
  <c r="J7" i="14"/>
  <c r="O32" i="5"/>
  <c r="X7" i="14"/>
  <c r="K32" i="5"/>
  <c r="T7" i="14"/>
  <c r="AE29" i="5"/>
  <c r="R5" i="14"/>
  <c r="AA29" i="5"/>
  <c r="N5" i="14"/>
  <c r="AD39" i="5"/>
  <c r="Q28" i="14"/>
  <c r="T39" i="5"/>
  <c r="I28" i="14"/>
  <c r="N39" i="5"/>
  <c r="W28" i="14"/>
  <c r="AB38" i="5"/>
  <c r="O27" i="14"/>
  <c r="V38" i="5"/>
  <c r="K27" i="14"/>
  <c r="L38" i="5"/>
  <c r="U27" i="14"/>
  <c r="AD37" i="5"/>
  <c r="Q25" i="14"/>
  <c r="T37" i="5"/>
  <c r="I25" i="14"/>
  <c r="N37" i="5"/>
  <c r="W25" i="14"/>
  <c r="AB36" i="5"/>
  <c r="O23" i="14"/>
  <c r="V36" i="5"/>
  <c r="K23" i="14"/>
  <c r="L36" i="5"/>
  <c r="U23" i="14"/>
  <c r="AB35" i="5"/>
  <c r="O21" i="14"/>
  <c r="V35" i="5"/>
  <c r="K21" i="14"/>
  <c r="L35" i="5"/>
  <c r="U21" i="14"/>
  <c r="AD34" i="5"/>
  <c r="Q62" i="14"/>
  <c r="Q20" i="14"/>
  <c r="T34" i="5"/>
  <c r="I62" i="14"/>
  <c r="I20" i="14"/>
  <c r="N34" i="5"/>
  <c r="W62" i="14"/>
  <c r="W20" i="14"/>
  <c r="AD33" i="5"/>
  <c r="Q19" i="14"/>
  <c r="T33" i="5"/>
  <c r="I19" i="14"/>
  <c r="N33" i="5"/>
  <c r="W19" i="14"/>
  <c r="AD32" i="5"/>
  <c r="Q7" i="14"/>
  <c r="T32" i="5"/>
  <c r="I7" i="14"/>
  <c r="N32" i="5"/>
  <c r="W7" i="14"/>
  <c r="AD29" i="5"/>
  <c r="Q5" i="14"/>
  <c r="R21" i="6"/>
  <c r="S116" i="5"/>
  <c r="Y18" i="6"/>
  <c r="AA115" i="5"/>
  <c r="N18" i="6"/>
  <c r="N115" i="5"/>
  <c r="Y21" i="6"/>
  <c r="AA116" i="5"/>
  <c r="V18" i="6"/>
  <c r="W115" i="5"/>
  <c r="X131" i="5" s="1"/>
  <c r="W77" i="5"/>
  <c r="U18" i="6"/>
  <c r="V115" i="5"/>
  <c r="V77" i="5"/>
  <c r="V21" i="6"/>
  <c r="W116" i="5"/>
  <c r="M21" i="6"/>
  <c r="M116" i="5"/>
  <c r="AA16" i="6"/>
  <c r="AC114" i="5"/>
  <c r="AC18" i="6"/>
  <c r="AE115" i="5"/>
  <c r="AF131" i="5" s="1"/>
  <c r="T18" i="6"/>
  <c r="U77" i="5"/>
  <c r="U115" i="5"/>
  <c r="K18" i="6"/>
  <c r="K115" i="5"/>
  <c r="AA21" i="6"/>
  <c r="AC116" i="5"/>
  <c r="N21" i="6"/>
  <c r="N116" i="5"/>
  <c r="U21" i="6"/>
  <c r="V116" i="5"/>
  <c r="L21" i="6"/>
  <c r="L116" i="5"/>
  <c r="AB18" i="6"/>
  <c r="AD115" i="5"/>
  <c r="S18" i="6"/>
  <c r="T77" i="5"/>
  <c r="T115" i="5"/>
  <c r="W71" i="5"/>
  <c r="O18" i="6"/>
  <c r="O115" i="5"/>
  <c r="P131" i="5" s="1"/>
  <c r="Z21" i="6"/>
  <c r="AB116" i="5"/>
  <c r="O21" i="6"/>
  <c r="O116" i="5"/>
  <c r="AC16" i="6"/>
  <c r="AE114" i="5"/>
  <c r="AF130" i="5" s="1"/>
  <c r="M18" i="6"/>
  <c r="M115" i="5"/>
  <c r="L18" i="6"/>
  <c r="L115" i="5"/>
  <c r="AC21" i="6"/>
  <c r="AE116" i="5"/>
  <c r="T21" i="6"/>
  <c r="U116" i="5"/>
  <c r="K21" i="6"/>
  <c r="K116" i="5"/>
  <c r="Y16" i="6"/>
  <c r="AA114" i="5"/>
  <c r="AA18" i="6"/>
  <c r="AC115" i="5"/>
  <c r="R18" i="6"/>
  <c r="S115" i="5"/>
  <c r="AC67" i="1"/>
  <c r="AB21" i="6"/>
  <c r="AD116" i="5"/>
  <c r="S21" i="6"/>
  <c r="T116" i="5"/>
  <c r="Z18" i="6"/>
  <c r="AB115" i="5"/>
  <c r="V42" i="8"/>
  <c r="V62" i="8" s="1"/>
  <c r="V908" i="1"/>
  <c r="O18" i="7"/>
  <c r="L16" i="7"/>
  <c r="AD67" i="5"/>
  <c r="I34" i="8"/>
  <c r="I37" i="8"/>
  <c r="N24" i="5"/>
  <c r="N71" i="7" s="1"/>
  <c r="L24" i="5"/>
  <c r="L71" i="7" s="1"/>
  <c r="N23" i="5"/>
  <c r="N70" i="7" s="1"/>
  <c r="L23" i="5"/>
  <c r="L70" i="7" s="1"/>
  <c r="N22" i="5"/>
  <c r="N69" i="7" s="1"/>
  <c r="L22" i="5"/>
  <c r="L69" i="7" s="1"/>
  <c r="N21" i="5"/>
  <c r="N68" i="7" s="1"/>
  <c r="L21" i="5"/>
  <c r="L68" i="7" s="1"/>
  <c r="N20" i="5"/>
  <c r="N67" i="7" s="1"/>
  <c r="L20" i="5"/>
  <c r="L67" i="7" s="1"/>
  <c r="N17" i="5"/>
  <c r="N43" i="7" s="1"/>
  <c r="L17" i="5"/>
  <c r="L43" i="7" s="1"/>
  <c r="N16" i="5"/>
  <c r="N42" i="7" s="1"/>
  <c r="L16" i="5"/>
  <c r="L42" i="7" s="1"/>
  <c r="N15" i="5"/>
  <c r="L15" i="5"/>
  <c r="N14" i="5"/>
  <c r="N40" i="7" s="1"/>
  <c r="L14" i="5"/>
  <c r="L40" i="7" s="1"/>
  <c r="N13" i="5"/>
  <c r="N33" i="8" s="1"/>
  <c r="L13" i="5"/>
  <c r="O24" i="5"/>
  <c r="O71" i="7" s="1"/>
  <c r="M24" i="5"/>
  <c r="M71" i="7" s="1"/>
  <c r="K24" i="5"/>
  <c r="K71" i="7" s="1"/>
  <c r="O23" i="5"/>
  <c r="O70" i="7" s="1"/>
  <c r="M23" i="5"/>
  <c r="M70" i="7" s="1"/>
  <c r="K23" i="5"/>
  <c r="K70" i="7" s="1"/>
  <c r="O22" i="5"/>
  <c r="O69" i="7" s="1"/>
  <c r="M22" i="5"/>
  <c r="M69" i="7" s="1"/>
  <c r="K22" i="5"/>
  <c r="K69" i="7" s="1"/>
  <c r="O21" i="5"/>
  <c r="O68" i="7" s="1"/>
  <c r="M21" i="5"/>
  <c r="M68" i="7" s="1"/>
  <c r="K21" i="5"/>
  <c r="K68" i="7" s="1"/>
  <c r="O20" i="5"/>
  <c r="O67" i="7" s="1"/>
  <c r="M20" i="5"/>
  <c r="K20" i="5"/>
  <c r="K67" i="7" s="1"/>
  <c r="O17" i="5"/>
  <c r="O43" i="7" s="1"/>
  <c r="M17" i="5"/>
  <c r="K17" i="5"/>
  <c r="O16" i="5"/>
  <c r="M16" i="5"/>
  <c r="M42" i="7" s="1"/>
  <c r="K16" i="5"/>
  <c r="O15" i="5"/>
  <c r="P29" i="5" s="1"/>
  <c r="M15" i="5"/>
  <c r="K15" i="5"/>
  <c r="O14" i="5"/>
  <c r="M14" i="5"/>
  <c r="K14" i="5"/>
  <c r="O13" i="5"/>
  <c r="P28" i="5" s="1"/>
  <c r="M13" i="5"/>
  <c r="K13" i="5"/>
  <c r="N18" i="8"/>
  <c r="L18" i="8"/>
  <c r="N17" i="8"/>
  <c r="L17" i="8"/>
  <c r="N16" i="8"/>
  <c r="L16" i="8"/>
  <c r="N15" i="8"/>
  <c r="L15" i="8"/>
  <c r="N44" i="5"/>
  <c r="N5" i="8"/>
  <c r="L44" i="5"/>
  <c r="L5" i="8"/>
  <c r="T16" i="9"/>
  <c r="R16" i="9"/>
  <c r="N67" i="5"/>
  <c r="N97" i="5"/>
  <c r="L67" i="5"/>
  <c r="L97" i="5"/>
  <c r="T15" i="9"/>
  <c r="R15" i="9"/>
  <c r="T14" i="9"/>
  <c r="R14" i="9"/>
  <c r="N53" i="5"/>
  <c r="N112" i="5" s="1"/>
  <c r="T5" i="9"/>
  <c r="L53" i="5"/>
  <c r="L112" i="5" s="1"/>
  <c r="R5" i="9"/>
  <c r="N21" i="7"/>
  <c r="L21" i="7"/>
  <c r="N20" i="7"/>
  <c r="L20" i="7"/>
  <c r="N18" i="7"/>
  <c r="L18" i="7"/>
  <c r="N17" i="7"/>
  <c r="L17" i="7"/>
  <c r="N16" i="7"/>
  <c r="V82" i="5"/>
  <c r="U25" i="6" s="1"/>
  <c r="T82" i="5"/>
  <c r="S25" i="6" s="1"/>
  <c r="N82" i="5"/>
  <c r="N25" i="6" s="1"/>
  <c r="L82" i="5"/>
  <c r="L25" i="6" s="1"/>
  <c r="V89" i="5"/>
  <c r="T89" i="5"/>
  <c r="N89" i="5"/>
  <c r="L89" i="5"/>
  <c r="N71" i="5"/>
  <c r="L71" i="5"/>
  <c r="O18" i="8"/>
  <c r="M18" i="8"/>
  <c r="O17" i="8"/>
  <c r="M17" i="8"/>
  <c r="O16" i="8"/>
  <c r="M16" i="8"/>
  <c r="O15" i="8"/>
  <c r="M15" i="8"/>
  <c r="O44" i="5"/>
  <c r="O5" i="8"/>
  <c r="P14" i="8" s="1"/>
  <c r="M44" i="5"/>
  <c r="M5" i="8"/>
  <c r="K44" i="5"/>
  <c r="K5" i="8"/>
  <c r="U16" i="9"/>
  <c r="S16" i="9"/>
  <c r="O67" i="5"/>
  <c r="O97" i="5"/>
  <c r="M67" i="5"/>
  <c r="M97" i="5"/>
  <c r="K67" i="5"/>
  <c r="K97" i="5"/>
  <c r="U15" i="9"/>
  <c r="S15" i="9"/>
  <c r="U14" i="9"/>
  <c r="S14" i="9"/>
  <c r="O53" i="5"/>
  <c r="O112" i="5" s="1"/>
  <c r="P128" i="5" s="1"/>
  <c r="U5" i="9"/>
  <c r="V13" i="9" s="1"/>
  <c r="M53" i="5"/>
  <c r="M112" i="5" s="1"/>
  <c r="S5" i="9"/>
  <c r="K53" i="5"/>
  <c r="K112" i="5" s="1"/>
  <c r="Q5" i="9"/>
  <c r="O21" i="7"/>
  <c r="M21" i="7"/>
  <c r="O20" i="7"/>
  <c r="M20" i="7"/>
  <c r="M18" i="7"/>
  <c r="O17" i="7"/>
  <c r="M17" i="7"/>
  <c r="O16" i="7"/>
  <c r="M16" i="7"/>
  <c r="W82" i="5"/>
  <c r="V25" i="6" s="1"/>
  <c r="U82" i="5"/>
  <c r="T25" i="6" s="1"/>
  <c r="S82" i="5"/>
  <c r="R25" i="6" s="1"/>
  <c r="O82" i="5"/>
  <c r="O25" i="6" s="1"/>
  <c r="M82" i="5"/>
  <c r="M25" i="6" s="1"/>
  <c r="K82" i="5"/>
  <c r="K25" i="6" s="1"/>
  <c r="W89" i="5"/>
  <c r="U89" i="5"/>
  <c r="S89" i="5"/>
  <c r="O89" i="5"/>
  <c r="M89" i="5"/>
  <c r="K89" i="5"/>
  <c r="O71" i="5"/>
  <c r="M71" i="5"/>
  <c r="K71" i="5"/>
  <c r="K16" i="9"/>
  <c r="K14" i="9"/>
  <c r="L5" i="9"/>
  <c r="J5" i="9"/>
  <c r="O15" i="9"/>
  <c r="N16" i="9"/>
  <c r="L16" i="9"/>
  <c r="M15" i="9"/>
  <c r="K15" i="9"/>
  <c r="N14" i="9"/>
  <c r="L14" i="9"/>
  <c r="M5" i="9"/>
  <c r="K5" i="9"/>
  <c r="O16" i="9"/>
  <c r="O14" i="9"/>
  <c r="AB18" i="8"/>
  <c r="Z18" i="8"/>
  <c r="U18" i="8"/>
  <c r="S18" i="8"/>
  <c r="AB17" i="8"/>
  <c r="Z17" i="8"/>
  <c r="U17" i="8"/>
  <c r="S17" i="8"/>
  <c r="AB16" i="8"/>
  <c r="Z16" i="8"/>
  <c r="U16" i="8"/>
  <c r="S16" i="8"/>
  <c r="AD44" i="5"/>
  <c r="AB6" i="8"/>
  <c r="AC15" i="8" s="1"/>
  <c r="AB44" i="5"/>
  <c r="Z6" i="8"/>
  <c r="AA15" i="8" s="1"/>
  <c r="U15" i="8"/>
  <c r="S15" i="8"/>
  <c r="V44" i="5"/>
  <c r="U5" i="8"/>
  <c r="U68" i="8" s="1"/>
  <c r="T44" i="5"/>
  <c r="S5" i="8"/>
  <c r="S68" i="8" s="1"/>
  <c r="AH16" i="9"/>
  <c r="AF16" i="9"/>
  <c r="AA16" i="9"/>
  <c r="Y16" i="9"/>
  <c r="AH15" i="9"/>
  <c r="AF15" i="9"/>
  <c r="AA15" i="9"/>
  <c r="Y15" i="9"/>
  <c r="AD53" i="5"/>
  <c r="AD112" i="5" s="1"/>
  <c r="AH6" i="9"/>
  <c r="AI14" i="9" s="1"/>
  <c r="AB53" i="5"/>
  <c r="AB112" i="5" s="1"/>
  <c r="AF6" i="9"/>
  <c r="AG14" i="9" s="1"/>
  <c r="AA14" i="9"/>
  <c r="Y14" i="9"/>
  <c r="V53" i="5"/>
  <c r="V112" i="5" s="1"/>
  <c r="AA5" i="9"/>
  <c r="T53" i="5"/>
  <c r="T112" i="5" s="1"/>
  <c r="Y5" i="9"/>
  <c r="W21" i="7"/>
  <c r="U21" i="7"/>
  <c r="AF18" i="7"/>
  <c r="AD18" i="7"/>
  <c r="W18" i="7"/>
  <c r="U18" i="7"/>
  <c r="W17" i="7"/>
  <c r="Z7" i="7" s="1"/>
  <c r="AF16" i="7"/>
  <c r="AD16" i="7"/>
  <c r="W16" i="7"/>
  <c r="U16" i="7"/>
  <c r="G82" i="5"/>
  <c r="H25" i="6" s="1"/>
  <c r="E82" i="5"/>
  <c r="F25" i="6" s="1"/>
  <c r="F82" i="5"/>
  <c r="G25" i="6" s="1"/>
  <c r="D82" i="5"/>
  <c r="E25" i="6" s="1"/>
  <c r="B82" i="5"/>
  <c r="AD82" i="5"/>
  <c r="AB25" i="6" s="1"/>
  <c r="AB82" i="5"/>
  <c r="Z25" i="6" s="1"/>
  <c r="AD89" i="5"/>
  <c r="AB89" i="5"/>
  <c r="AD71" i="5"/>
  <c r="AD70" i="5" s="1"/>
  <c r="AB71" i="5"/>
  <c r="AB70" i="5" s="1"/>
  <c r="V71" i="5"/>
  <c r="T71" i="5"/>
  <c r="AD97" i="5"/>
  <c r="AB97" i="5"/>
  <c r="V67" i="5"/>
  <c r="T67" i="5"/>
  <c r="AD24" i="5"/>
  <c r="AF71" i="7" s="1"/>
  <c r="AB24" i="5"/>
  <c r="AD71" i="7" s="1"/>
  <c r="V24" i="5"/>
  <c r="W71" i="7" s="1"/>
  <c r="T24" i="5"/>
  <c r="U71" i="7" s="1"/>
  <c r="AD23" i="5"/>
  <c r="AF70" i="7" s="1"/>
  <c r="AB23" i="5"/>
  <c r="AD70" i="7" s="1"/>
  <c r="V23" i="5"/>
  <c r="W70" i="7" s="1"/>
  <c r="T23" i="5"/>
  <c r="U70" i="7" s="1"/>
  <c r="AD22" i="5"/>
  <c r="AF69" i="7" s="1"/>
  <c r="AB22" i="5"/>
  <c r="AD69" i="7" s="1"/>
  <c r="V22" i="5"/>
  <c r="W69" i="7" s="1"/>
  <c r="T22" i="5"/>
  <c r="U69" i="7" s="1"/>
  <c r="AD21" i="5"/>
  <c r="AF68" i="7" s="1"/>
  <c r="AB21" i="5"/>
  <c r="AD68" i="7" s="1"/>
  <c r="V21" i="5"/>
  <c r="W68" i="7" s="1"/>
  <c r="T21" i="5"/>
  <c r="U68" i="7" s="1"/>
  <c r="AD20" i="5"/>
  <c r="AF67" i="7" s="1"/>
  <c r="AB20" i="5"/>
  <c r="AD67" i="7" s="1"/>
  <c r="V20" i="5"/>
  <c r="T20" i="5"/>
  <c r="AD17" i="5"/>
  <c r="AB17" i="5"/>
  <c r="V17" i="5"/>
  <c r="T17" i="5"/>
  <c r="AD16" i="5"/>
  <c r="AB16" i="5"/>
  <c r="V16" i="5"/>
  <c r="T16" i="5"/>
  <c r="AD15" i="5"/>
  <c r="AB15" i="5"/>
  <c r="V15" i="5"/>
  <c r="T15" i="5"/>
  <c r="AD14" i="5"/>
  <c r="AF40" i="7" s="1"/>
  <c r="AB14" i="5"/>
  <c r="AD40" i="7" s="1"/>
  <c r="V14" i="5"/>
  <c r="T14" i="5"/>
  <c r="AD13" i="5"/>
  <c r="AB13" i="5"/>
  <c r="V13" i="5"/>
  <c r="T13" i="5"/>
  <c r="V97" i="5"/>
  <c r="T97" i="5"/>
  <c r="M16" i="9"/>
  <c r="N15" i="9"/>
  <c r="L15" i="9"/>
  <c r="M14" i="9"/>
  <c r="N5" i="9"/>
  <c r="O5" i="9"/>
  <c r="AC18" i="8"/>
  <c r="AA18" i="8"/>
  <c r="V18" i="8"/>
  <c r="T18" i="8"/>
  <c r="AC17" i="8"/>
  <c r="AA17" i="8"/>
  <c r="V17" i="8"/>
  <c r="T17" i="8"/>
  <c r="AC16" i="8"/>
  <c r="AA16" i="8"/>
  <c r="V16" i="8"/>
  <c r="T16" i="8"/>
  <c r="V15" i="8"/>
  <c r="T15" i="8"/>
  <c r="AE44" i="5"/>
  <c r="AC5" i="8"/>
  <c r="AD14" i="8" s="1"/>
  <c r="AC44" i="5"/>
  <c r="AA5" i="8"/>
  <c r="AA44" i="5"/>
  <c r="Y5" i="8"/>
  <c r="W44" i="5"/>
  <c r="V5" i="8"/>
  <c r="W14" i="8" s="1"/>
  <c r="U44" i="5"/>
  <c r="T5" i="8"/>
  <c r="T69" i="8" s="1"/>
  <c r="S44" i="5"/>
  <c r="R5" i="8"/>
  <c r="R68" i="8" s="1"/>
  <c r="AI16" i="9"/>
  <c r="AG16" i="9"/>
  <c r="AB16" i="9"/>
  <c r="Z16" i="9"/>
  <c r="AI15" i="9"/>
  <c r="AG15" i="9"/>
  <c r="AB15" i="9"/>
  <c r="Z15" i="9"/>
  <c r="AB14" i="9"/>
  <c r="Z14" i="9"/>
  <c r="AE53" i="5"/>
  <c r="AE112" i="5" s="1"/>
  <c r="AF128" i="5" s="1"/>
  <c r="AC53" i="5"/>
  <c r="AC112" i="5" s="1"/>
  <c r="AG5" i="9"/>
  <c r="AA53" i="5"/>
  <c r="AA112" i="5" s="1"/>
  <c r="AE5" i="9"/>
  <c r="W53" i="5"/>
  <c r="AB5" i="9"/>
  <c r="AC13" i="9" s="1"/>
  <c r="U53" i="5"/>
  <c r="U112" i="5" s="1"/>
  <c r="Z5" i="9"/>
  <c r="S53" i="5"/>
  <c r="S112" i="5" s="1"/>
  <c r="X5" i="9"/>
  <c r="X21" i="7"/>
  <c r="V21" i="7"/>
  <c r="AG18" i="7"/>
  <c r="AE18" i="7"/>
  <c r="X18" i="7"/>
  <c r="V18" i="7"/>
  <c r="AG7" i="7"/>
  <c r="AE7" i="7"/>
  <c r="AC7" i="7"/>
  <c r="AG16" i="7"/>
  <c r="AE16" i="7"/>
  <c r="X16" i="7"/>
  <c r="V16" i="7"/>
  <c r="C82" i="5"/>
  <c r="D25" i="6" s="1"/>
  <c r="AE82" i="5"/>
  <c r="AC25" i="6" s="1"/>
  <c r="AC82" i="5"/>
  <c r="AA25" i="6" s="1"/>
  <c r="AA82" i="5"/>
  <c r="Y25" i="6" s="1"/>
  <c r="AE89" i="5"/>
  <c r="AC89" i="5"/>
  <c r="AA89" i="5"/>
  <c r="U71" i="5"/>
  <c r="S71" i="5"/>
  <c r="AE67" i="5"/>
  <c r="AC67" i="5"/>
  <c r="AA67" i="5"/>
  <c r="W67" i="5"/>
  <c r="U67" i="5"/>
  <c r="S67" i="5"/>
  <c r="AE24" i="5"/>
  <c r="AG71" i="7" s="1"/>
  <c r="AC24" i="5"/>
  <c r="AE71" i="7" s="1"/>
  <c r="AA24" i="5"/>
  <c r="AC71" i="7" s="1"/>
  <c r="W24" i="5"/>
  <c r="X71" i="7" s="1"/>
  <c r="U24" i="5"/>
  <c r="V71" i="7" s="1"/>
  <c r="S24" i="5"/>
  <c r="T71" i="7" s="1"/>
  <c r="AE23" i="5"/>
  <c r="AG70" i="7" s="1"/>
  <c r="AC23" i="5"/>
  <c r="AE70" i="7" s="1"/>
  <c r="AA23" i="5"/>
  <c r="AC70" i="7" s="1"/>
  <c r="W23" i="5"/>
  <c r="X70" i="7" s="1"/>
  <c r="U23" i="5"/>
  <c r="V70" i="7" s="1"/>
  <c r="S23" i="5"/>
  <c r="T70" i="7" s="1"/>
  <c r="AE22" i="5"/>
  <c r="AG69" i="7" s="1"/>
  <c r="AC22" i="5"/>
  <c r="AE69" i="7" s="1"/>
  <c r="AA22" i="5"/>
  <c r="AC69" i="7" s="1"/>
  <c r="W22" i="5"/>
  <c r="X69" i="7" s="1"/>
  <c r="U22" i="5"/>
  <c r="V69" i="7" s="1"/>
  <c r="S22" i="5"/>
  <c r="T69" i="7" s="1"/>
  <c r="AE21" i="5"/>
  <c r="AG68" i="7" s="1"/>
  <c r="AC21" i="5"/>
  <c r="AE68" i="7" s="1"/>
  <c r="AA21" i="5"/>
  <c r="AC68" i="7" s="1"/>
  <c r="W21" i="5"/>
  <c r="X68" i="7" s="1"/>
  <c r="U21" i="5"/>
  <c r="V68" i="7" s="1"/>
  <c r="S21" i="5"/>
  <c r="T68" i="7" s="1"/>
  <c r="AE20" i="5"/>
  <c r="AC20" i="5"/>
  <c r="AA20" i="5"/>
  <c r="W20" i="5"/>
  <c r="U20" i="5"/>
  <c r="V67" i="7" s="1"/>
  <c r="S20" i="5"/>
  <c r="AE17" i="5"/>
  <c r="AC17" i="5"/>
  <c r="AA17" i="5"/>
  <c r="W17" i="5"/>
  <c r="U17" i="5"/>
  <c r="S17" i="5"/>
  <c r="AE16" i="5"/>
  <c r="AC16" i="5"/>
  <c r="AA16" i="5"/>
  <c r="W16" i="5"/>
  <c r="U16" i="5"/>
  <c r="S16" i="5"/>
  <c r="AE15" i="5"/>
  <c r="AC15" i="5"/>
  <c r="AA15" i="5"/>
  <c r="W15" i="5"/>
  <c r="U15" i="5"/>
  <c r="S15" i="5"/>
  <c r="AE14" i="5"/>
  <c r="AC14" i="5"/>
  <c r="AA14" i="5"/>
  <c r="W14" i="5"/>
  <c r="U14" i="5"/>
  <c r="S14" i="5"/>
  <c r="AE13" i="5"/>
  <c r="AC13" i="5"/>
  <c r="AA13" i="5"/>
  <c r="W13" i="5"/>
  <c r="U13" i="5"/>
  <c r="S13" i="5"/>
  <c r="W97" i="5"/>
  <c r="U97" i="5"/>
  <c r="S97" i="5"/>
  <c r="AE97" i="5"/>
  <c r="AC97" i="5"/>
  <c r="AA97" i="5"/>
  <c r="S66" i="8" l="1"/>
  <c r="V69" i="8"/>
  <c r="X18" i="8"/>
  <c r="X15" i="8"/>
  <c r="Z14" i="6"/>
  <c r="V57" i="8"/>
  <c r="S54" i="8"/>
  <c r="V58" i="8"/>
  <c r="V68" i="8"/>
  <c r="T68" i="8"/>
  <c r="V55" i="8"/>
  <c r="V66" i="8"/>
  <c r="T54" i="8"/>
  <c r="V61" i="8"/>
  <c r="X16" i="8"/>
  <c r="R66" i="8"/>
  <c r="T66" i="8"/>
  <c r="U66" i="8"/>
  <c r="V54" i="8"/>
  <c r="U69" i="8"/>
  <c r="S69" i="8"/>
  <c r="V63" i="8"/>
  <c r="V56" i="8"/>
  <c r="U54" i="8"/>
  <c r="R54" i="8"/>
  <c r="X17" i="8"/>
  <c r="Y20" i="5"/>
  <c r="V64" i="8"/>
  <c r="R69" i="8"/>
  <c r="Z11" i="7"/>
  <c r="Z8" i="7"/>
  <c r="Z6" i="7"/>
  <c r="T31" i="5"/>
  <c r="S7" i="6" s="1"/>
  <c r="V16" i="6"/>
  <c r="X70" i="5"/>
  <c r="V31" i="5"/>
  <c r="U7" i="6" s="1"/>
  <c r="O31" i="5"/>
  <c r="O7" i="6" s="1"/>
  <c r="AA31" i="5"/>
  <c r="Y7" i="6" s="1"/>
  <c r="K31" i="5"/>
  <c r="K7" i="6" s="1"/>
  <c r="U31" i="5"/>
  <c r="T7" i="6" s="1"/>
  <c r="AE31" i="5"/>
  <c r="AE62" i="5" s="1"/>
  <c r="M31" i="5"/>
  <c r="M7" i="6" s="1"/>
  <c r="AB31" i="5"/>
  <c r="Z7" i="6" s="1"/>
  <c r="W31" i="5"/>
  <c r="V7" i="6" s="1"/>
  <c r="S31" i="5"/>
  <c r="R7" i="6" s="1"/>
  <c r="N31" i="5"/>
  <c r="N7" i="6" s="1"/>
  <c r="AD31" i="5"/>
  <c r="AD30" i="5" s="1"/>
  <c r="AC31" i="5"/>
  <c r="AC30" i="5" s="1"/>
  <c r="L31" i="5"/>
  <c r="L7" i="6" s="1"/>
  <c r="Q13" i="5"/>
  <c r="W34" i="14"/>
  <c r="AE131" i="5"/>
  <c r="U34" i="14"/>
  <c r="X34" i="14"/>
  <c r="V34" i="14"/>
  <c r="M29" i="5"/>
  <c r="L41" i="7"/>
  <c r="L78" i="7" s="1"/>
  <c r="L86" i="7" s="1"/>
  <c r="L29" i="5"/>
  <c r="O29" i="5"/>
  <c r="L39" i="7"/>
  <c r="L76" i="7" s="1"/>
  <c r="L84" i="7" s="1"/>
  <c r="L28" i="5"/>
  <c r="O39" i="7"/>
  <c r="O76" i="7" s="1"/>
  <c r="O84" i="7" s="1"/>
  <c r="O28" i="5"/>
  <c r="S103" i="5"/>
  <c r="S110" i="5" s="1"/>
  <c r="K41" i="7"/>
  <c r="K78" i="7" s="1"/>
  <c r="K86" i="7" s="1"/>
  <c r="M39" i="7"/>
  <c r="M28" i="5"/>
  <c r="AC70" i="5"/>
  <c r="N41" i="7"/>
  <c r="N78" i="7" s="1"/>
  <c r="N86" i="7" s="1"/>
  <c r="N29" i="5"/>
  <c r="N28" i="5"/>
  <c r="AE70" i="5"/>
  <c r="AA26" i="6"/>
  <c r="AC117" i="5"/>
  <c r="U128" i="5"/>
  <c r="Z16" i="6"/>
  <c r="AB114" i="5"/>
  <c r="AC130" i="5" s="1"/>
  <c r="L16" i="6"/>
  <c r="L114" i="5"/>
  <c r="T131" i="5"/>
  <c r="AB16" i="6"/>
  <c r="AD114" i="5"/>
  <c r="AE130" i="5" s="1"/>
  <c r="M26" i="6"/>
  <c r="M117" i="5"/>
  <c r="N16" i="6"/>
  <c r="N114" i="5"/>
  <c r="L131" i="5"/>
  <c r="V131" i="5"/>
  <c r="O33" i="8"/>
  <c r="T128" i="5"/>
  <c r="O128" i="5"/>
  <c r="L128" i="5"/>
  <c r="AC14" i="6"/>
  <c r="AE113" i="5"/>
  <c r="AF129" i="5" s="1"/>
  <c r="K35" i="8"/>
  <c r="Z26" i="6"/>
  <c r="AB117" i="5"/>
  <c r="R26" i="6"/>
  <c r="S117" i="5"/>
  <c r="L26" i="6"/>
  <c r="L117" i="5"/>
  <c r="AD131" i="5"/>
  <c r="V14" i="6"/>
  <c r="W113" i="5"/>
  <c r="X129" i="5" s="1"/>
  <c r="U14" i="6"/>
  <c r="V113" i="5"/>
  <c r="K26" i="6"/>
  <c r="K117" i="5"/>
  <c r="M128" i="5"/>
  <c r="Y14" i="6"/>
  <c r="AA113" i="5"/>
  <c r="AC26" i="6"/>
  <c r="AE117" i="5"/>
  <c r="AF133" i="5" s="1"/>
  <c r="U131" i="5"/>
  <c r="AA14" i="6"/>
  <c r="AC113" i="5"/>
  <c r="W112" i="5"/>
  <c r="X128" i="5" s="1"/>
  <c r="W104" i="5"/>
  <c r="X105" i="5" s="1"/>
  <c r="AB128" i="5"/>
  <c r="O26" i="6"/>
  <c r="O117" i="5"/>
  <c r="P133" i="5" s="1"/>
  <c r="K14" i="6"/>
  <c r="K113" i="5"/>
  <c r="R16" i="6"/>
  <c r="S134" i="5"/>
  <c r="S114" i="5"/>
  <c r="M36" i="8"/>
  <c r="AB26" i="6"/>
  <c r="AD117" i="5"/>
  <c r="V128" i="5"/>
  <c r="AD128" i="5"/>
  <c r="T26" i="6"/>
  <c r="U117" i="5"/>
  <c r="M14" i="6"/>
  <c r="M113" i="5"/>
  <c r="N26" i="6"/>
  <c r="N117" i="5"/>
  <c r="N128" i="5"/>
  <c r="L14" i="6"/>
  <c r="L113" i="5"/>
  <c r="T16" i="6"/>
  <c r="U70" i="5"/>
  <c r="U134" i="5"/>
  <c r="U114" i="5"/>
  <c r="S16" i="6"/>
  <c r="T70" i="5"/>
  <c r="T134" i="5"/>
  <c r="T114" i="5"/>
  <c r="K16" i="6"/>
  <c r="K114" i="5"/>
  <c r="V26" i="6"/>
  <c r="W117" i="5"/>
  <c r="X133" i="5" s="1"/>
  <c r="AB131" i="5"/>
  <c r="M131" i="5"/>
  <c r="O131" i="5"/>
  <c r="R14" i="6"/>
  <c r="S113" i="5"/>
  <c r="AC128" i="5"/>
  <c r="U16" i="6"/>
  <c r="V134" i="5"/>
  <c r="V70" i="5"/>
  <c r="V114" i="5"/>
  <c r="L36" i="8"/>
  <c r="M16" i="6"/>
  <c r="M114" i="5"/>
  <c r="O14" i="6"/>
  <c r="O113" i="5"/>
  <c r="P129" i="5" s="1"/>
  <c r="S26" i="6"/>
  <c r="T117" i="5"/>
  <c r="N14" i="6"/>
  <c r="N113" i="5"/>
  <c r="AB14" i="6"/>
  <c r="AD113" i="5"/>
  <c r="N131" i="5"/>
  <c r="T14" i="6"/>
  <c r="U113" i="5"/>
  <c r="Y26" i="6"/>
  <c r="AA117" i="5"/>
  <c r="S14" i="6"/>
  <c r="T113" i="5"/>
  <c r="O16" i="6"/>
  <c r="O114" i="5"/>
  <c r="P130" i="5" s="1"/>
  <c r="U26" i="6"/>
  <c r="V117" i="5"/>
  <c r="AC131" i="5"/>
  <c r="W134" i="5"/>
  <c r="W70" i="5"/>
  <c r="W114" i="5"/>
  <c r="X130" i="5" s="1"/>
  <c r="W131" i="5"/>
  <c r="AG113" i="5"/>
  <c r="AE128" i="5"/>
  <c r="AI16" i="7"/>
  <c r="AI6" i="7"/>
  <c r="AI18" i="7"/>
  <c r="AI8" i="7"/>
  <c r="AC104" i="5"/>
  <c r="AC120" i="5" s="1"/>
  <c r="M103" i="5"/>
  <c r="M110" i="5" s="1"/>
  <c r="K100" i="5"/>
  <c r="N34" i="8"/>
  <c r="U103" i="5"/>
  <c r="U110" i="5" s="1"/>
  <c r="L37" i="8"/>
  <c r="Q11" i="7"/>
  <c r="N100" i="5"/>
  <c r="L19" i="5"/>
  <c r="L66" i="7" s="1"/>
  <c r="W100" i="5"/>
  <c r="N36" i="8"/>
  <c r="AB100" i="5"/>
  <c r="Q8" i="7"/>
  <c r="I36" i="8"/>
  <c r="T34" i="8"/>
  <c r="V40" i="7"/>
  <c r="Y35" i="8"/>
  <c r="AC41" i="7"/>
  <c r="AC78" i="7" s="1"/>
  <c r="AC86" i="7" s="1"/>
  <c r="T19" i="5"/>
  <c r="U67" i="7"/>
  <c r="AA35" i="8"/>
  <c r="AE41" i="7"/>
  <c r="Z35" i="8"/>
  <c r="AD41" i="7"/>
  <c r="AD77" i="7"/>
  <c r="AD85" i="7" s="1"/>
  <c r="AC35" i="8"/>
  <c r="AG41" i="7"/>
  <c r="AH52" i="7" s="1"/>
  <c r="T37" i="8"/>
  <c r="V43" i="7"/>
  <c r="T12" i="5"/>
  <c r="S32" i="8" s="1"/>
  <c r="U39" i="7"/>
  <c r="S37" i="8"/>
  <c r="U43" i="7"/>
  <c r="O35" i="8"/>
  <c r="O41" i="7"/>
  <c r="O78" i="7" s="1"/>
  <c r="O86" i="7" s="1"/>
  <c r="M19" i="5"/>
  <c r="M66" i="7" s="1"/>
  <c r="M67" i="7"/>
  <c r="I38" i="8"/>
  <c r="W12" i="5"/>
  <c r="W7" i="5" s="1"/>
  <c r="W6" i="5" s="1"/>
  <c r="X39" i="7"/>
  <c r="Z39" i="7" s="1"/>
  <c r="R36" i="8"/>
  <c r="T42" i="7"/>
  <c r="T79" i="7" s="1"/>
  <c r="T87" i="7" s="1"/>
  <c r="AC19" i="5"/>
  <c r="AE66" i="7" s="1"/>
  <c r="AE67" i="7"/>
  <c r="N35" i="8"/>
  <c r="K36" i="8"/>
  <c r="K42" i="7"/>
  <c r="M79" i="7"/>
  <c r="M87" i="7" s="1"/>
  <c r="L79" i="7"/>
  <c r="L87" i="7" s="1"/>
  <c r="T103" i="5"/>
  <c r="T110" i="5" s="1"/>
  <c r="AC12" i="5"/>
  <c r="AC7" i="5" s="1"/>
  <c r="AE39" i="7"/>
  <c r="R35" i="8"/>
  <c r="T41" i="7"/>
  <c r="T78" i="7" s="1"/>
  <c r="T86" i="7" s="1"/>
  <c r="V36" i="8"/>
  <c r="X42" i="7"/>
  <c r="AA37" i="8"/>
  <c r="AE43" i="7"/>
  <c r="W103" i="5"/>
  <c r="W110" i="5" s="1"/>
  <c r="Z33" i="8"/>
  <c r="AD39" i="7"/>
  <c r="U36" i="8"/>
  <c r="W42" i="7"/>
  <c r="Z37" i="8"/>
  <c r="AD43" i="7"/>
  <c r="K34" i="8"/>
  <c r="K40" i="7"/>
  <c r="O36" i="8"/>
  <c r="O42" i="7"/>
  <c r="O79" i="7" s="1"/>
  <c r="O87" i="7" s="1"/>
  <c r="L77" i="7"/>
  <c r="L85" i="7" s="1"/>
  <c r="AC36" i="8"/>
  <c r="AG42" i="7"/>
  <c r="AH53" i="7" s="1"/>
  <c r="AB36" i="8"/>
  <c r="AF42" i="7"/>
  <c r="S12" i="5"/>
  <c r="S7" i="5" s="1"/>
  <c r="S6" i="5" s="1"/>
  <c r="T39" i="7"/>
  <c r="Z45" i="7" s="1"/>
  <c r="W19" i="5"/>
  <c r="X18" i="5" s="1"/>
  <c r="Y44" i="7" s="1"/>
  <c r="X67" i="7"/>
  <c r="V19" i="5"/>
  <c r="W67" i="7"/>
  <c r="M35" i="8"/>
  <c r="M41" i="7"/>
  <c r="M78" i="7" s="1"/>
  <c r="M86" i="7" s="1"/>
  <c r="U12" i="5"/>
  <c r="T32" i="8" s="1"/>
  <c r="V39" i="7"/>
  <c r="AA19" i="5"/>
  <c r="AC66" i="7" s="1"/>
  <c r="AC67" i="7"/>
  <c r="AB35" i="8"/>
  <c r="AF41" i="7"/>
  <c r="AF77" i="7"/>
  <c r="AF85" i="7" s="1"/>
  <c r="N103" i="5"/>
  <c r="N110" i="5" s="1"/>
  <c r="T100" i="5"/>
  <c r="AG39" i="7"/>
  <c r="AH50" i="7" s="1"/>
  <c r="AE12" i="5"/>
  <c r="AG38" i="7" s="1"/>
  <c r="AH49" i="7" s="1"/>
  <c r="T35" i="8"/>
  <c r="V41" i="7"/>
  <c r="Y36" i="8"/>
  <c r="AC42" i="7"/>
  <c r="AC79" i="7" s="1"/>
  <c r="AC87" i="7" s="1"/>
  <c r="AC37" i="8"/>
  <c r="AG43" i="7"/>
  <c r="AH54" i="7" s="1"/>
  <c r="AB33" i="8"/>
  <c r="AF39" i="7"/>
  <c r="S35" i="8"/>
  <c r="U41" i="7"/>
  <c r="AB37" i="8"/>
  <c r="AF43" i="7"/>
  <c r="O12" i="5"/>
  <c r="O27" i="5" s="1"/>
  <c r="M34" i="8"/>
  <c r="M40" i="7"/>
  <c r="K37" i="8"/>
  <c r="K43" i="7"/>
  <c r="N77" i="7"/>
  <c r="N85" i="7" s="1"/>
  <c r="L80" i="7"/>
  <c r="L88" i="7" s="1"/>
  <c r="I35" i="8"/>
  <c r="R34" i="8"/>
  <c r="T40" i="7"/>
  <c r="T77" i="7" s="1"/>
  <c r="T85" i="7" s="1"/>
  <c r="V35" i="8"/>
  <c r="X41" i="7"/>
  <c r="AA36" i="8"/>
  <c r="AE42" i="7"/>
  <c r="S19" i="5"/>
  <c r="T66" i="7" s="1"/>
  <c r="T67" i="7"/>
  <c r="U35" i="8"/>
  <c r="W41" i="7"/>
  <c r="Z36" i="8"/>
  <c r="AD42" i="7"/>
  <c r="L34" i="8"/>
  <c r="O34" i="8"/>
  <c r="O40" i="7"/>
  <c r="M37" i="8"/>
  <c r="M43" i="7"/>
  <c r="M80" i="7" s="1"/>
  <c r="M88" i="7" s="1"/>
  <c r="O80" i="7"/>
  <c r="O88" i="7" s="1"/>
  <c r="N80" i="7"/>
  <c r="N88" i="7" s="1"/>
  <c r="S34" i="8"/>
  <c r="U40" i="7"/>
  <c r="V34" i="8"/>
  <c r="X40" i="7"/>
  <c r="R37" i="8"/>
  <c r="T43" i="7"/>
  <c r="T80" i="7" s="1"/>
  <c r="T88" i="7" s="1"/>
  <c r="U34" i="8"/>
  <c r="W40" i="7"/>
  <c r="W77" i="7" s="1"/>
  <c r="N37" i="8"/>
  <c r="Y34" i="8"/>
  <c r="AC40" i="7"/>
  <c r="AD51" i="7" s="1"/>
  <c r="O37" i="8"/>
  <c r="L35" i="8"/>
  <c r="K12" i="5"/>
  <c r="K18" i="5" s="1"/>
  <c r="K44" i="7" s="1"/>
  <c r="K39" i="7"/>
  <c r="K76" i="7" s="1"/>
  <c r="K84" i="7" s="1"/>
  <c r="AE104" i="5"/>
  <c r="AF105" i="5" s="1"/>
  <c r="AA34" i="8"/>
  <c r="AE40" i="7"/>
  <c r="AE51" i="7" s="1"/>
  <c r="V37" i="8"/>
  <c r="X43" i="7"/>
  <c r="V12" i="5"/>
  <c r="W39" i="7"/>
  <c r="U37" i="8"/>
  <c r="W43" i="7"/>
  <c r="N104" i="5"/>
  <c r="N107" i="5" s="1"/>
  <c r="AA103" i="5"/>
  <c r="AA110" i="5" s="1"/>
  <c r="AA12" i="5"/>
  <c r="AA7" i="5" s="1"/>
  <c r="AC39" i="7"/>
  <c r="AC34" i="8"/>
  <c r="AG40" i="7"/>
  <c r="AH51" i="7" s="1"/>
  <c r="T36" i="8"/>
  <c r="V42" i="7"/>
  <c r="Y37" i="8"/>
  <c r="AC43" i="7"/>
  <c r="AC80" i="7" s="1"/>
  <c r="AC88" i="7" s="1"/>
  <c r="AE19" i="5"/>
  <c r="AG66" i="7" s="1"/>
  <c r="AG67" i="7"/>
  <c r="S36" i="8"/>
  <c r="U42" i="7"/>
  <c r="L33" i="8"/>
  <c r="N12" i="5"/>
  <c r="N38" i="7" s="1"/>
  <c r="N61" i="7" s="1"/>
  <c r="N39" i="7"/>
  <c r="N79" i="7"/>
  <c r="N87" i="7" s="1"/>
  <c r="S104" i="5"/>
  <c r="S100" i="5"/>
  <c r="AE103" i="5"/>
  <c r="AE110" i="5" s="1"/>
  <c r="AB104" i="5"/>
  <c r="M100" i="5"/>
  <c r="O100" i="5"/>
  <c r="L104" i="5"/>
  <c r="L107" i="5" s="1"/>
  <c r="U104" i="5"/>
  <c r="U120" i="5" s="1"/>
  <c r="AA104" i="5"/>
  <c r="AA107" i="5" s="1"/>
  <c r="AD104" i="5"/>
  <c r="AD120" i="5" s="1"/>
  <c r="AC103" i="5"/>
  <c r="AC110" i="5" s="1"/>
  <c r="AD100" i="5"/>
  <c r="K33" i="8"/>
  <c r="M12" i="5"/>
  <c r="M9" i="7" s="1"/>
  <c r="K19" i="5"/>
  <c r="K66" i="7" s="1"/>
  <c r="O19" i="5"/>
  <c r="O66" i="7" s="1"/>
  <c r="L12" i="5"/>
  <c r="L18" i="5" s="1"/>
  <c r="L44" i="7" s="1"/>
  <c r="N19" i="5"/>
  <c r="N66" i="7" s="1"/>
  <c r="K104" i="5"/>
  <c r="K107" i="5" s="1"/>
  <c r="M104" i="5"/>
  <c r="M107" i="5" s="1"/>
  <c r="O104" i="5"/>
  <c r="O107" i="5" s="1"/>
  <c r="T104" i="5"/>
  <c r="T124" i="5" s="1"/>
  <c r="V104" i="5"/>
  <c r="V124" i="5" s="1"/>
  <c r="V100" i="5"/>
  <c r="AB103" i="5"/>
  <c r="AB110" i="5" s="1"/>
  <c r="AD103" i="5"/>
  <c r="AD110" i="5" s="1"/>
  <c r="L100" i="5"/>
  <c r="U19" i="5"/>
  <c r="L103" i="5"/>
  <c r="L110" i="5" s="1"/>
  <c r="K103" i="5"/>
  <c r="K110" i="5" s="1"/>
  <c r="O103" i="5"/>
  <c r="O110" i="5" s="1"/>
  <c r="V103" i="5"/>
  <c r="V110" i="5" s="1"/>
  <c r="U100" i="5"/>
  <c r="AA100" i="5"/>
  <c r="AC100" i="5"/>
  <c r="AE100" i="5"/>
  <c r="M33" i="8"/>
  <c r="Z13" i="9"/>
  <c r="AB13" i="9"/>
  <c r="AG13" i="9"/>
  <c r="AI13" i="9"/>
  <c r="T14" i="8"/>
  <c r="V14" i="8"/>
  <c r="AA14" i="8"/>
  <c r="AC14" i="8"/>
  <c r="O13" i="9"/>
  <c r="N13" i="9"/>
  <c r="Y4" i="9"/>
  <c r="AC10" i="9" s="1"/>
  <c r="S9" i="6"/>
  <c r="AA4" i="9"/>
  <c r="U9" i="6"/>
  <c r="AF4" i="9"/>
  <c r="AF22" i="9" s="1"/>
  <c r="Z9" i="6"/>
  <c r="AH4" i="9"/>
  <c r="AH22" i="9" s="1"/>
  <c r="AB9" i="6"/>
  <c r="S4" i="8"/>
  <c r="S8" i="6"/>
  <c r="U4" i="8"/>
  <c r="U8" i="6"/>
  <c r="Z4" i="8"/>
  <c r="Z8" i="6"/>
  <c r="AB4" i="8"/>
  <c r="AB8" i="6"/>
  <c r="K4" i="9"/>
  <c r="M4" i="9"/>
  <c r="J4" i="9"/>
  <c r="J21" i="9" s="1"/>
  <c r="L4" i="9"/>
  <c r="S13" i="9"/>
  <c r="U13" i="9"/>
  <c r="M14" i="8"/>
  <c r="O14" i="8"/>
  <c r="R4" i="9"/>
  <c r="R21" i="9" s="1"/>
  <c r="L9" i="6"/>
  <c r="T4" i="9"/>
  <c r="T21" i="9" s="1"/>
  <c r="N9" i="6"/>
  <c r="L4" i="8"/>
  <c r="L8" i="6"/>
  <c r="N4" i="8"/>
  <c r="N8" i="6"/>
  <c r="T33" i="8"/>
  <c r="Y33" i="8"/>
  <c r="AC33" i="8"/>
  <c r="AD12" i="5"/>
  <c r="AF38" i="7" s="1"/>
  <c r="AD19" i="5"/>
  <c r="AF66" i="7" s="1"/>
  <c r="U33" i="8"/>
  <c r="AB34" i="8"/>
  <c r="AF13" i="9"/>
  <c r="AH13" i="9"/>
  <c r="X4" i="9"/>
  <c r="R9" i="6"/>
  <c r="Z4" i="9"/>
  <c r="Z21" i="9" s="1"/>
  <c r="T9" i="6"/>
  <c r="AB4" i="9"/>
  <c r="AC12" i="9" s="1"/>
  <c r="V9" i="6"/>
  <c r="AE4" i="9"/>
  <c r="AE21" i="9" s="1"/>
  <c r="Y9" i="6"/>
  <c r="AG4" i="9"/>
  <c r="AG21" i="9" s="1"/>
  <c r="AA9" i="6"/>
  <c r="AI4" i="9"/>
  <c r="AC9" i="6"/>
  <c r="R4" i="8"/>
  <c r="R8" i="6"/>
  <c r="T4" i="8"/>
  <c r="T8" i="6"/>
  <c r="V4" i="8"/>
  <c r="W13" i="8" s="1"/>
  <c r="V8" i="6"/>
  <c r="Y4" i="8"/>
  <c r="Y23" i="8" s="1"/>
  <c r="Y8" i="6"/>
  <c r="AA4" i="8"/>
  <c r="AA23" i="8" s="1"/>
  <c r="AA8" i="6"/>
  <c r="AC4" i="8"/>
  <c r="AC8" i="6"/>
  <c r="O4" i="9"/>
  <c r="O21" i="9" s="1"/>
  <c r="N4" i="9"/>
  <c r="N21" i="9" s="1"/>
  <c r="Y13" i="9"/>
  <c r="AA13" i="9"/>
  <c r="AF14" i="9"/>
  <c r="AH14" i="9"/>
  <c r="S14" i="8"/>
  <c r="U14" i="8"/>
  <c r="Z15" i="8"/>
  <c r="AB15" i="8"/>
  <c r="K13" i="9"/>
  <c r="M13" i="9"/>
  <c r="L13" i="9"/>
  <c r="Q4" i="9"/>
  <c r="K9" i="6"/>
  <c r="S4" i="9"/>
  <c r="S21" i="9" s="1"/>
  <c r="M9" i="6"/>
  <c r="U4" i="9"/>
  <c r="O9" i="6"/>
  <c r="K4" i="8"/>
  <c r="K8" i="6"/>
  <c r="M4" i="8"/>
  <c r="M23" i="8" s="1"/>
  <c r="M8" i="6"/>
  <c r="O4" i="8"/>
  <c r="P13" i="8" s="1"/>
  <c r="O8" i="6"/>
  <c r="R13" i="9"/>
  <c r="T13" i="9"/>
  <c r="L14" i="8"/>
  <c r="N14" i="8"/>
  <c r="R33" i="8"/>
  <c r="V33" i="8"/>
  <c r="AA33" i="8"/>
  <c r="AB12" i="5"/>
  <c r="AD38" i="7" s="1"/>
  <c r="AB19" i="5"/>
  <c r="AD66" i="7" s="1"/>
  <c r="S33" i="8"/>
  <c r="Z34" i="8"/>
  <c r="Z14" i="8"/>
  <c r="AB14" i="8"/>
  <c r="L62" i="5" l="1"/>
  <c r="AC7" i="6"/>
  <c r="X21" i="9"/>
  <c r="Q21" i="9"/>
  <c r="N11" i="6"/>
  <c r="U62" i="5"/>
  <c r="T11" i="6"/>
  <c r="AD62" i="5"/>
  <c r="AC62" i="5"/>
  <c r="AE30" i="5"/>
  <c r="AA62" i="5"/>
  <c r="K7" i="5"/>
  <c r="K5" i="7" s="1"/>
  <c r="K26" i="7" s="1"/>
  <c r="X14" i="8"/>
  <c r="X10" i="9"/>
  <c r="N62" i="5"/>
  <c r="AE7" i="5"/>
  <c r="AG5" i="7" s="1"/>
  <c r="AH15" i="7" s="1"/>
  <c r="M62" i="5"/>
  <c r="R32" i="8"/>
  <c r="S107" i="5"/>
  <c r="T102" i="5"/>
  <c r="T62" i="5"/>
  <c r="S11" i="6"/>
  <c r="U11" i="6"/>
  <c r="O11" i="6"/>
  <c r="V11" i="6"/>
  <c r="M11" i="6"/>
  <c r="L11" i="6"/>
  <c r="Y52" i="7"/>
  <c r="Z42" i="7"/>
  <c r="AI21" i="9"/>
  <c r="AJ12" i="9"/>
  <c r="AB62" i="5"/>
  <c r="O62" i="5"/>
  <c r="K62" i="5"/>
  <c r="W62" i="5"/>
  <c r="R11" i="6"/>
  <c r="K11" i="6"/>
  <c r="V62" i="5"/>
  <c r="AC23" i="8"/>
  <c r="AD13" i="8"/>
  <c r="S62" i="5"/>
  <c r="AB7" i="6"/>
  <c r="AB11" i="6" s="1"/>
  <c r="U21" i="9"/>
  <c r="V12" i="9"/>
  <c r="Y49" i="7"/>
  <c r="Y46" i="7"/>
  <c r="AF52" i="7"/>
  <c r="AA7" i="6"/>
  <c r="AA11" i="6" s="1"/>
  <c r="AA30" i="5"/>
  <c r="AB30" i="5"/>
  <c r="O32" i="8"/>
  <c r="K32" i="8"/>
  <c r="O7" i="5"/>
  <c r="O5" i="7" s="1"/>
  <c r="P15" i="7" s="1"/>
  <c r="O123" i="5"/>
  <c r="N120" i="5"/>
  <c r="O124" i="5"/>
  <c r="K124" i="5"/>
  <c r="K27" i="5"/>
  <c r="O23" i="8"/>
  <c r="Q9" i="8"/>
  <c r="K23" i="8"/>
  <c r="K25" i="8"/>
  <c r="K122" i="5"/>
  <c r="AA124" i="5"/>
  <c r="M18" i="5"/>
  <c r="M44" i="7" s="1"/>
  <c r="AC124" i="5"/>
  <c r="M124" i="5"/>
  <c r="M120" i="5"/>
  <c r="L27" i="5"/>
  <c r="Y70" i="5"/>
  <c r="K121" i="5"/>
  <c r="AA121" i="5"/>
  <c r="N18" i="5"/>
  <c r="N44" i="7" s="1"/>
  <c r="O18" i="5"/>
  <c r="O44" i="7" s="1"/>
  <c r="Q15" i="5"/>
  <c r="M123" i="5"/>
  <c r="N27" i="5"/>
  <c r="Y11" i="6"/>
  <c r="V120" i="5"/>
  <c r="U123" i="5"/>
  <c r="O120" i="5"/>
  <c r="V123" i="5"/>
  <c r="M27" i="5"/>
  <c r="AB107" i="5"/>
  <c r="AB105" i="5"/>
  <c r="AE105" i="5"/>
  <c r="W105" i="5"/>
  <c r="Y104" i="5"/>
  <c r="Y76" i="5"/>
  <c r="AE50" i="7"/>
  <c r="W123" i="5"/>
  <c r="T129" i="5"/>
  <c r="T121" i="5"/>
  <c r="S120" i="5"/>
  <c r="S124" i="5"/>
  <c r="AD124" i="5"/>
  <c r="AD130" i="5"/>
  <c r="AD122" i="5"/>
  <c r="U107" i="5"/>
  <c r="U105" i="5"/>
  <c r="AG49" i="7"/>
  <c r="AC6" i="5"/>
  <c r="K123" i="5"/>
  <c r="N123" i="5"/>
  <c r="K120" i="5"/>
  <c r="V130" i="5"/>
  <c r="V122" i="5"/>
  <c r="L129" i="5"/>
  <c r="L121" i="5"/>
  <c r="U133" i="5"/>
  <c r="U125" i="5"/>
  <c r="AC129" i="5"/>
  <c r="AC121" i="5"/>
  <c r="K125" i="5"/>
  <c r="L123" i="5"/>
  <c r="T107" i="5"/>
  <c r="T105" i="5"/>
  <c r="X66" i="7"/>
  <c r="Y18" i="5"/>
  <c r="AB44" i="7" s="1"/>
  <c r="Y19" i="5"/>
  <c r="W18" i="5"/>
  <c r="X44" i="7" s="1"/>
  <c r="AG129" i="5"/>
  <c r="AE129" i="5"/>
  <c r="AD121" i="5"/>
  <c r="AD129" i="5"/>
  <c r="AB129" i="5"/>
  <c r="AF76" i="7"/>
  <c r="AF84" i="7" s="1"/>
  <c r="AF50" i="7"/>
  <c r="AG79" i="7"/>
  <c r="AG87" i="7" s="1"/>
  <c r="AG53" i="7"/>
  <c r="AD78" i="7"/>
  <c r="AD86" i="7" s="1"/>
  <c r="AD52" i="7"/>
  <c r="AC107" i="5"/>
  <c r="AC105" i="5"/>
  <c r="AC123" i="5"/>
  <c r="S122" i="5"/>
  <c r="W128" i="5"/>
  <c r="W120" i="5"/>
  <c r="AB121" i="5"/>
  <c r="AB122" i="5"/>
  <c r="AB130" i="5"/>
  <c r="AF59" i="7"/>
  <c r="Z11" i="6"/>
  <c r="V66" i="7"/>
  <c r="U18" i="5"/>
  <c r="V44" i="7" s="1"/>
  <c r="W107" i="5"/>
  <c r="AG50" i="7"/>
  <c r="AD54" i="7"/>
  <c r="AE54" i="7"/>
  <c r="AE78" i="7"/>
  <c r="AE86" i="7" s="1"/>
  <c r="AE52" i="7"/>
  <c r="V125" i="5"/>
  <c r="V133" i="5"/>
  <c r="AF51" i="7"/>
  <c r="M122" i="5"/>
  <c r="M130" i="5"/>
  <c r="S121" i="5"/>
  <c r="U124" i="5"/>
  <c r="U122" i="5"/>
  <c r="U130" i="5"/>
  <c r="O133" i="5"/>
  <c r="O125" i="5"/>
  <c r="L125" i="5"/>
  <c r="L133" i="5"/>
  <c r="AA123" i="5"/>
  <c r="T120" i="5"/>
  <c r="T123" i="5"/>
  <c r="AD79" i="7"/>
  <c r="AD87" i="7" s="1"/>
  <c r="AD53" i="7"/>
  <c r="AG78" i="7"/>
  <c r="AG86" i="7" s="1"/>
  <c r="AG52" i="7"/>
  <c r="M125" i="5"/>
  <c r="M133" i="5"/>
  <c r="AA6" i="5"/>
  <c r="AD50" i="7"/>
  <c r="AF80" i="7"/>
  <c r="AF88" i="7" s="1"/>
  <c r="AF54" i="7"/>
  <c r="W66" i="7"/>
  <c r="V18" i="5"/>
  <c r="W44" i="7" s="1"/>
  <c r="AA125" i="5"/>
  <c r="N121" i="5"/>
  <c r="N129" i="5"/>
  <c r="S123" i="5"/>
  <c r="V121" i="5"/>
  <c r="V129" i="5"/>
  <c r="AD123" i="5"/>
  <c r="AB133" i="5"/>
  <c r="AB125" i="5"/>
  <c r="W124" i="5"/>
  <c r="AA122" i="5"/>
  <c r="AG77" i="7"/>
  <c r="AG85" i="7" s="1"/>
  <c r="AG51" i="7"/>
  <c r="O130" i="5"/>
  <c r="O122" i="5"/>
  <c r="N124" i="5"/>
  <c r="AB123" i="5"/>
  <c r="T122" i="5"/>
  <c r="T130" i="5"/>
  <c r="AD133" i="5"/>
  <c r="AD125" i="5"/>
  <c r="AA120" i="5"/>
  <c r="AB120" i="5"/>
  <c r="AB124" i="5"/>
  <c r="N122" i="5"/>
  <c r="N130" i="5"/>
  <c r="L122" i="5"/>
  <c r="L130" i="5"/>
  <c r="AC133" i="5"/>
  <c r="AC125" i="5"/>
  <c r="AD107" i="5"/>
  <c r="AD105" i="5"/>
  <c r="AE79" i="7"/>
  <c r="AE87" i="7" s="1"/>
  <c r="AE53" i="7"/>
  <c r="U66" i="7"/>
  <c r="T18" i="5"/>
  <c r="U44" i="7" s="1"/>
  <c r="W125" i="5"/>
  <c r="W133" i="5"/>
  <c r="O121" i="5"/>
  <c r="O129" i="5"/>
  <c r="M129" i="5"/>
  <c r="M121" i="5"/>
  <c r="AG80" i="7"/>
  <c r="AG88" i="7" s="1"/>
  <c r="AG54" i="7"/>
  <c r="W130" i="5"/>
  <c r="W122" i="5"/>
  <c r="AC11" i="6"/>
  <c r="AD59" i="7"/>
  <c r="V107" i="5"/>
  <c r="V105" i="5"/>
  <c r="AF79" i="7"/>
  <c r="AF87" i="7" s="1"/>
  <c r="AF53" i="7"/>
  <c r="U129" i="5"/>
  <c r="U121" i="5"/>
  <c r="AC122" i="5"/>
  <c r="T133" i="5"/>
  <c r="T125" i="5"/>
  <c r="L124" i="5"/>
  <c r="N133" i="5"/>
  <c r="N125" i="5"/>
  <c r="AE133" i="5"/>
  <c r="W121" i="5"/>
  <c r="W129" i="5"/>
  <c r="S125" i="5"/>
  <c r="L120" i="5"/>
  <c r="AE107" i="5"/>
  <c r="AE121" i="5"/>
  <c r="AE122" i="5"/>
  <c r="AE123" i="5"/>
  <c r="AE124" i="5"/>
  <c r="AE125" i="5"/>
  <c r="AE120" i="5"/>
  <c r="AB21" i="9"/>
  <c r="AB10" i="9"/>
  <c r="N32" i="8"/>
  <c r="V52" i="7"/>
  <c r="W49" i="7"/>
  <c r="W46" i="7"/>
  <c r="N7" i="5"/>
  <c r="N6" i="5" s="1"/>
  <c r="X46" i="7"/>
  <c r="U52" i="7"/>
  <c r="U46" i="7"/>
  <c r="V49" i="7"/>
  <c r="V46" i="7"/>
  <c r="W80" i="7"/>
  <c r="W88" i="7" s="1"/>
  <c r="X80" i="7"/>
  <c r="X88" i="7" s="1"/>
  <c r="W78" i="7"/>
  <c r="W86" i="7" s="1"/>
  <c r="W51" i="7"/>
  <c r="X51" i="7"/>
  <c r="U78" i="7"/>
  <c r="U86" i="7" s="1"/>
  <c r="W52" i="7"/>
  <c r="X79" i="7"/>
  <c r="X87" i="7" s="1"/>
  <c r="X52" i="7"/>
  <c r="V77" i="7"/>
  <c r="V85" i="7" s="1"/>
  <c r="U79" i="7"/>
  <c r="U87" i="7" s="1"/>
  <c r="V78" i="7"/>
  <c r="V86" i="7" s="1"/>
  <c r="V51" i="7"/>
  <c r="X49" i="7"/>
  <c r="U80" i="7"/>
  <c r="U88" i="7" s="1"/>
  <c r="U49" i="7"/>
  <c r="V80" i="7"/>
  <c r="V88" i="7" s="1"/>
  <c r="M7" i="5"/>
  <c r="T7" i="5"/>
  <c r="U5" i="7" s="1"/>
  <c r="T5" i="7"/>
  <c r="T27" i="7" s="1"/>
  <c r="S61" i="5"/>
  <c r="N9" i="7"/>
  <c r="N19" i="7" s="1"/>
  <c r="K79" i="7"/>
  <c r="K87" i="7" s="1"/>
  <c r="W79" i="7"/>
  <c r="W87" i="7" s="1"/>
  <c r="N59" i="7"/>
  <c r="N62" i="7"/>
  <c r="K77" i="7"/>
  <c r="K85" i="7" s="1"/>
  <c r="N60" i="7"/>
  <c r="AD62" i="7"/>
  <c r="W85" i="7"/>
  <c r="AD60" i="7"/>
  <c r="I32" i="8"/>
  <c r="W61" i="5"/>
  <c r="X5" i="7"/>
  <c r="Y15" i="7" s="1"/>
  <c r="AG57" i="7"/>
  <c r="U76" i="7"/>
  <c r="U84" i="7" s="1"/>
  <c r="M32" i="8"/>
  <c r="M38" i="7"/>
  <c r="W9" i="7"/>
  <c r="W38" i="7"/>
  <c r="V7" i="5"/>
  <c r="V6" i="5" s="1"/>
  <c r="AG58" i="7"/>
  <c r="V9" i="7"/>
  <c r="V38" i="7"/>
  <c r="U32" i="8"/>
  <c r="U77" i="7"/>
  <c r="U85" i="7" s="1"/>
  <c r="AG62" i="7"/>
  <c r="X76" i="7"/>
  <c r="X84" i="7" s="1"/>
  <c r="K80" i="7"/>
  <c r="K88" i="7" s="1"/>
  <c r="AC77" i="7"/>
  <c r="AC85" i="7" s="1"/>
  <c r="AG59" i="7"/>
  <c r="AF62" i="7"/>
  <c r="M77" i="7"/>
  <c r="M85" i="7" s="1"/>
  <c r="U7" i="5"/>
  <c r="N75" i="7"/>
  <c r="N83" i="7" s="1"/>
  <c r="O9" i="7"/>
  <c r="P19" i="7" s="1"/>
  <c r="O38" i="7"/>
  <c r="O59" i="7" s="1"/>
  <c r="W76" i="7"/>
  <c r="W84" i="7" s="1"/>
  <c r="AG61" i="7"/>
  <c r="AD80" i="7"/>
  <c r="AD88" i="7" s="1"/>
  <c r="AD58" i="7"/>
  <c r="AE9" i="7"/>
  <c r="AE38" i="7"/>
  <c r="AF49" i="7" s="1"/>
  <c r="V79" i="7"/>
  <c r="V87" i="7" s="1"/>
  <c r="AG9" i="7"/>
  <c r="AH19" i="7" s="1"/>
  <c r="AF60" i="7"/>
  <c r="AE80" i="7"/>
  <c r="AE88" i="7" s="1"/>
  <c r="X77" i="7"/>
  <c r="X85" i="7" s="1"/>
  <c r="AE76" i="7"/>
  <c r="AE84" i="7" s="1"/>
  <c r="AA32" i="8"/>
  <c r="R6" i="6"/>
  <c r="AG76" i="7"/>
  <c r="AG84" i="7" s="1"/>
  <c r="K9" i="7"/>
  <c r="K38" i="7"/>
  <c r="K59" i="7" s="1"/>
  <c r="T76" i="7"/>
  <c r="T84" i="7" s="1"/>
  <c r="T9" i="7"/>
  <c r="T38" i="7"/>
  <c r="T59" i="7" s="1"/>
  <c r="AF78" i="7"/>
  <c r="AF86" i="7" s="1"/>
  <c r="AD76" i="7"/>
  <c r="AD84" i="7" s="1"/>
  <c r="M76" i="7"/>
  <c r="M84" i="7" s="1"/>
  <c r="AG60" i="7"/>
  <c r="AF57" i="7"/>
  <c r="X9" i="7"/>
  <c r="Y19" i="7" s="1"/>
  <c r="X38" i="7"/>
  <c r="Y48" i="7" s="1"/>
  <c r="U9" i="7"/>
  <c r="U38" i="7"/>
  <c r="AF58" i="7"/>
  <c r="AD75" i="7"/>
  <c r="AD83" i="7" s="1"/>
  <c r="AC32" i="8"/>
  <c r="AF75" i="7"/>
  <c r="AF83" i="7" s="1"/>
  <c r="V32" i="8"/>
  <c r="L9" i="7"/>
  <c r="M19" i="7" s="1"/>
  <c r="L38" i="7"/>
  <c r="N58" i="7"/>
  <c r="AG75" i="7"/>
  <c r="AG83" i="7" s="1"/>
  <c r="AC9" i="7"/>
  <c r="AC38" i="7"/>
  <c r="AC57" i="7" s="1"/>
  <c r="V76" i="7"/>
  <c r="V84" i="7" s="1"/>
  <c r="AC76" i="7"/>
  <c r="AC84" i="7" s="1"/>
  <c r="AF61" i="7"/>
  <c r="AE77" i="7"/>
  <c r="AE85" i="7" s="1"/>
  <c r="AD57" i="7"/>
  <c r="Y32" i="8"/>
  <c r="L32" i="8"/>
  <c r="N57" i="7"/>
  <c r="N76" i="7"/>
  <c r="N84" i="7" s="1"/>
  <c r="AD61" i="7"/>
  <c r="O77" i="7"/>
  <c r="O85" i="7" s="1"/>
  <c r="X78" i="7"/>
  <c r="X86" i="7" s="1"/>
  <c r="V6" i="6"/>
  <c r="L7" i="5"/>
  <c r="L6" i="5" s="1"/>
  <c r="AC5" i="7"/>
  <c r="Y6" i="6"/>
  <c r="Y10" i="6" s="1"/>
  <c r="AA61" i="5"/>
  <c r="O12" i="6"/>
  <c r="M12" i="6"/>
  <c r="K12" i="6"/>
  <c r="AC12" i="6"/>
  <c r="AA12" i="6"/>
  <c r="Y12" i="6"/>
  <c r="V12" i="6"/>
  <c r="T12" i="6"/>
  <c r="R12" i="6"/>
  <c r="N22" i="8"/>
  <c r="N13" i="8"/>
  <c r="N27" i="8"/>
  <c r="N26" i="8"/>
  <c r="N25" i="8"/>
  <c r="N24" i="8"/>
  <c r="L22" i="8"/>
  <c r="L13" i="8"/>
  <c r="L27" i="8"/>
  <c r="L26" i="8"/>
  <c r="L25" i="8"/>
  <c r="L24" i="8"/>
  <c r="T12" i="9"/>
  <c r="T20" i="9"/>
  <c r="T24" i="9"/>
  <c r="T23" i="9"/>
  <c r="T22" i="9"/>
  <c r="R12" i="9"/>
  <c r="R20" i="9"/>
  <c r="R24" i="9"/>
  <c r="R23" i="9"/>
  <c r="R22" i="9"/>
  <c r="L20" i="9"/>
  <c r="L12" i="9"/>
  <c r="L23" i="9"/>
  <c r="L24" i="9"/>
  <c r="L22" i="9"/>
  <c r="J20" i="9"/>
  <c r="J23" i="9"/>
  <c r="J22" i="9"/>
  <c r="J24" i="9"/>
  <c r="M20" i="9"/>
  <c r="M12" i="9"/>
  <c r="M24" i="9"/>
  <c r="M22" i="9"/>
  <c r="M23" i="9"/>
  <c r="K20" i="9"/>
  <c r="K12" i="9"/>
  <c r="K24" i="9"/>
  <c r="K22" i="9"/>
  <c r="K23" i="9"/>
  <c r="AB22" i="8"/>
  <c r="AB13" i="8"/>
  <c r="AB27" i="8"/>
  <c r="AB26" i="8"/>
  <c r="AB25" i="8"/>
  <c r="AB23" i="8"/>
  <c r="Z22" i="8"/>
  <c r="Z13" i="8"/>
  <c r="Z27" i="8"/>
  <c r="Z26" i="8"/>
  <c r="Z25" i="8"/>
  <c r="Z23" i="8"/>
  <c r="U22" i="8"/>
  <c r="U13" i="8"/>
  <c r="U27" i="8"/>
  <c r="U26" i="8"/>
  <c r="U25" i="8"/>
  <c r="U24" i="8"/>
  <c r="S22" i="8"/>
  <c r="S13" i="8"/>
  <c r="S27" i="8"/>
  <c r="S26" i="8"/>
  <c r="S25" i="8"/>
  <c r="S24" i="8"/>
  <c r="AH12" i="9"/>
  <c r="AH20" i="9"/>
  <c r="AH24" i="9"/>
  <c r="AH23" i="9"/>
  <c r="AH21" i="9"/>
  <c r="AF12" i="9"/>
  <c r="AF20" i="9"/>
  <c r="AF24" i="9"/>
  <c r="AF23" i="9"/>
  <c r="AF21" i="9"/>
  <c r="AA20" i="9"/>
  <c r="AA12" i="9"/>
  <c r="AA24" i="9"/>
  <c r="AA23" i="9"/>
  <c r="AA22" i="9"/>
  <c r="Y20" i="9"/>
  <c r="Y12" i="9"/>
  <c r="Y24" i="9"/>
  <c r="Y23" i="9"/>
  <c r="Y22" i="9"/>
  <c r="AD9" i="7"/>
  <c r="Z32" i="8"/>
  <c r="AB7" i="5"/>
  <c r="AE5" i="7"/>
  <c r="AA6" i="6"/>
  <c r="AC61" i="5"/>
  <c r="O13" i="8"/>
  <c r="O22" i="8"/>
  <c r="O27" i="8"/>
  <c r="O26" i="8"/>
  <c r="O25" i="8"/>
  <c r="O24" i="8"/>
  <c r="M13" i="8"/>
  <c r="M22" i="8"/>
  <c r="M27" i="8"/>
  <c r="M26" i="8"/>
  <c r="M25" i="8"/>
  <c r="M24" i="8"/>
  <c r="K22" i="8"/>
  <c r="K27" i="8"/>
  <c r="K26" i="8"/>
  <c r="K24" i="8"/>
  <c r="U20" i="9"/>
  <c r="U12" i="9"/>
  <c r="U24" i="9"/>
  <c r="U23" i="9"/>
  <c r="U22" i="9"/>
  <c r="S20" i="9"/>
  <c r="S12" i="9"/>
  <c r="S24" i="9"/>
  <c r="S23" i="9"/>
  <c r="S22" i="9"/>
  <c r="Q20" i="9"/>
  <c r="Q24" i="9"/>
  <c r="Q23" i="9"/>
  <c r="Q22" i="9"/>
  <c r="N20" i="9"/>
  <c r="N12" i="9"/>
  <c r="N23" i="9"/>
  <c r="N24" i="9"/>
  <c r="N22" i="9"/>
  <c r="O20" i="9"/>
  <c r="O12" i="9"/>
  <c r="O23" i="9"/>
  <c r="O24" i="9"/>
  <c r="O22" i="9"/>
  <c r="AC13" i="8"/>
  <c r="AC22" i="8"/>
  <c r="AC27" i="8"/>
  <c r="AC26" i="8"/>
  <c r="AC25" i="8"/>
  <c r="AC24" i="8"/>
  <c r="AA13" i="8"/>
  <c r="AA22" i="8"/>
  <c r="AA27" i="8"/>
  <c r="AA26" i="8"/>
  <c r="AA25" i="8"/>
  <c r="AA24" i="8"/>
  <c r="Y22" i="8"/>
  <c r="Y27" i="8"/>
  <c r="Y26" i="8"/>
  <c r="Y25" i="8"/>
  <c r="Y24" i="8"/>
  <c r="V22" i="8"/>
  <c r="V13" i="8"/>
  <c r="V27" i="8"/>
  <c r="V26" i="8"/>
  <c r="V24" i="8"/>
  <c r="V25" i="8"/>
  <c r="T22" i="8"/>
  <c r="T13" i="8"/>
  <c r="T27" i="8"/>
  <c r="T26" i="8"/>
  <c r="T24" i="8"/>
  <c r="T25" i="8"/>
  <c r="R22" i="8"/>
  <c r="R27" i="8"/>
  <c r="R26" i="8"/>
  <c r="R24" i="8"/>
  <c r="R25" i="8"/>
  <c r="AI20" i="9"/>
  <c r="AI12" i="9"/>
  <c r="AI24" i="9"/>
  <c r="AI23" i="9"/>
  <c r="AI22" i="9"/>
  <c r="AG20" i="9"/>
  <c r="AG12" i="9"/>
  <c r="AG24" i="9"/>
  <c r="AG23" i="9"/>
  <c r="AG22" i="9"/>
  <c r="AE20" i="9"/>
  <c r="AE24" i="9"/>
  <c r="AE23" i="9"/>
  <c r="AE22" i="9"/>
  <c r="AB20" i="9"/>
  <c r="AB12" i="9"/>
  <c r="AB24" i="9"/>
  <c r="AB23" i="9"/>
  <c r="AB22" i="9"/>
  <c r="Z20" i="9"/>
  <c r="Z12" i="9"/>
  <c r="Z24" i="9"/>
  <c r="Z23" i="9"/>
  <c r="Z22" i="9"/>
  <c r="X20" i="9"/>
  <c r="X24" i="9"/>
  <c r="X23" i="9"/>
  <c r="X22" i="9"/>
  <c r="AF9" i="7"/>
  <c r="AD7" i="5"/>
  <c r="AB32" i="8"/>
  <c r="N12" i="6"/>
  <c r="L12" i="6"/>
  <c r="AB12" i="6"/>
  <c r="Z12" i="6"/>
  <c r="U12" i="6"/>
  <c r="S12" i="6"/>
  <c r="N23" i="8"/>
  <c r="L23" i="8"/>
  <c r="L21" i="9"/>
  <c r="M21" i="9"/>
  <c r="K21" i="9"/>
  <c r="AB24" i="8"/>
  <c r="Z24" i="8"/>
  <c r="U23" i="8"/>
  <c r="S23" i="8"/>
  <c r="AA21" i="9"/>
  <c r="Y21" i="9"/>
  <c r="V23" i="8"/>
  <c r="T23" i="8"/>
  <c r="R23" i="8"/>
  <c r="A98" i="5"/>
  <c r="A106" i="5"/>
  <c r="B90" i="5"/>
  <c r="C90" i="5"/>
  <c r="D90" i="5"/>
  <c r="E90" i="5"/>
  <c r="F90" i="5"/>
  <c r="G90" i="5"/>
  <c r="B91" i="5"/>
  <c r="C91" i="5"/>
  <c r="D91" i="5"/>
  <c r="E91" i="5"/>
  <c r="F91" i="5"/>
  <c r="G91" i="5"/>
  <c r="B92" i="5"/>
  <c r="C92" i="5"/>
  <c r="D92" i="5"/>
  <c r="E92" i="5"/>
  <c r="F92" i="5"/>
  <c r="G92" i="5"/>
  <c r="B93" i="5"/>
  <c r="C93" i="5"/>
  <c r="D93" i="5"/>
  <c r="E93" i="5"/>
  <c r="F93" i="5"/>
  <c r="G93" i="5"/>
  <c r="B94" i="5"/>
  <c r="C94" i="5"/>
  <c r="D94" i="5"/>
  <c r="E94" i="5"/>
  <c r="F94" i="5"/>
  <c r="G94" i="5"/>
  <c r="B95" i="5"/>
  <c r="C95" i="5"/>
  <c r="D95" i="5"/>
  <c r="E95" i="5"/>
  <c r="F95" i="5"/>
  <c r="G95" i="5"/>
  <c r="A95" i="5"/>
  <c r="A94" i="5"/>
  <c r="A93" i="5"/>
  <c r="A91" i="5"/>
  <c r="A92" i="5"/>
  <c r="A90" i="5"/>
  <c r="B79" i="5"/>
  <c r="B116" i="5" s="1"/>
  <c r="C79" i="5"/>
  <c r="D79" i="5"/>
  <c r="E79" i="5"/>
  <c r="F79" i="5"/>
  <c r="G79" i="5"/>
  <c r="A79" i="5"/>
  <c r="B73" i="5"/>
  <c r="C73" i="5"/>
  <c r="D73" i="5"/>
  <c r="E73" i="5"/>
  <c r="F73" i="5"/>
  <c r="G73" i="5"/>
  <c r="B72" i="5"/>
  <c r="C72" i="5"/>
  <c r="D72" i="5"/>
  <c r="E72" i="5"/>
  <c r="F72" i="5"/>
  <c r="G72" i="5"/>
  <c r="A73" i="5"/>
  <c r="A72" i="5"/>
  <c r="B76" i="5"/>
  <c r="B115" i="5" s="1"/>
  <c r="C76" i="5"/>
  <c r="D76" i="5"/>
  <c r="D115" i="5" s="1"/>
  <c r="E76" i="5"/>
  <c r="E115" i="5" s="1"/>
  <c r="F76" i="5"/>
  <c r="F115" i="5" s="1"/>
  <c r="G76" i="5"/>
  <c r="H77" i="5" s="1"/>
  <c r="A76" i="5"/>
  <c r="B69" i="5"/>
  <c r="C69" i="5"/>
  <c r="D69" i="5"/>
  <c r="E69" i="5"/>
  <c r="F69" i="5"/>
  <c r="G69" i="5"/>
  <c r="A69" i="5"/>
  <c r="B68" i="5"/>
  <c r="C68" i="5"/>
  <c r="D68" i="5"/>
  <c r="E68" i="5"/>
  <c r="F68" i="5"/>
  <c r="G68" i="5"/>
  <c r="A68" i="5"/>
  <c r="AE61" i="5" l="1"/>
  <c r="AE64" i="5" s="1"/>
  <c r="AA64" i="5"/>
  <c r="K6" i="6"/>
  <c r="K10" i="6" s="1"/>
  <c r="K13" i="6" s="1"/>
  <c r="K61" i="5"/>
  <c r="K64" i="5" s="1"/>
  <c r="K6" i="5"/>
  <c r="AC64" i="5"/>
  <c r="O6" i="6"/>
  <c r="O10" i="6" s="1"/>
  <c r="O13" i="6" s="1"/>
  <c r="AE6" i="5"/>
  <c r="AC6" i="6"/>
  <c r="AC22" i="6" s="1"/>
  <c r="S64" i="5"/>
  <c r="X13" i="8"/>
  <c r="Z51" i="7"/>
  <c r="Z52" i="7"/>
  <c r="Z49" i="7"/>
  <c r="W64" i="5"/>
  <c r="M62" i="7"/>
  <c r="S6" i="6"/>
  <c r="S19" i="6" s="1"/>
  <c r="O30" i="7"/>
  <c r="R10" i="7" s="1"/>
  <c r="O28" i="7"/>
  <c r="R8" i="7" s="1"/>
  <c r="O27" i="7"/>
  <c r="R7" i="7" s="1"/>
  <c r="O25" i="7"/>
  <c r="O26" i="7"/>
  <c r="R6" i="7" s="1"/>
  <c r="O31" i="7"/>
  <c r="R11" i="7" s="1"/>
  <c r="O61" i="5"/>
  <c r="O64" i="5" s="1"/>
  <c r="O6" i="5"/>
  <c r="G115" i="5"/>
  <c r="F131" i="5"/>
  <c r="Q27" i="8"/>
  <c r="Q18" i="8"/>
  <c r="G97" i="5"/>
  <c r="Y13" i="6"/>
  <c r="Q15" i="7"/>
  <c r="AD49" i="7"/>
  <c r="U28" i="7"/>
  <c r="U30" i="7"/>
  <c r="Y105" i="5"/>
  <c r="E131" i="5"/>
  <c r="AD6" i="5"/>
  <c r="V10" i="6"/>
  <c r="R17" i="6"/>
  <c r="AJ9" i="7"/>
  <c r="U61" i="5"/>
  <c r="U64" i="5" s="1"/>
  <c r="U6" i="5"/>
  <c r="D21" i="6"/>
  <c r="C116" i="5"/>
  <c r="AE57" i="7"/>
  <c r="AE49" i="7"/>
  <c r="G21" i="6"/>
  <c r="F116" i="5"/>
  <c r="M61" i="5"/>
  <c r="M64" i="5" s="1"/>
  <c r="M6" i="5"/>
  <c r="D18" i="6"/>
  <c r="C115" i="5"/>
  <c r="D131" i="5" s="1"/>
  <c r="C71" i="5"/>
  <c r="F21" i="6"/>
  <c r="E116" i="5"/>
  <c r="AE13" i="8"/>
  <c r="AJ5" i="7"/>
  <c r="AJ8" i="7"/>
  <c r="AJ10" i="7"/>
  <c r="AJ11" i="7"/>
  <c r="AJ6" i="7"/>
  <c r="AJ7" i="7"/>
  <c r="H21" i="6"/>
  <c r="G116" i="5"/>
  <c r="T61" i="5"/>
  <c r="T64" i="5" s="1"/>
  <c r="T6" i="5"/>
  <c r="E21" i="6"/>
  <c r="D116" i="5"/>
  <c r="X25" i="8"/>
  <c r="AB6" i="5"/>
  <c r="K27" i="7"/>
  <c r="K28" i="7"/>
  <c r="X27" i="8"/>
  <c r="U25" i="7"/>
  <c r="X24" i="8"/>
  <c r="N61" i="5"/>
  <c r="N64" i="5" s="1"/>
  <c r="N6" i="6"/>
  <c r="X26" i="8"/>
  <c r="M6" i="6"/>
  <c r="M10" i="6" s="1"/>
  <c r="M13" i="6" s="1"/>
  <c r="N5" i="7"/>
  <c r="N25" i="7" s="1"/>
  <c r="U31" i="7"/>
  <c r="U27" i="7"/>
  <c r="X23" i="8"/>
  <c r="F18" i="6"/>
  <c r="E77" i="5"/>
  <c r="G18" i="6"/>
  <c r="F77" i="5"/>
  <c r="E18" i="6"/>
  <c r="D77" i="5"/>
  <c r="U60" i="7"/>
  <c r="U48" i="7"/>
  <c r="X58" i="7"/>
  <c r="X48" i="7"/>
  <c r="X30" i="7"/>
  <c r="H18" i="6"/>
  <c r="G77" i="5"/>
  <c r="AD12" i="9"/>
  <c r="V61" i="7"/>
  <c r="V48" i="7"/>
  <c r="W48" i="7"/>
  <c r="U15" i="7"/>
  <c r="T26" i="7"/>
  <c r="T31" i="7"/>
  <c r="T25" i="7"/>
  <c r="K30" i="7"/>
  <c r="K31" i="7"/>
  <c r="M5" i="7"/>
  <c r="M25" i="7" s="1"/>
  <c r="T29" i="7"/>
  <c r="D71" i="5"/>
  <c r="T28" i="7"/>
  <c r="K25" i="7"/>
  <c r="O19" i="7"/>
  <c r="T30" i="7"/>
  <c r="U26" i="7"/>
  <c r="U29" i="7"/>
  <c r="O61" i="7"/>
  <c r="B89" i="5"/>
  <c r="B117" i="5" s="1"/>
  <c r="T6" i="6"/>
  <c r="V5" i="7"/>
  <c r="V29" i="7" s="1"/>
  <c r="F71" i="5"/>
  <c r="O60" i="7"/>
  <c r="O75" i="7"/>
  <c r="O83" i="7" s="1"/>
  <c r="X26" i="7"/>
  <c r="W60" i="7"/>
  <c r="W62" i="7"/>
  <c r="M60" i="7"/>
  <c r="M75" i="7"/>
  <c r="M83" i="7" s="1"/>
  <c r="X25" i="7"/>
  <c r="W61" i="7"/>
  <c r="U19" i="7"/>
  <c r="X27" i="7"/>
  <c r="L19" i="7"/>
  <c r="AC62" i="7"/>
  <c r="W59" i="7"/>
  <c r="X28" i="7"/>
  <c r="AC59" i="7"/>
  <c r="T62" i="7"/>
  <c r="U58" i="7"/>
  <c r="K75" i="7"/>
  <c r="K83" i="7" s="1"/>
  <c r="U59" i="7"/>
  <c r="AC60" i="7"/>
  <c r="AE58" i="7"/>
  <c r="V59" i="7"/>
  <c r="K61" i="7"/>
  <c r="U62" i="7"/>
  <c r="W75" i="7"/>
  <c r="W83" i="7" s="1"/>
  <c r="AC61" i="7"/>
  <c r="K58" i="7"/>
  <c r="V19" i="7"/>
  <c r="W58" i="7"/>
  <c r="AE61" i="7"/>
  <c r="V75" i="7"/>
  <c r="V83" i="7" s="1"/>
  <c r="AE59" i="7"/>
  <c r="V58" i="7"/>
  <c r="M59" i="7"/>
  <c r="I33" i="8"/>
  <c r="V19" i="6"/>
  <c r="V22" i="6"/>
  <c r="X57" i="7"/>
  <c r="X29" i="7"/>
  <c r="X19" i="7"/>
  <c r="T57" i="7"/>
  <c r="V62" i="7"/>
  <c r="X75" i="7"/>
  <c r="X83" i="7" s="1"/>
  <c r="X31" i="7"/>
  <c r="AE60" i="7"/>
  <c r="AC75" i="7"/>
  <c r="AC83" i="7" s="1"/>
  <c r="K29" i="7"/>
  <c r="O57" i="7"/>
  <c r="O58" i="7"/>
  <c r="O62" i="7"/>
  <c r="O29" i="7"/>
  <c r="R9" i="7" s="1"/>
  <c r="W57" i="7"/>
  <c r="V57" i="7"/>
  <c r="B71" i="5"/>
  <c r="B114" i="5" s="1"/>
  <c r="I23" i="8"/>
  <c r="V61" i="5"/>
  <c r="V64" i="5" s="1"/>
  <c r="U6" i="6"/>
  <c r="W5" i="7"/>
  <c r="G71" i="5"/>
  <c r="T60" i="7"/>
  <c r="L57" i="7"/>
  <c r="L75" i="7"/>
  <c r="L83" i="7" s="1"/>
  <c r="L58" i="7"/>
  <c r="L60" i="7"/>
  <c r="L61" i="7"/>
  <c r="L62" i="7"/>
  <c r="L59" i="7"/>
  <c r="T61" i="7"/>
  <c r="K57" i="7"/>
  <c r="K60" i="7"/>
  <c r="AE62" i="7"/>
  <c r="AE75" i="7"/>
  <c r="AE83" i="7" s="1"/>
  <c r="X60" i="7"/>
  <c r="W19" i="7"/>
  <c r="K62" i="7"/>
  <c r="X59" i="7"/>
  <c r="R10" i="6"/>
  <c r="X62" i="7"/>
  <c r="R15" i="6"/>
  <c r="R19" i="6"/>
  <c r="V60" i="7"/>
  <c r="U57" i="7"/>
  <c r="M57" i="7"/>
  <c r="M61" i="7"/>
  <c r="M58" i="7"/>
  <c r="E71" i="5"/>
  <c r="R22" i="6"/>
  <c r="T75" i="7"/>
  <c r="T83" i="7" s="1"/>
  <c r="AC58" i="7"/>
  <c r="U61" i="7"/>
  <c r="X61" i="7"/>
  <c r="T58" i="7"/>
  <c r="U75" i="7"/>
  <c r="U83" i="7" s="1"/>
  <c r="V17" i="6"/>
  <c r="V15" i="6"/>
  <c r="L61" i="5"/>
  <c r="L64" i="5" s="1"/>
  <c r="L6" i="6"/>
  <c r="L5" i="7"/>
  <c r="S23" i="6"/>
  <c r="S27" i="6" s="1"/>
  <c r="U23" i="6"/>
  <c r="U27" i="6" s="1"/>
  <c r="Z23" i="6"/>
  <c r="Z27" i="6" s="1"/>
  <c r="AB23" i="6"/>
  <c r="AB27" i="6" s="1"/>
  <c r="L23" i="6"/>
  <c r="L27" i="6" s="1"/>
  <c r="N23" i="6"/>
  <c r="N27" i="6" s="1"/>
  <c r="AF19" i="7"/>
  <c r="AG19" i="7"/>
  <c r="AA22" i="6"/>
  <c r="AA17" i="6"/>
  <c r="AA19" i="6"/>
  <c r="AA15" i="6"/>
  <c r="AB61" i="5"/>
  <c r="AB64" i="5" s="1"/>
  <c r="AD5" i="7"/>
  <c r="Z6" i="6"/>
  <c r="AD19" i="7"/>
  <c r="AE19" i="7"/>
  <c r="Y17" i="6"/>
  <c r="Y19" i="6"/>
  <c r="Y22" i="6"/>
  <c r="Y15" i="6"/>
  <c r="AG25" i="7"/>
  <c r="AG31" i="7"/>
  <c r="AG30" i="7"/>
  <c r="AG28" i="7"/>
  <c r="AG26" i="7"/>
  <c r="AG29" i="7"/>
  <c r="AG27" i="7"/>
  <c r="AD61" i="5"/>
  <c r="AD64" i="5" s="1"/>
  <c r="AF5" i="7"/>
  <c r="AF29" i="7" s="1"/>
  <c r="AB6" i="6"/>
  <c r="AE25" i="7"/>
  <c r="AE31" i="7"/>
  <c r="AE30" i="7"/>
  <c r="AE28" i="7"/>
  <c r="AE26" i="7"/>
  <c r="AE29" i="7"/>
  <c r="AE27" i="7"/>
  <c r="R23" i="6"/>
  <c r="R27" i="6" s="1"/>
  <c r="T23" i="6"/>
  <c r="T27" i="6" s="1"/>
  <c r="V23" i="6"/>
  <c r="V27" i="6" s="1"/>
  <c r="Y23" i="6"/>
  <c r="Y27" i="6" s="1"/>
  <c r="AA23" i="6"/>
  <c r="AA27" i="6" s="1"/>
  <c r="AC23" i="6"/>
  <c r="AC27" i="6" s="1"/>
  <c r="K23" i="6"/>
  <c r="K27" i="6" s="1"/>
  <c r="M23" i="6"/>
  <c r="M27" i="6" s="1"/>
  <c r="O23" i="6"/>
  <c r="O27" i="6" s="1"/>
  <c r="AC25" i="7"/>
  <c r="AC31" i="7"/>
  <c r="AC30" i="7"/>
  <c r="AC28" i="7"/>
  <c r="AC26" i="7"/>
  <c r="AC29" i="7"/>
  <c r="AC27" i="7"/>
  <c r="AA10" i="6"/>
  <c r="AA13" i="6" s="1"/>
  <c r="F97" i="5"/>
  <c r="D97" i="5"/>
  <c r="B97" i="5"/>
  <c r="F89" i="5"/>
  <c r="E97" i="5"/>
  <c r="C97" i="5"/>
  <c r="E89" i="5"/>
  <c r="D89" i="5"/>
  <c r="G89" i="5"/>
  <c r="C89" i="5"/>
  <c r="G67" i="5"/>
  <c r="G113" i="5" s="1"/>
  <c r="H129" i="5" s="1"/>
  <c r="E67" i="5"/>
  <c r="C67" i="5"/>
  <c r="F67" i="5"/>
  <c r="D67" i="5"/>
  <c r="B67" i="5"/>
  <c r="B113" i="5" s="1"/>
  <c r="K22" i="6" l="1"/>
  <c r="K17" i="6"/>
  <c r="O22" i="6"/>
  <c r="O15" i="6"/>
  <c r="O19" i="6"/>
  <c r="K19" i="6"/>
  <c r="K15" i="6"/>
  <c r="AC17" i="6"/>
  <c r="AC19" i="6"/>
  <c r="AC10" i="6"/>
  <c r="AC13" i="6" s="1"/>
  <c r="O17" i="6"/>
  <c r="AC15" i="6"/>
  <c r="S17" i="6"/>
  <c r="S22" i="6"/>
  <c r="V13" i="6"/>
  <c r="V20" i="6" s="1"/>
  <c r="V24" i="6" s="1"/>
  <c r="R13" i="6"/>
  <c r="R20" i="6" s="1"/>
  <c r="R24" i="6" s="1"/>
  <c r="Z9" i="7"/>
  <c r="Z48" i="7"/>
  <c r="N28" i="7"/>
  <c r="AE15" i="7"/>
  <c r="S15" i="6"/>
  <c r="S10" i="6"/>
  <c r="S13" i="6" s="1"/>
  <c r="G131" i="5"/>
  <c r="H131" i="5"/>
  <c r="M31" i="7"/>
  <c r="N27" i="7"/>
  <c r="O15" i="7"/>
  <c r="N31" i="7"/>
  <c r="D16" i="6"/>
  <c r="C114" i="5"/>
  <c r="E14" i="6"/>
  <c r="D113" i="5"/>
  <c r="H26" i="6"/>
  <c r="G117" i="5"/>
  <c r="H133" i="5" s="1"/>
  <c r="E26" i="6"/>
  <c r="D117" i="5"/>
  <c r="G14" i="6"/>
  <c r="F113" i="5"/>
  <c r="G129" i="5" s="1"/>
  <c r="F16" i="6"/>
  <c r="E114" i="5"/>
  <c r="H16" i="6"/>
  <c r="G114" i="5"/>
  <c r="H130" i="5" s="1"/>
  <c r="D14" i="6"/>
  <c r="C113" i="5"/>
  <c r="F26" i="6"/>
  <c r="E117" i="5"/>
  <c r="D26" i="6"/>
  <c r="C117" i="5"/>
  <c r="G26" i="6"/>
  <c r="F117" i="5"/>
  <c r="T15" i="6"/>
  <c r="E16" i="6"/>
  <c r="D114" i="5"/>
  <c r="F14" i="6"/>
  <c r="E113" i="5"/>
  <c r="M15" i="6"/>
  <c r="V28" i="7"/>
  <c r="G16" i="6"/>
  <c r="F114" i="5"/>
  <c r="AI19" i="7"/>
  <c r="AI9" i="7"/>
  <c r="N29" i="7"/>
  <c r="M22" i="6"/>
  <c r="T19" i="6"/>
  <c r="M19" i="6"/>
  <c r="N15" i="6"/>
  <c r="N19" i="6"/>
  <c r="N22" i="6"/>
  <c r="N10" i="6"/>
  <c r="N13" i="6" s="1"/>
  <c r="N17" i="6"/>
  <c r="M17" i="6"/>
  <c r="N26" i="7"/>
  <c r="N30" i="7"/>
  <c r="H14" i="6"/>
  <c r="M30" i="7"/>
  <c r="Q9" i="7"/>
  <c r="V27" i="7"/>
  <c r="V30" i="7"/>
  <c r="V25" i="7"/>
  <c r="V26" i="7"/>
  <c r="T22" i="6"/>
  <c r="M27" i="7"/>
  <c r="M26" i="7"/>
  <c r="M28" i="7"/>
  <c r="N15" i="7"/>
  <c r="M29" i="7"/>
  <c r="V15" i="7"/>
  <c r="V31" i="7"/>
  <c r="W15" i="7"/>
  <c r="T17" i="6"/>
  <c r="T10" i="6"/>
  <c r="T13" i="6" s="1"/>
  <c r="AD29" i="7"/>
  <c r="Y20" i="6"/>
  <c r="Y24" i="6" s="1"/>
  <c r="W27" i="7"/>
  <c r="W26" i="7"/>
  <c r="W30" i="7"/>
  <c r="W28" i="7"/>
  <c r="W31" i="7"/>
  <c r="W29" i="7"/>
  <c r="Z29" i="7" s="1"/>
  <c r="W25" i="7"/>
  <c r="U17" i="6"/>
  <c r="U15" i="6"/>
  <c r="U22" i="6"/>
  <c r="U19" i="6"/>
  <c r="U10" i="6"/>
  <c r="X15" i="7"/>
  <c r="L15" i="7"/>
  <c r="L28" i="7"/>
  <c r="L31" i="7"/>
  <c r="L29" i="7"/>
  <c r="L25" i="7"/>
  <c r="L30" i="7"/>
  <c r="L26" i="7"/>
  <c r="L27" i="7"/>
  <c r="M15" i="7"/>
  <c r="L15" i="6"/>
  <c r="L17" i="6"/>
  <c r="L19" i="6"/>
  <c r="L10" i="6"/>
  <c r="L22" i="6"/>
  <c r="AB15" i="6"/>
  <c r="AB22" i="6"/>
  <c r="AB19" i="6"/>
  <c r="AB17" i="6"/>
  <c r="AB10" i="6"/>
  <c r="AB13" i="6" s="1"/>
  <c r="AD25" i="7"/>
  <c r="AD15" i="7"/>
  <c r="AD30" i="7"/>
  <c r="AD28" i="7"/>
  <c r="AD26" i="7"/>
  <c r="AD31" i="7"/>
  <c r="AD27" i="7"/>
  <c r="AA20" i="6"/>
  <c r="AA24" i="6" s="1"/>
  <c r="AG15" i="7"/>
  <c r="AF25" i="7"/>
  <c r="AF15" i="7"/>
  <c r="AF30" i="7"/>
  <c r="AF28" i="7"/>
  <c r="AF26" i="7"/>
  <c r="AF31" i="7"/>
  <c r="AF27" i="7"/>
  <c r="Z22" i="6"/>
  <c r="Z19" i="6"/>
  <c r="Z15" i="6"/>
  <c r="Z17" i="6"/>
  <c r="Z10" i="6"/>
  <c r="Z13" i="6" s="1"/>
  <c r="B57" i="5"/>
  <c r="B8" i="9" s="1"/>
  <c r="C57" i="5"/>
  <c r="C8" i="9" s="1"/>
  <c r="D57" i="5"/>
  <c r="D8" i="9" s="1"/>
  <c r="E57" i="5"/>
  <c r="E8" i="9" s="1"/>
  <c r="F57" i="5"/>
  <c r="F8" i="9" s="1"/>
  <c r="G57" i="5"/>
  <c r="G8" i="9" s="1"/>
  <c r="H16" i="9" s="1"/>
  <c r="B49" i="5"/>
  <c r="C49" i="5"/>
  <c r="B9" i="8" s="1"/>
  <c r="D49" i="5"/>
  <c r="C9" i="8" s="1"/>
  <c r="E49" i="5"/>
  <c r="D9" i="8" s="1"/>
  <c r="F49" i="5"/>
  <c r="E9" i="8" s="1"/>
  <c r="G49" i="5"/>
  <c r="F9" i="8" s="1"/>
  <c r="G18" i="8" s="1"/>
  <c r="B5" i="5"/>
  <c r="C5" i="5"/>
  <c r="D5" i="5"/>
  <c r="E5" i="5"/>
  <c r="F5" i="5"/>
  <c r="G5" i="5"/>
  <c r="B8" i="5"/>
  <c r="C8" i="5"/>
  <c r="B6" i="7" s="1"/>
  <c r="D8" i="5"/>
  <c r="C6" i="7" s="1"/>
  <c r="E8" i="5"/>
  <c r="D6" i="7" s="1"/>
  <c r="F8" i="5"/>
  <c r="E6" i="7" s="1"/>
  <c r="G8" i="5"/>
  <c r="F6" i="7" s="1"/>
  <c r="G16" i="7" s="1"/>
  <c r="B9" i="5"/>
  <c r="C9" i="5"/>
  <c r="B7" i="7" s="1"/>
  <c r="D9" i="5"/>
  <c r="C7" i="7" s="1"/>
  <c r="E9" i="5"/>
  <c r="D7" i="7" s="1"/>
  <c r="F9" i="5"/>
  <c r="E7" i="7" s="1"/>
  <c r="G9" i="5"/>
  <c r="F7" i="7" s="1"/>
  <c r="G17" i="7" s="1"/>
  <c r="B10" i="5"/>
  <c r="C10" i="5"/>
  <c r="B8" i="7" s="1"/>
  <c r="D10" i="5"/>
  <c r="C8" i="7" s="1"/>
  <c r="E10" i="5"/>
  <c r="D8" i="7" s="1"/>
  <c r="F10" i="5"/>
  <c r="E8" i="7" s="1"/>
  <c r="G10" i="5"/>
  <c r="F8" i="7" s="1"/>
  <c r="B11" i="5"/>
  <c r="C11" i="5"/>
  <c r="B37" i="7" s="1"/>
  <c r="D11" i="5"/>
  <c r="C37" i="7" s="1"/>
  <c r="E11" i="5"/>
  <c r="D37" i="7" s="1"/>
  <c r="F11" i="5"/>
  <c r="E37" i="7" s="1"/>
  <c r="G11" i="5"/>
  <c r="F37" i="7" s="1"/>
  <c r="B13" i="5"/>
  <c r="C13" i="5"/>
  <c r="D13" i="5"/>
  <c r="E13" i="5"/>
  <c r="F13" i="5"/>
  <c r="G13" i="5"/>
  <c r="B14" i="5"/>
  <c r="C14" i="5"/>
  <c r="D14" i="5"/>
  <c r="E14" i="5"/>
  <c r="F14" i="5"/>
  <c r="G14" i="5"/>
  <c r="B15" i="5"/>
  <c r="C15" i="5"/>
  <c r="D15" i="5"/>
  <c r="E15" i="5"/>
  <c r="F15" i="5"/>
  <c r="G15" i="5"/>
  <c r="B16" i="5"/>
  <c r="C16" i="5"/>
  <c r="D16" i="5"/>
  <c r="E16" i="5"/>
  <c r="F16" i="5"/>
  <c r="G16" i="5"/>
  <c r="B17" i="5"/>
  <c r="C17" i="5"/>
  <c r="D17" i="5"/>
  <c r="E17" i="5"/>
  <c r="F17" i="5"/>
  <c r="G17" i="5"/>
  <c r="B20" i="5"/>
  <c r="C20" i="5"/>
  <c r="B67" i="7" s="1"/>
  <c r="D20" i="5"/>
  <c r="C67" i="7" s="1"/>
  <c r="E20" i="5"/>
  <c r="D67" i="7" s="1"/>
  <c r="F20" i="5"/>
  <c r="E67" i="7" s="1"/>
  <c r="G20" i="5"/>
  <c r="I20" i="5" s="1"/>
  <c r="B21" i="5"/>
  <c r="C21" i="5"/>
  <c r="B68" i="7" s="1"/>
  <c r="D21" i="5"/>
  <c r="C68" i="7" s="1"/>
  <c r="E21" i="5"/>
  <c r="D68" i="7" s="1"/>
  <c r="F21" i="5"/>
  <c r="E68" i="7" s="1"/>
  <c r="G21" i="5"/>
  <c r="F68" i="7" s="1"/>
  <c r="B22" i="5"/>
  <c r="C22" i="5"/>
  <c r="B69" i="7" s="1"/>
  <c r="D22" i="5"/>
  <c r="C69" i="7" s="1"/>
  <c r="E22" i="5"/>
  <c r="D69" i="7" s="1"/>
  <c r="F22" i="5"/>
  <c r="E69" i="7" s="1"/>
  <c r="G22" i="5"/>
  <c r="F69" i="7" s="1"/>
  <c r="B23" i="5"/>
  <c r="C23" i="5"/>
  <c r="B70" i="7" s="1"/>
  <c r="D23" i="5"/>
  <c r="C70" i="7" s="1"/>
  <c r="E23" i="5"/>
  <c r="D70" i="7" s="1"/>
  <c r="F23" i="5"/>
  <c r="E70" i="7" s="1"/>
  <c r="G23" i="5"/>
  <c r="I23" i="5" s="1"/>
  <c r="B24" i="5"/>
  <c r="C24" i="5"/>
  <c r="B71" i="7" s="1"/>
  <c r="D24" i="5"/>
  <c r="C71" i="7" s="1"/>
  <c r="E24" i="5"/>
  <c r="D71" i="7" s="1"/>
  <c r="F24" i="5"/>
  <c r="E71" i="7" s="1"/>
  <c r="G24" i="5"/>
  <c r="F71" i="7" s="1"/>
  <c r="B25" i="5"/>
  <c r="C25" i="5"/>
  <c r="D25" i="5"/>
  <c r="E25" i="5"/>
  <c r="F25" i="5"/>
  <c r="G25" i="5"/>
  <c r="B26" i="5"/>
  <c r="C26" i="5"/>
  <c r="B11" i="7" s="1"/>
  <c r="D26" i="5"/>
  <c r="C11" i="7" s="1"/>
  <c r="E26" i="5"/>
  <c r="D11" i="7" s="1"/>
  <c r="F26" i="5"/>
  <c r="E11" i="7" s="1"/>
  <c r="G26" i="5"/>
  <c r="F11" i="7" s="1"/>
  <c r="G21" i="7" s="1"/>
  <c r="B32" i="5"/>
  <c r="C32" i="5"/>
  <c r="D32" i="5"/>
  <c r="E32" i="5"/>
  <c r="F32" i="5"/>
  <c r="G32" i="5"/>
  <c r="B33" i="5"/>
  <c r="C33" i="5"/>
  <c r="D33" i="5"/>
  <c r="E33" i="5"/>
  <c r="F33" i="5"/>
  <c r="G33" i="5"/>
  <c r="B34" i="5"/>
  <c r="C34" i="5"/>
  <c r="D34" i="5"/>
  <c r="E34" i="5"/>
  <c r="F34" i="5"/>
  <c r="G34" i="5"/>
  <c r="B35" i="5"/>
  <c r="C35" i="5"/>
  <c r="D35" i="5"/>
  <c r="E35" i="5"/>
  <c r="F35" i="5"/>
  <c r="G35" i="5"/>
  <c r="B36" i="5"/>
  <c r="C36" i="5"/>
  <c r="D36" i="5"/>
  <c r="E36" i="5"/>
  <c r="F36" i="5"/>
  <c r="G36" i="5"/>
  <c r="B37" i="5"/>
  <c r="C37" i="5"/>
  <c r="D37" i="5"/>
  <c r="E37" i="5"/>
  <c r="F37" i="5"/>
  <c r="G37" i="5"/>
  <c r="B38" i="5"/>
  <c r="C38" i="5"/>
  <c r="D38" i="5"/>
  <c r="E38" i="5"/>
  <c r="F38" i="5"/>
  <c r="G38" i="5"/>
  <c r="B39" i="5"/>
  <c r="C39" i="5"/>
  <c r="D39" i="5"/>
  <c r="E39" i="5"/>
  <c r="F39" i="5"/>
  <c r="G39" i="5"/>
  <c r="B40" i="5"/>
  <c r="C40" i="5"/>
  <c r="D40" i="5"/>
  <c r="E40" i="5"/>
  <c r="F40" i="5"/>
  <c r="G40" i="5"/>
  <c r="B45" i="5"/>
  <c r="C45" i="5"/>
  <c r="B5" i="8" s="1"/>
  <c r="D45" i="5"/>
  <c r="C5" i="8" s="1"/>
  <c r="C41" i="8" s="1"/>
  <c r="E45" i="5"/>
  <c r="D5" i="8" s="1"/>
  <c r="D41" i="8" s="1"/>
  <c r="F45" i="5"/>
  <c r="E5" i="8" s="1"/>
  <c r="E41" i="8" s="1"/>
  <c r="G45" i="5"/>
  <c r="F5" i="8" s="1"/>
  <c r="F41" i="8" s="1"/>
  <c r="B46" i="5"/>
  <c r="C46" i="5"/>
  <c r="B6" i="8" s="1"/>
  <c r="D46" i="5"/>
  <c r="C6" i="8" s="1"/>
  <c r="E46" i="5"/>
  <c r="D6" i="8" s="1"/>
  <c r="F46" i="5"/>
  <c r="E6" i="8" s="1"/>
  <c r="G46" i="5"/>
  <c r="F6" i="8" s="1"/>
  <c r="B47" i="5"/>
  <c r="C47" i="5"/>
  <c r="B7" i="8" s="1"/>
  <c r="D47" i="5"/>
  <c r="C7" i="8" s="1"/>
  <c r="E47" i="5"/>
  <c r="D7" i="8" s="1"/>
  <c r="F47" i="5"/>
  <c r="E7" i="8" s="1"/>
  <c r="G47" i="5"/>
  <c r="F7" i="8" s="1"/>
  <c r="G16" i="8" s="1"/>
  <c r="B48" i="5"/>
  <c r="C48" i="5"/>
  <c r="B8" i="8" s="1"/>
  <c r="D48" i="5"/>
  <c r="C8" i="8" s="1"/>
  <c r="E48" i="5"/>
  <c r="D8" i="8" s="1"/>
  <c r="F48" i="5"/>
  <c r="E8" i="8" s="1"/>
  <c r="G48" i="5"/>
  <c r="F8" i="8" s="1"/>
  <c r="G17" i="8" s="1"/>
  <c r="B54" i="5"/>
  <c r="B5" i="9" s="1"/>
  <c r="C54" i="5"/>
  <c r="C5" i="9" s="1"/>
  <c r="D54" i="5"/>
  <c r="D5" i="9" s="1"/>
  <c r="E54" i="5"/>
  <c r="E5" i="9" s="1"/>
  <c r="F54" i="5"/>
  <c r="F5" i="9" s="1"/>
  <c r="G54" i="5"/>
  <c r="G5" i="9" s="1"/>
  <c r="H13" i="9" s="1"/>
  <c r="B55" i="5"/>
  <c r="B6" i="9" s="1"/>
  <c r="C55" i="5"/>
  <c r="C6" i="9" s="1"/>
  <c r="D55" i="5"/>
  <c r="D6" i="9" s="1"/>
  <c r="E55" i="5"/>
  <c r="E6" i="9" s="1"/>
  <c r="F55" i="5"/>
  <c r="F6" i="9" s="1"/>
  <c r="G55" i="5"/>
  <c r="G6" i="9" s="1"/>
  <c r="H14" i="9" s="1"/>
  <c r="B56" i="5"/>
  <c r="B7" i="9" s="1"/>
  <c r="C56" i="5"/>
  <c r="C7" i="9" s="1"/>
  <c r="D56" i="5"/>
  <c r="D7" i="9" s="1"/>
  <c r="E56" i="5"/>
  <c r="E7" i="9" s="1"/>
  <c r="F56" i="5"/>
  <c r="F7" i="9" s="1"/>
  <c r="G56" i="5"/>
  <c r="G7" i="9" s="1"/>
  <c r="H15" i="9" s="1"/>
  <c r="A57" i="5"/>
  <c r="A56" i="5"/>
  <c r="A55" i="5"/>
  <c r="A54" i="5"/>
  <c r="A49" i="5"/>
  <c r="A48" i="5"/>
  <c r="A47" i="5"/>
  <c r="A46" i="5"/>
  <c r="A45" i="5"/>
  <c r="A40" i="5"/>
  <c r="A39" i="5"/>
  <c r="A38" i="5"/>
  <c r="A37" i="5"/>
  <c r="A36" i="5"/>
  <c r="A35" i="5"/>
  <c r="A34" i="5"/>
  <c r="A33" i="5"/>
  <c r="A32" i="5"/>
  <c r="A26" i="5"/>
  <c r="A25" i="5"/>
  <c r="A11" i="5"/>
  <c r="A37" i="7" s="1"/>
  <c r="A10" i="5"/>
  <c r="A9" i="5"/>
  <c r="A8" i="5"/>
  <c r="B7" i="4"/>
  <c r="C7" i="4"/>
  <c r="D7" i="4"/>
  <c r="E7" i="4"/>
  <c r="F7" i="4"/>
  <c r="G7" i="4"/>
  <c r="B8" i="4"/>
  <c r="C8" i="4"/>
  <c r="D8" i="4"/>
  <c r="E8" i="4"/>
  <c r="F8" i="4"/>
  <c r="G8" i="4"/>
  <c r="B9" i="4"/>
  <c r="C9" i="4"/>
  <c r="D9" i="4"/>
  <c r="E9" i="4"/>
  <c r="F9" i="4"/>
  <c r="G9" i="4"/>
  <c r="B10" i="4"/>
  <c r="C10" i="4"/>
  <c r="D10" i="4"/>
  <c r="E10" i="4"/>
  <c r="F10" i="4"/>
  <c r="G10" i="4"/>
  <c r="B11" i="4"/>
  <c r="C11" i="4"/>
  <c r="D11" i="4"/>
  <c r="E11" i="4"/>
  <c r="F11" i="4"/>
  <c r="G11" i="4"/>
  <c r="B12" i="4"/>
  <c r="C12" i="4"/>
  <c r="D12" i="4"/>
  <c r="E12" i="4"/>
  <c r="F12" i="4"/>
  <c r="G12" i="4"/>
  <c r="B13" i="4"/>
  <c r="C13" i="4"/>
  <c r="D13" i="4"/>
  <c r="E13" i="4"/>
  <c r="F13" i="4"/>
  <c r="G13" i="4"/>
  <c r="B14" i="4"/>
  <c r="C14" i="4"/>
  <c r="D14" i="4"/>
  <c r="E14" i="4"/>
  <c r="F14" i="4"/>
  <c r="G14" i="4"/>
  <c r="B15" i="4"/>
  <c r="C15" i="4"/>
  <c r="D15" i="4"/>
  <c r="E15" i="4"/>
  <c r="F15" i="4"/>
  <c r="G15" i="4"/>
  <c r="B16" i="4"/>
  <c r="C16" i="4"/>
  <c r="D16" i="4"/>
  <c r="E16" i="4"/>
  <c r="F16" i="4"/>
  <c r="G16" i="4"/>
  <c r="B17" i="4"/>
  <c r="C17" i="4"/>
  <c r="D17" i="4"/>
  <c r="E17" i="4"/>
  <c r="F17" i="4"/>
  <c r="G17" i="4"/>
  <c r="B18" i="4"/>
  <c r="C18" i="4"/>
  <c r="D18" i="4"/>
  <c r="E18" i="4"/>
  <c r="F18" i="4"/>
  <c r="G18" i="4"/>
  <c r="B19" i="4"/>
  <c r="C19" i="4"/>
  <c r="D19" i="4"/>
  <c r="E19" i="4"/>
  <c r="F19" i="4"/>
  <c r="G19" i="4"/>
  <c r="B20" i="4"/>
  <c r="C20" i="4"/>
  <c r="D20" i="4"/>
  <c r="E20" i="4"/>
  <c r="F20" i="4"/>
  <c r="G20" i="4"/>
  <c r="B21" i="4"/>
  <c r="C21" i="4"/>
  <c r="D21" i="4"/>
  <c r="E21" i="4"/>
  <c r="F21" i="4"/>
  <c r="G21" i="4"/>
  <c r="B22" i="4"/>
  <c r="C22" i="4"/>
  <c r="D22" i="4"/>
  <c r="E22" i="4"/>
  <c r="F22" i="4"/>
  <c r="G22" i="4"/>
  <c r="B23" i="4"/>
  <c r="C23" i="4"/>
  <c r="D23" i="4"/>
  <c r="E23" i="4"/>
  <c r="F23" i="4"/>
  <c r="G23" i="4"/>
  <c r="B24" i="4"/>
  <c r="C24" i="4"/>
  <c r="D24" i="4"/>
  <c r="E24" i="4"/>
  <c r="F24" i="4"/>
  <c r="G24" i="4"/>
  <c r="B25" i="4"/>
  <c r="C25" i="4"/>
  <c r="D25" i="4"/>
  <c r="E25" i="4"/>
  <c r="F25" i="4"/>
  <c r="G25" i="4"/>
  <c r="B26" i="4"/>
  <c r="C26" i="4"/>
  <c r="D26" i="4"/>
  <c r="E26" i="4"/>
  <c r="F26" i="4"/>
  <c r="G26" i="4"/>
  <c r="B27" i="4"/>
  <c r="C27" i="4"/>
  <c r="D27" i="4"/>
  <c r="E27" i="4"/>
  <c r="F27" i="4"/>
  <c r="G27" i="4"/>
  <c r="B28" i="4"/>
  <c r="C28" i="4"/>
  <c r="D28" i="4"/>
  <c r="E28" i="4"/>
  <c r="F28" i="4"/>
  <c r="G28" i="4"/>
  <c r="B29" i="4"/>
  <c r="C29" i="4"/>
  <c r="D29" i="4"/>
  <c r="E29" i="4"/>
  <c r="F29" i="4"/>
  <c r="G29" i="4"/>
  <c r="B30" i="4"/>
  <c r="C30" i="4"/>
  <c r="D30" i="4"/>
  <c r="E30" i="4"/>
  <c r="F30" i="4"/>
  <c r="G30" i="4"/>
  <c r="B31" i="4"/>
  <c r="C31" i="4"/>
  <c r="D31" i="4"/>
  <c r="E31" i="4"/>
  <c r="F31" i="4"/>
  <c r="G31" i="4"/>
  <c r="B32" i="4"/>
  <c r="C32" i="4"/>
  <c r="D32" i="4"/>
  <c r="E32" i="4"/>
  <c r="F32" i="4"/>
  <c r="G32" i="4"/>
  <c r="B33" i="4"/>
  <c r="C33" i="4"/>
  <c r="D33" i="4"/>
  <c r="E33" i="4"/>
  <c r="F33" i="4"/>
  <c r="G33" i="4"/>
  <c r="B34" i="4"/>
  <c r="C34" i="4"/>
  <c r="D34" i="4"/>
  <c r="E34" i="4"/>
  <c r="F34" i="4"/>
  <c r="G34" i="4"/>
  <c r="B35" i="4"/>
  <c r="C35" i="4"/>
  <c r="D35" i="4"/>
  <c r="E35" i="4"/>
  <c r="F35" i="4"/>
  <c r="G35" i="4"/>
  <c r="B36" i="4"/>
  <c r="C36" i="4"/>
  <c r="D36" i="4"/>
  <c r="E36" i="4"/>
  <c r="F36" i="4"/>
  <c r="G36" i="4"/>
  <c r="B37" i="4"/>
  <c r="C37" i="4"/>
  <c r="D37" i="4"/>
  <c r="E37" i="4"/>
  <c r="F37" i="4"/>
  <c r="G37" i="4"/>
  <c r="B38" i="4"/>
  <c r="C38" i="4"/>
  <c r="D38" i="4"/>
  <c r="E38" i="4"/>
  <c r="F38" i="4"/>
  <c r="G38" i="4"/>
  <c r="B39" i="4"/>
  <c r="C39" i="4"/>
  <c r="D39" i="4"/>
  <c r="E39" i="4"/>
  <c r="F39" i="4"/>
  <c r="G39" i="4"/>
  <c r="B40" i="4"/>
  <c r="C40" i="4"/>
  <c r="D40" i="4"/>
  <c r="E40" i="4"/>
  <c r="F40" i="4"/>
  <c r="G40" i="4"/>
  <c r="B41" i="4"/>
  <c r="C41" i="4"/>
  <c r="D41" i="4"/>
  <c r="E41" i="4"/>
  <c r="F41" i="4"/>
  <c r="G41" i="4"/>
  <c r="B42" i="4"/>
  <c r="C42" i="4"/>
  <c r="D42" i="4"/>
  <c r="E42" i="4"/>
  <c r="F42" i="4"/>
  <c r="G42" i="4"/>
  <c r="B43" i="4"/>
  <c r="C43" i="4"/>
  <c r="D43" i="4"/>
  <c r="E43" i="4"/>
  <c r="F43" i="4"/>
  <c r="G43" i="4"/>
  <c r="B44" i="4"/>
  <c r="C44" i="4"/>
  <c r="D44" i="4"/>
  <c r="E44" i="4"/>
  <c r="F44" i="4"/>
  <c r="G44" i="4"/>
  <c r="B45" i="4"/>
  <c r="C45" i="4"/>
  <c r="D45" i="4"/>
  <c r="E45" i="4"/>
  <c r="F45" i="4"/>
  <c r="G45" i="4"/>
  <c r="B46" i="4"/>
  <c r="C46" i="4"/>
  <c r="D46" i="4"/>
  <c r="E46" i="4"/>
  <c r="F46" i="4"/>
  <c r="G46" i="4"/>
  <c r="B47" i="4"/>
  <c r="C47" i="4"/>
  <c r="D47" i="4"/>
  <c r="E47" i="4"/>
  <c r="F47" i="4"/>
  <c r="G47" i="4"/>
  <c r="B48" i="4"/>
  <c r="C48" i="4"/>
  <c r="D48" i="4"/>
  <c r="E48" i="4"/>
  <c r="F48" i="4"/>
  <c r="G48" i="4"/>
  <c r="B49" i="4"/>
  <c r="C49" i="4"/>
  <c r="D49" i="4"/>
  <c r="E49" i="4"/>
  <c r="F49" i="4"/>
  <c r="G49" i="4"/>
  <c r="B50" i="4"/>
  <c r="C50" i="4"/>
  <c r="D50" i="4"/>
  <c r="E50" i="4"/>
  <c r="F50" i="4"/>
  <c r="G50" i="4"/>
  <c r="B51" i="4"/>
  <c r="C51" i="4"/>
  <c r="D51" i="4"/>
  <c r="E51" i="4"/>
  <c r="F51" i="4"/>
  <c r="G51" i="4"/>
  <c r="B52" i="4"/>
  <c r="C52" i="4"/>
  <c r="D52" i="4"/>
  <c r="E52" i="4"/>
  <c r="F52" i="4"/>
  <c r="G52" i="4"/>
  <c r="B53" i="4"/>
  <c r="C53" i="4"/>
  <c r="D53" i="4"/>
  <c r="E53" i="4"/>
  <c r="F53" i="4"/>
  <c r="G53" i="4"/>
  <c r="B54" i="4"/>
  <c r="C54" i="4"/>
  <c r="D54" i="4"/>
  <c r="E54" i="4"/>
  <c r="F54" i="4"/>
  <c r="G54" i="4"/>
  <c r="B55" i="4"/>
  <c r="C55" i="4"/>
  <c r="D55" i="4"/>
  <c r="E55" i="4"/>
  <c r="F55" i="4"/>
  <c r="G55" i="4"/>
  <c r="B56" i="4"/>
  <c r="C56" i="4"/>
  <c r="D56" i="4"/>
  <c r="E56" i="4"/>
  <c r="F56" i="4"/>
  <c r="G56" i="4"/>
  <c r="B57" i="4"/>
  <c r="C57" i="4"/>
  <c r="D57" i="4"/>
  <c r="E57" i="4"/>
  <c r="F57" i="4"/>
  <c r="G57" i="4"/>
  <c r="B58" i="4"/>
  <c r="C58" i="4"/>
  <c r="D58" i="4"/>
  <c r="E58" i="4"/>
  <c r="F58" i="4"/>
  <c r="G58" i="4"/>
  <c r="B59" i="4"/>
  <c r="C59" i="4"/>
  <c r="D59" i="4"/>
  <c r="E59" i="4"/>
  <c r="F59" i="4"/>
  <c r="G59" i="4"/>
  <c r="B60" i="4"/>
  <c r="C60" i="4"/>
  <c r="D60" i="4"/>
  <c r="E60" i="4"/>
  <c r="F60" i="4"/>
  <c r="G60" i="4"/>
  <c r="B61" i="4"/>
  <c r="C61" i="4"/>
  <c r="D61" i="4"/>
  <c r="E61" i="4"/>
  <c r="F61" i="4"/>
  <c r="G61" i="4"/>
  <c r="B62" i="4"/>
  <c r="C62" i="4"/>
  <c r="D62" i="4"/>
  <c r="E62" i="4"/>
  <c r="F62" i="4"/>
  <c r="G62" i="4"/>
  <c r="B63" i="4"/>
  <c r="C63" i="4"/>
  <c r="D63" i="4"/>
  <c r="E63" i="4"/>
  <c r="F63" i="4"/>
  <c r="G63" i="4"/>
  <c r="B64" i="4"/>
  <c r="C64" i="4"/>
  <c r="D64" i="4"/>
  <c r="E64" i="4"/>
  <c r="F64" i="4"/>
  <c r="G64" i="4"/>
  <c r="B65" i="4"/>
  <c r="C65" i="4"/>
  <c r="D65" i="4"/>
  <c r="E65" i="4"/>
  <c r="F65" i="4"/>
  <c r="G65" i="4"/>
  <c r="B66" i="4"/>
  <c r="C66" i="4"/>
  <c r="D66" i="4"/>
  <c r="E66" i="4"/>
  <c r="F66" i="4"/>
  <c r="G66" i="4"/>
  <c r="B67" i="4"/>
  <c r="C67" i="4"/>
  <c r="D67" i="4"/>
  <c r="E67" i="4"/>
  <c r="F67" i="4"/>
  <c r="G67" i="4"/>
  <c r="B68" i="4"/>
  <c r="C68" i="4"/>
  <c r="D68" i="4"/>
  <c r="E68" i="4"/>
  <c r="F68" i="4"/>
  <c r="G68" i="4"/>
  <c r="B69" i="4"/>
  <c r="C69" i="4"/>
  <c r="D69" i="4"/>
  <c r="E69" i="4"/>
  <c r="F69" i="4"/>
  <c r="G69" i="4"/>
  <c r="B70" i="4"/>
  <c r="C70" i="4"/>
  <c r="D70" i="4"/>
  <c r="E70" i="4"/>
  <c r="F70" i="4"/>
  <c r="G70" i="4"/>
  <c r="B71" i="4"/>
  <c r="C71" i="4"/>
  <c r="D71" i="4"/>
  <c r="E71" i="4"/>
  <c r="F71" i="4"/>
  <c r="G71" i="4"/>
  <c r="B72" i="4"/>
  <c r="C72" i="4"/>
  <c r="D72" i="4"/>
  <c r="E72" i="4"/>
  <c r="F72" i="4"/>
  <c r="G72" i="4"/>
  <c r="B73" i="4"/>
  <c r="C73" i="4"/>
  <c r="D73" i="4"/>
  <c r="E73" i="4"/>
  <c r="F73" i="4"/>
  <c r="G73" i="4"/>
  <c r="B74" i="4"/>
  <c r="C74" i="4"/>
  <c r="D74" i="4"/>
  <c r="E74" i="4"/>
  <c r="F74" i="4"/>
  <c r="G74" i="4"/>
  <c r="B75" i="4"/>
  <c r="C75" i="4"/>
  <c r="D75" i="4"/>
  <c r="E75" i="4"/>
  <c r="F75" i="4"/>
  <c r="G75" i="4"/>
  <c r="B76" i="4"/>
  <c r="C76" i="4"/>
  <c r="D76" i="4"/>
  <c r="E76" i="4"/>
  <c r="F76" i="4"/>
  <c r="G76" i="4"/>
  <c r="B77" i="4"/>
  <c r="C77" i="4"/>
  <c r="D77" i="4"/>
  <c r="E77" i="4"/>
  <c r="F77" i="4"/>
  <c r="G77" i="4"/>
  <c r="B78" i="4"/>
  <c r="C78" i="4"/>
  <c r="D78" i="4"/>
  <c r="E78" i="4"/>
  <c r="F78" i="4"/>
  <c r="G78" i="4"/>
  <c r="B79" i="4"/>
  <c r="C79" i="4"/>
  <c r="D79" i="4"/>
  <c r="E79" i="4"/>
  <c r="F79" i="4"/>
  <c r="G79" i="4"/>
  <c r="B80" i="4"/>
  <c r="C80" i="4"/>
  <c r="D80" i="4"/>
  <c r="E80" i="4"/>
  <c r="F80" i="4"/>
  <c r="G80" i="4"/>
  <c r="B81" i="4"/>
  <c r="C81" i="4"/>
  <c r="D81" i="4"/>
  <c r="E81" i="4"/>
  <c r="F81" i="4"/>
  <c r="G81" i="4"/>
  <c r="B82" i="4"/>
  <c r="C82" i="4"/>
  <c r="D82" i="4"/>
  <c r="E82" i="4"/>
  <c r="F82" i="4"/>
  <c r="G82" i="4"/>
  <c r="B83" i="4"/>
  <c r="C83" i="4"/>
  <c r="D83" i="4"/>
  <c r="E83" i="4"/>
  <c r="F83" i="4"/>
  <c r="G83" i="4"/>
  <c r="B84" i="4"/>
  <c r="C84" i="4"/>
  <c r="D84" i="4"/>
  <c r="E84" i="4"/>
  <c r="F84" i="4"/>
  <c r="G84" i="4"/>
  <c r="B85" i="4"/>
  <c r="C85" i="4"/>
  <c r="D85" i="4"/>
  <c r="E85" i="4"/>
  <c r="F85" i="4"/>
  <c r="G85" i="4"/>
  <c r="B86" i="4"/>
  <c r="C86" i="4"/>
  <c r="D86" i="4"/>
  <c r="E86" i="4"/>
  <c r="F86" i="4"/>
  <c r="G86" i="4"/>
  <c r="B87" i="4"/>
  <c r="C87" i="4"/>
  <c r="D87" i="4"/>
  <c r="E87" i="4"/>
  <c r="F87" i="4"/>
  <c r="G87" i="4"/>
  <c r="B88" i="4"/>
  <c r="C88" i="4"/>
  <c r="D88" i="4"/>
  <c r="E88" i="4"/>
  <c r="F88" i="4"/>
  <c r="G88" i="4"/>
  <c r="B89" i="4"/>
  <c r="C89" i="4"/>
  <c r="D89" i="4"/>
  <c r="E89" i="4"/>
  <c r="F89" i="4"/>
  <c r="G89" i="4"/>
  <c r="B90" i="4"/>
  <c r="C90" i="4"/>
  <c r="D90" i="4"/>
  <c r="E90" i="4"/>
  <c r="F90" i="4"/>
  <c r="G90" i="4"/>
  <c r="B91" i="4"/>
  <c r="C91" i="4"/>
  <c r="D91" i="4"/>
  <c r="E91" i="4"/>
  <c r="F91" i="4"/>
  <c r="G91" i="4"/>
  <c r="B92" i="4"/>
  <c r="C92" i="4"/>
  <c r="D92" i="4"/>
  <c r="E92" i="4"/>
  <c r="F92" i="4"/>
  <c r="G92" i="4"/>
  <c r="B93" i="4"/>
  <c r="C93" i="4"/>
  <c r="D93" i="4"/>
  <c r="E93" i="4"/>
  <c r="F93" i="4"/>
  <c r="G93" i="4"/>
  <c r="B94" i="4"/>
  <c r="C94" i="4"/>
  <c r="D94" i="4"/>
  <c r="E94" i="4"/>
  <c r="F94" i="4"/>
  <c r="G94" i="4"/>
  <c r="B95" i="4"/>
  <c r="C95" i="4"/>
  <c r="D95" i="4"/>
  <c r="E95" i="4"/>
  <c r="F95" i="4"/>
  <c r="G95" i="4"/>
  <c r="B96" i="4"/>
  <c r="C96" i="4"/>
  <c r="D96" i="4"/>
  <c r="E96" i="4"/>
  <c r="F96" i="4"/>
  <c r="G96" i="4"/>
  <c r="B97" i="4"/>
  <c r="C97" i="4"/>
  <c r="D97" i="4"/>
  <c r="E97" i="4"/>
  <c r="F97" i="4"/>
  <c r="G97" i="4"/>
  <c r="B98" i="4"/>
  <c r="C98" i="4"/>
  <c r="D98" i="4"/>
  <c r="E98" i="4"/>
  <c r="F98" i="4"/>
  <c r="G98" i="4"/>
  <c r="B99" i="4"/>
  <c r="C99" i="4"/>
  <c r="D99" i="4"/>
  <c r="E99" i="4"/>
  <c r="F99" i="4"/>
  <c r="G99" i="4"/>
  <c r="B100" i="4"/>
  <c r="C100" i="4"/>
  <c r="D100" i="4"/>
  <c r="E100" i="4"/>
  <c r="F100" i="4"/>
  <c r="G100" i="4"/>
  <c r="B101" i="4"/>
  <c r="C101" i="4"/>
  <c r="D101" i="4"/>
  <c r="E101" i="4"/>
  <c r="F101" i="4"/>
  <c r="G101" i="4"/>
  <c r="B102" i="4"/>
  <c r="C102" i="4"/>
  <c r="D102" i="4"/>
  <c r="E102" i="4"/>
  <c r="F102" i="4"/>
  <c r="G102" i="4"/>
  <c r="B103" i="4"/>
  <c r="C103" i="4"/>
  <c r="D103" i="4"/>
  <c r="E103" i="4"/>
  <c r="F103" i="4"/>
  <c r="G103" i="4"/>
  <c r="B104" i="4"/>
  <c r="C104" i="4"/>
  <c r="D104" i="4"/>
  <c r="E104" i="4"/>
  <c r="F104" i="4"/>
  <c r="G104" i="4"/>
  <c r="B105" i="4"/>
  <c r="C105" i="4"/>
  <c r="D105" i="4"/>
  <c r="E105" i="4"/>
  <c r="F105" i="4"/>
  <c r="G105" i="4"/>
  <c r="B106" i="4"/>
  <c r="C106" i="4"/>
  <c r="D106" i="4"/>
  <c r="E106" i="4"/>
  <c r="F106" i="4"/>
  <c r="G106" i="4"/>
  <c r="B107" i="4"/>
  <c r="C107" i="4"/>
  <c r="D107" i="4"/>
  <c r="E107" i="4"/>
  <c r="F107" i="4"/>
  <c r="G107" i="4"/>
  <c r="B108" i="4"/>
  <c r="C108" i="4"/>
  <c r="D108" i="4"/>
  <c r="E108" i="4"/>
  <c r="F108" i="4"/>
  <c r="G108" i="4"/>
  <c r="B109" i="4"/>
  <c r="C109" i="4"/>
  <c r="D109" i="4"/>
  <c r="E109" i="4"/>
  <c r="F109" i="4"/>
  <c r="G109" i="4"/>
  <c r="B110" i="4"/>
  <c r="C110" i="4"/>
  <c r="D110" i="4"/>
  <c r="E110" i="4"/>
  <c r="F110" i="4"/>
  <c r="G110" i="4"/>
  <c r="B111" i="4"/>
  <c r="C111" i="4"/>
  <c r="D111" i="4"/>
  <c r="E111" i="4"/>
  <c r="F111" i="4"/>
  <c r="G111" i="4"/>
  <c r="B112" i="4"/>
  <c r="C112" i="4"/>
  <c r="D112" i="4"/>
  <c r="E112" i="4"/>
  <c r="F112" i="4"/>
  <c r="G112" i="4"/>
  <c r="B113" i="4"/>
  <c r="C113" i="4"/>
  <c r="D113" i="4"/>
  <c r="E113" i="4"/>
  <c r="F113" i="4"/>
  <c r="G113" i="4"/>
  <c r="B114" i="4"/>
  <c r="C114" i="4"/>
  <c r="D114" i="4"/>
  <c r="E114" i="4"/>
  <c r="F114" i="4"/>
  <c r="G114" i="4"/>
  <c r="B115" i="4"/>
  <c r="C115" i="4"/>
  <c r="D115" i="4"/>
  <c r="E115" i="4"/>
  <c r="F115" i="4"/>
  <c r="G115" i="4"/>
  <c r="B116" i="4"/>
  <c r="C116" i="4"/>
  <c r="D116" i="4"/>
  <c r="E116" i="4"/>
  <c r="F116" i="4"/>
  <c r="G116" i="4"/>
  <c r="B117" i="4"/>
  <c r="C117" i="4"/>
  <c r="D117" i="4"/>
  <c r="E117" i="4"/>
  <c r="F117" i="4"/>
  <c r="G117" i="4"/>
  <c r="B118" i="4"/>
  <c r="C118" i="4"/>
  <c r="D118" i="4"/>
  <c r="E118" i="4"/>
  <c r="F118" i="4"/>
  <c r="G118" i="4"/>
  <c r="B119" i="4"/>
  <c r="C119" i="4"/>
  <c r="D119" i="4"/>
  <c r="E119" i="4"/>
  <c r="F119" i="4"/>
  <c r="G119" i="4"/>
  <c r="B120" i="4"/>
  <c r="C120" i="4"/>
  <c r="D120" i="4"/>
  <c r="E120" i="4"/>
  <c r="F120" i="4"/>
  <c r="G120" i="4"/>
  <c r="B121" i="4"/>
  <c r="C121" i="4"/>
  <c r="D121" i="4"/>
  <c r="E121" i="4"/>
  <c r="F121" i="4"/>
  <c r="G121" i="4"/>
  <c r="B122" i="4"/>
  <c r="C122" i="4"/>
  <c r="D122" i="4"/>
  <c r="E122" i="4"/>
  <c r="F122" i="4"/>
  <c r="G122" i="4"/>
  <c r="B123" i="4"/>
  <c r="C123" i="4"/>
  <c r="D123" i="4"/>
  <c r="E123" i="4"/>
  <c r="F123" i="4"/>
  <c r="G123" i="4"/>
  <c r="B124" i="4"/>
  <c r="C124" i="4"/>
  <c r="D124" i="4"/>
  <c r="E124" i="4"/>
  <c r="F124" i="4"/>
  <c r="G124" i="4"/>
  <c r="B125" i="4"/>
  <c r="C125" i="4"/>
  <c r="D125" i="4"/>
  <c r="E125" i="4"/>
  <c r="F125" i="4"/>
  <c r="G125" i="4"/>
  <c r="B126" i="4"/>
  <c r="C126" i="4"/>
  <c r="D126" i="4"/>
  <c r="E126" i="4"/>
  <c r="F126" i="4"/>
  <c r="G126" i="4"/>
  <c r="B127" i="4"/>
  <c r="C127" i="4"/>
  <c r="D127" i="4"/>
  <c r="E127" i="4"/>
  <c r="F127" i="4"/>
  <c r="G127" i="4"/>
  <c r="B128" i="4"/>
  <c r="C128" i="4"/>
  <c r="D128" i="4"/>
  <c r="E128" i="4"/>
  <c r="F128" i="4"/>
  <c r="G128" i="4"/>
  <c r="B129" i="4"/>
  <c r="C129" i="4"/>
  <c r="D129" i="4"/>
  <c r="E129" i="4"/>
  <c r="F129" i="4"/>
  <c r="G129" i="4"/>
  <c r="B130" i="4"/>
  <c r="C130" i="4"/>
  <c r="D130" i="4"/>
  <c r="E130" i="4"/>
  <c r="F130" i="4"/>
  <c r="G130" i="4"/>
  <c r="B131" i="4"/>
  <c r="C131" i="4"/>
  <c r="D131" i="4"/>
  <c r="E131" i="4"/>
  <c r="F131" i="4"/>
  <c r="G131" i="4"/>
  <c r="B132" i="4"/>
  <c r="C132" i="4"/>
  <c r="D132" i="4"/>
  <c r="E132" i="4"/>
  <c r="F132" i="4"/>
  <c r="G132" i="4"/>
  <c r="B133" i="4"/>
  <c r="C133" i="4"/>
  <c r="D133" i="4"/>
  <c r="E133" i="4"/>
  <c r="F133" i="4"/>
  <c r="G133" i="4"/>
  <c r="B134" i="4"/>
  <c r="C134" i="4"/>
  <c r="D134" i="4"/>
  <c r="E134" i="4"/>
  <c r="F134" i="4"/>
  <c r="G134" i="4"/>
  <c r="B135" i="4"/>
  <c r="C135" i="4"/>
  <c r="D135" i="4"/>
  <c r="E135" i="4"/>
  <c r="F135" i="4"/>
  <c r="G135" i="4"/>
  <c r="B136" i="4"/>
  <c r="C136" i="4"/>
  <c r="D136" i="4"/>
  <c r="E136" i="4"/>
  <c r="F136" i="4"/>
  <c r="G136" i="4"/>
  <c r="B137" i="4"/>
  <c r="C137" i="4"/>
  <c r="D137" i="4"/>
  <c r="E137" i="4"/>
  <c r="F137" i="4"/>
  <c r="G137" i="4"/>
  <c r="B138" i="4"/>
  <c r="C138" i="4"/>
  <c r="D138" i="4"/>
  <c r="E138" i="4"/>
  <c r="F138" i="4"/>
  <c r="G138" i="4"/>
  <c r="B139" i="4"/>
  <c r="C139" i="4"/>
  <c r="D139" i="4"/>
  <c r="E139" i="4"/>
  <c r="F139" i="4"/>
  <c r="G139" i="4"/>
  <c r="B140" i="4"/>
  <c r="C140" i="4"/>
  <c r="D140" i="4"/>
  <c r="E140" i="4"/>
  <c r="F140" i="4"/>
  <c r="G140" i="4"/>
  <c r="B141" i="4"/>
  <c r="C141" i="4"/>
  <c r="D141" i="4"/>
  <c r="E141" i="4"/>
  <c r="F141" i="4"/>
  <c r="G141" i="4"/>
  <c r="B142" i="4"/>
  <c r="C142" i="4"/>
  <c r="D142" i="4"/>
  <c r="E142" i="4"/>
  <c r="F142" i="4"/>
  <c r="G142" i="4"/>
  <c r="B143" i="4"/>
  <c r="C143" i="4"/>
  <c r="D143" i="4"/>
  <c r="E143" i="4"/>
  <c r="F143" i="4"/>
  <c r="G143" i="4"/>
  <c r="B144" i="4"/>
  <c r="C144" i="4"/>
  <c r="D144" i="4"/>
  <c r="E144" i="4"/>
  <c r="F144" i="4"/>
  <c r="G144" i="4"/>
  <c r="B145" i="4"/>
  <c r="C145" i="4"/>
  <c r="D145" i="4"/>
  <c r="E145" i="4"/>
  <c r="F145" i="4"/>
  <c r="G145" i="4"/>
  <c r="B146" i="4"/>
  <c r="C146" i="4"/>
  <c r="D146" i="4"/>
  <c r="E146" i="4"/>
  <c r="F146" i="4"/>
  <c r="G146" i="4"/>
  <c r="B147" i="4"/>
  <c r="C147" i="4"/>
  <c r="D147" i="4"/>
  <c r="E147" i="4"/>
  <c r="F147" i="4"/>
  <c r="G147" i="4"/>
  <c r="B148" i="4"/>
  <c r="C148" i="4"/>
  <c r="D148" i="4"/>
  <c r="E148" i="4"/>
  <c r="F148" i="4"/>
  <c r="G148" i="4"/>
  <c r="B149" i="4"/>
  <c r="C149" i="4"/>
  <c r="D149" i="4"/>
  <c r="E149" i="4"/>
  <c r="F149" i="4"/>
  <c r="G149" i="4"/>
  <c r="B150" i="4"/>
  <c r="C150" i="4"/>
  <c r="D150" i="4"/>
  <c r="E150" i="4"/>
  <c r="F150" i="4"/>
  <c r="G150" i="4"/>
  <c r="B151" i="4"/>
  <c r="C151" i="4"/>
  <c r="D151" i="4"/>
  <c r="E151" i="4"/>
  <c r="F151" i="4"/>
  <c r="G151" i="4"/>
  <c r="B152" i="4"/>
  <c r="C152" i="4"/>
  <c r="D152" i="4"/>
  <c r="E152" i="4"/>
  <c r="F152" i="4"/>
  <c r="G152" i="4"/>
  <c r="B153" i="4"/>
  <c r="C153" i="4"/>
  <c r="D153" i="4"/>
  <c r="E153" i="4"/>
  <c r="F153" i="4"/>
  <c r="G153" i="4"/>
  <c r="B154" i="4"/>
  <c r="C154" i="4"/>
  <c r="D154" i="4"/>
  <c r="E154" i="4"/>
  <c r="F154" i="4"/>
  <c r="G154" i="4"/>
  <c r="B155" i="4"/>
  <c r="C155" i="4"/>
  <c r="D155" i="4"/>
  <c r="E155" i="4"/>
  <c r="F155" i="4"/>
  <c r="G155" i="4"/>
  <c r="B156" i="4"/>
  <c r="C156" i="4"/>
  <c r="D156" i="4"/>
  <c r="E156" i="4"/>
  <c r="F156" i="4"/>
  <c r="G156" i="4"/>
  <c r="B157" i="4"/>
  <c r="C157" i="4"/>
  <c r="D157" i="4"/>
  <c r="E157" i="4"/>
  <c r="F157" i="4"/>
  <c r="G157" i="4"/>
  <c r="B158" i="4"/>
  <c r="C158" i="4"/>
  <c r="D158" i="4"/>
  <c r="E158" i="4"/>
  <c r="F158" i="4"/>
  <c r="G158" i="4"/>
  <c r="B159" i="4"/>
  <c r="C159" i="4"/>
  <c r="D159" i="4"/>
  <c r="E159" i="4"/>
  <c r="F159" i="4"/>
  <c r="G159" i="4"/>
  <c r="B160" i="4"/>
  <c r="C160" i="4"/>
  <c r="D160" i="4"/>
  <c r="E160" i="4"/>
  <c r="F160" i="4"/>
  <c r="G160" i="4"/>
  <c r="B161" i="4"/>
  <c r="C161" i="4"/>
  <c r="D161" i="4"/>
  <c r="E161" i="4"/>
  <c r="F161" i="4"/>
  <c r="G161" i="4"/>
  <c r="B162" i="4"/>
  <c r="C162" i="4"/>
  <c r="D162" i="4"/>
  <c r="E162" i="4"/>
  <c r="F162" i="4"/>
  <c r="G162" i="4"/>
  <c r="B163" i="4"/>
  <c r="C163" i="4"/>
  <c r="D163" i="4"/>
  <c r="E163" i="4"/>
  <c r="F163" i="4"/>
  <c r="G163" i="4"/>
  <c r="B164" i="4"/>
  <c r="C164" i="4"/>
  <c r="D164" i="4"/>
  <c r="E164" i="4"/>
  <c r="F164" i="4"/>
  <c r="G164" i="4"/>
  <c r="B165" i="4"/>
  <c r="C165" i="4"/>
  <c r="D165" i="4"/>
  <c r="E165" i="4"/>
  <c r="F165" i="4"/>
  <c r="G165" i="4"/>
  <c r="B166" i="4"/>
  <c r="C166" i="4"/>
  <c r="D166" i="4"/>
  <c r="E166" i="4"/>
  <c r="F166" i="4"/>
  <c r="G166" i="4"/>
  <c r="B167" i="4"/>
  <c r="C167" i="4"/>
  <c r="D167" i="4"/>
  <c r="E167" i="4"/>
  <c r="F167" i="4"/>
  <c r="G167" i="4"/>
  <c r="B168" i="4"/>
  <c r="C168" i="4"/>
  <c r="D168" i="4"/>
  <c r="E168" i="4"/>
  <c r="F168" i="4"/>
  <c r="G168" i="4"/>
  <c r="B169" i="4"/>
  <c r="C169" i="4"/>
  <c r="D169" i="4"/>
  <c r="E169" i="4"/>
  <c r="F169" i="4"/>
  <c r="G169" i="4"/>
  <c r="B170" i="4"/>
  <c r="C170" i="4"/>
  <c r="D170" i="4"/>
  <c r="E170" i="4"/>
  <c r="F170" i="4"/>
  <c r="G170" i="4"/>
  <c r="B171" i="4"/>
  <c r="C171" i="4"/>
  <c r="D171" i="4"/>
  <c r="E171" i="4"/>
  <c r="F171" i="4"/>
  <c r="G171" i="4"/>
  <c r="B172" i="4"/>
  <c r="C172" i="4"/>
  <c r="D172" i="4"/>
  <c r="E172" i="4"/>
  <c r="F172" i="4"/>
  <c r="G172" i="4"/>
  <c r="B173" i="4"/>
  <c r="C173" i="4"/>
  <c r="D173" i="4"/>
  <c r="E173" i="4"/>
  <c r="F173" i="4"/>
  <c r="G173" i="4"/>
  <c r="B174" i="4"/>
  <c r="C174" i="4"/>
  <c r="D174" i="4"/>
  <c r="E174" i="4"/>
  <c r="F174" i="4"/>
  <c r="G174" i="4"/>
  <c r="B175" i="4"/>
  <c r="C175" i="4"/>
  <c r="D175" i="4"/>
  <c r="E175" i="4"/>
  <c r="F175" i="4"/>
  <c r="G175" i="4"/>
  <c r="B176" i="4"/>
  <c r="C176" i="4"/>
  <c r="D176" i="4"/>
  <c r="E176" i="4"/>
  <c r="F176" i="4"/>
  <c r="G176" i="4"/>
  <c r="B177" i="4"/>
  <c r="C177" i="4"/>
  <c r="D177" i="4"/>
  <c r="E177" i="4"/>
  <c r="F177" i="4"/>
  <c r="G177" i="4"/>
  <c r="B178" i="4"/>
  <c r="C178" i="4"/>
  <c r="D178" i="4"/>
  <c r="E178" i="4"/>
  <c r="F178" i="4"/>
  <c r="G178" i="4"/>
  <c r="B179" i="4"/>
  <c r="C179" i="4"/>
  <c r="D179" i="4"/>
  <c r="E179" i="4"/>
  <c r="F179" i="4"/>
  <c r="G179" i="4"/>
  <c r="B180" i="4"/>
  <c r="C180" i="4"/>
  <c r="D180" i="4"/>
  <c r="E180" i="4"/>
  <c r="F180" i="4"/>
  <c r="G180" i="4"/>
  <c r="B181" i="4"/>
  <c r="C181" i="4"/>
  <c r="D181" i="4"/>
  <c r="E181" i="4"/>
  <c r="F181" i="4"/>
  <c r="G181" i="4"/>
  <c r="B182" i="4"/>
  <c r="C182" i="4"/>
  <c r="D182" i="4"/>
  <c r="E182" i="4"/>
  <c r="F182" i="4"/>
  <c r="G182" i="4"/>
  <c r="B183" i="4"/>
  <c r="C183" i="4"/>
  <c r="D183" i="4"/>
  <c r="E183" i="4"/>
  <c r="F183" i="4"/>
  <c r="G183" i="4"/>
  <c r="B184" i="4"/>
  <c r="C184" i="4"/>
  <c r="D184" i="4"/>
  <c r="E184" i="4"/>
  <c r="F184" i="4"/>
  <c r="G184" i="4"/>
  <c r="B185" i="4"/>
  <c r="C185" i="4"/>
  <c r="D185" i="4"/>
  <c r="E185" i="4"/>
  <c r="F185" i="4"/>
  <c r="G185" i="4"/>
  <c r="B186" i="4"/>
  <c r="C186" i="4"/>
  <c r="D186" i="4"/>
  <c r="E186" i="4"/>
  <c r="F186" i="4"/>
  <c r="G186" i="4"/>
  <c r="B187" i="4"/>
  <c r="C187" i="4"/>
  <c r="D187" i="4"/>
  <c r="E187" i="4"/>
  <c r="F187" i="4"/>
  <c r="G187" i="4"/>
  <c r="B188" i="4"/>
  <c r="C188" i="4"/>
  <c r="D188" i="4"/>
  <c r="E188" i="4"/>
  <c r="F188" i="4"/>
  <c r="G188" i="4"/>
  <c r="B189" i="4"/>
  <c r="C189" i="4"/>
  <c r="D189" i="4"/>
  <c r="E189" i="4"/>
  <c r="F189" i="4"/>
  <c r="G189" i="4"/>
  <c r="B190" i="4"/>
  <c r="C190" i="4"/>
  <c r="D190" i="4"/>
  <c r="E190" i="4"/>
  <c r="F190" i="4"/>
  <c r="G190" i="4"/>
  <c r="B191" i="4"/>
  <c r="C191" i="4"/>
  <c r="D191" i="4"/>
  <c r="E191" i="4"/>
  <c r="F191" i="4"/>
  <c r="G191" i="4"/>
  <c r="B192" i="4"/>
  <c r="C192" i="4"/>
  <c r="D192" i="4"/>
  <c r="E192" i="4"/>
  <c r="F192" i="4"/>
  <c r="G192" i="4"/>
  <c r="B193" i="4"/>
  <c r="C193" i="4"/>
  <c r="D193" i="4"/>
  <c r="E193" i="4"/>
  <c r="F193" i="4"/>
  <c r="G193" i="4"/>
  <c r="B194" i="4"/>
  <c r="C194" i="4"/>
  <c r="D194" i="4"/>
  <c r="E194" i="4"/>
  <c r="F194" i="4"/>
  <c r="G194" i="4"/>
  <c r="B195" i="4"/>
  <c r="C195" i="4"/>
  <c r="D195" i="4"/>
  <c r="E195" i="4"/>
  <c r="F195" i="4"/>
  <c r="G195" i="4"/>
  <c r="B196" i="4"/>
  <c r="C196" i="4"/>
  <c r="D196" i="4"/>
  <c r="E196" i="4"/>
  <c r="F196" i="4"/>
  <c r="G196" i="4"/>
  <c r="B197" i="4"/>
  <c r="C197" i="4"/>
  <c r="D197" i="4"/>
  <c r="E197" i="4"/>
  <c r="F197" i="4"/>
  <c r="G197" i="4"/>
  <c r="B198" i="4"/>
  <c r="C198" i="4"/>
  <c r="D198" i="4"/>
  <c r="E198" i="4"/>
  <c r="F198" i="4"/>
  <c r="G198" i="4"/>
  <c r="B199" i="4"/>
  <c r="C199" i="4"/>
  <c r="D199" i="4"/>
  <c r="E199" i="4"/>
  <c r="F199" i="4"/>
  <c r="G199" i="4"/>
  <c r="B200" i="4"/>
  <c r="C200" i="4"/>
  <c r="D200" i="4"/>
  <c r="E200" i="4"/>
  <c r="F200" i="4"/>
  <c r="G200" i="4"/>
  <c r="B201" i="4"/>
  <c r="C201" i="4"/>
  <c r="D201" i="4"/>
  <c r="E201" i="4"/>
  <c r="F201" i="4"/>
  <c r="G201" i="4"/>
  <c r="B202" i="4"/>
  <c r="C202" i="4"/>
  <c r="D202" i="4"/>
  <c r="E202" i="4"/>
  <c r="F202" i="4"/>
  <c r="G202" i="4"/>
  <c r="B203" i="4"/>
  <c r="C203" i="4"/>
  <c r="D203" i="4"/>
  <c r="E203" i="4"/>
  <c r="F203" i="4"/>
  <c r="G203" i="4"/>
  <c r="B204" i="4"/>
  <c r="C204" i="4"/>
  <c r="D204" i="4"/>
  <c r="E204" i="4"/>
  <c r="F204" i="4"/>
  <c r="G204" i="4"/>
  <c r="B205" i="4"/>
  <c r="C205" i="4"/>
  <c r="D205" i="4"/>
  <c r="E205" i="4"/>
  <c r="F205" i="4"/>
  <c r="G205" i="4"/>
  <c r="B206" i="4"/>
  <c r="C206" i="4"/>
  <c r="D206" i="4"/>
  <c r="E206" i="4"/>
  <c r="F206" i="4"/>
  <c r="G206" i="4"/>
  <c r="B207" i="4"/>
  <c r="C207" i="4"/>
  <c r="D207" i="4"/>
  <c r="E207" i="4"/>
  <c r="F207" i="4"/>
  <c r="G207" i="4"/>
  <c r="B208" i="4"/>
  <c r="C208" i="4"/>
  <c r="D208" i="4"/>
  <c r="E208" i="4"/>
  <c r="F208" i="4"/>
  <c r="G208" i="4"/>
  <c r="B209" i="4"/>
  <c r="C209" i="4"/>
  <c r="D209" i="4"/>
  <c r="E209" i="4"/>
  <c r="F209" i="4"/>
  <c r="G209" i="4"/>
  <c r="B210" i="4"/>
  <c r="C210" i="4"/>
  <c r="D210" i="4"/>
  <c r="E210" i="4"/>
  <c r="F210" i="4"/>
  <c r="G210" i="4"/>
  <c r="B211" i="4"/>
  <c r="C211" i="4"/>
  <c r="D211" i="4"/>
  <c r="E211" i="4"/>
  <c r="F211" i="4"/>
  <c r="G211" i="4"/>
  <c r="B212" i="4"/>
  <c r="C212" i="4"/>
  <c r="D212" i="4"/>
  <c r="E212" i="4"/>
  <c r="F212" i="4"/>
  <c r="G212" i="4"/>
  <c r="B213" i="4"/>
  <c r="C213" i="4"/>
  <c r="D213" i="4"/>
  <c r="E213" i="4"/>
  <c r="F213" i="4"/>
  <c r="G213" i="4"/>
  <c r="B214" i="4"/>
  <c r="C214" i="4"/>
  <c r="D214" i="4"/>
  <c r="E214" i="4"/>
  <c r="F214" i="4"/>
  <c r="G214" i="4"/>
  <c r="B215" i="4"/>
  <c r="C215" i="4"/>
  <c r="D215" i="4"/>
  <c r="E215" i="4"/>
  <c r="F215" i="4"/>
  <c r="G215" i="4"/>
  <c r="B216" i="4"/>
  <c r="C216" i="4"/>
  <c r="D216" i="4"/>
  <c r="E216" i="4"/>
  <c r="F216" i="4"/>
  <c r="G216" i="4"/>
  <c r="B217" i="4"/>
  <c r="C217" i="4"/>
  <c r="D217" i="4"/>
  <c r="E217" i="4"/>
  <c r="F217" i="4"/>
  <c r="G217" i="4"/>
  <c r="B218" i="4"/>
  <c r="C218" i="4"/>
  <c r="D218" i="4"/>
  <c r="E218" i="4"/>
  <c r="F218" i="4"/>
  <c r="G218" i="4"/>
  <c r="B219" i="4"/>
  <c r="C219" i="4"/>
  <c r="D219" i="4"/>
  <c r="E219" i="4"/>
  <c r="F219" i="4"/>
  <c r="G219" i="4"/>
  <c r="B220" i="4"/>
  <c r="C220" i="4"/>
  <c r="D220" i="4"/>
  <c r="E220" i="4"/>
  <c r="F220" i="4"/>
  <c r="G220" i="4"/>
  <c r="B221" i="4"/>
  <c r="C221" i="4"/>
  <c r="D221" i="4"/>
  <c r="E221" i="4"/>
  <c r="F221" i="4"/>
  <c r="G221" i="4"/>
  <c r="B222" i="4"/>
  <c r="C222" i="4"/>
  <c r="D222" i="4"/>
  <c r="E222" i="4"/>
  <c r="F222" i="4"/>
  <c r="G222" i="4"/>
  <c r="B223" i="4"/>
  <c r="C223" i="4"/>
  <c r="D223" i="4"/>
  <c r="E223" i="4"/>
  <c r="F223" i="4"/>
  <c r="G223" i="4"/>
  <c r="B224" i="4"/>
  <c r="C224" i="4"/>
  <c r="D224" i="4"/>
  <c r="E224" i="4"/>
  <c r="F224" i="4"/>
  <c r="G224" i="4"/>
  <c r="B225" i="4"/>
  <c r="C225" i="4"/>
  <c r="D225" i="4"/>
  <c r="E225" i="4"/>
  <c r="F225" i="4"/>
  <c r="G225" i="4"/>
  <c r="B226" i="4"/>
  <c r="C226" i="4"/>
  <c r="D226" i="4"/>
  <c r="E226" i="4"/>
  <c r="F226" i="4"/>
  <c r="G226" i="4"/>
  <c r="B227" i="4"/>
  <c r="C227" i="4"/>
  <c r="D227" i="4"/>
  <c r="E227" i="4"/>
  <c r="F227" i="4"/>
  <c r="G227" i="4"/>
  <c r="B228" i="4"/>
  <c r="C228" i="4"/>
  <c r="D228" i="4"/>
  <c r="E228" i="4"/>
  <c r="F228" i="4"/>
  <c r="G228" i="4"/>
  <c r="B229" i="4"/>
  <c r="C229" i="4"/>
  <c r="D229" i="4"/>
  <c r="E229" i="4"/>
  <c r="F229" i="4"/>
  <c r="G229" i="4"/>
  <c r="B230" i="4"/>
  <c r="C230" i="4"/>
  <c r="D230" i="4"/>
  <c r="E230" i="4"/>
  <c r="F230" i="4"/>
  <c r="G230" i="4"/>
  <c r="B231" i="4"/>
  <c r="C231" i="4"/>
  <c r="D231" i="4"/>
  <c r="E231" i="4"/>
  <c r="F231" i="4"/>
  <c r="G231" i="4"/>
  <c r="B232" i="4"/>
  <c r="C232" i="4"/>
  <c r="D232" i="4"/>
  <c r="E232" i="4"/>
  <c r="F232" i="4"/>
  <c r="G232" i="4"/>
  <c r="B233" i="4"/>
  <c r="C233" i="4"/>
  <c r="D233" i="4"/>
  <c r="E233" i="4"/>
  <c r="F233" i="4"/>
  <c r="G233" i="4"/>
  <c r="B234" i="4"/>
  <c r="C234" i="4"/>
  <c r="D234" i="4"/>
  <c r="E234" i="4"/>
  <c r="F234" i="4"/>
  <c r="G234" i="4"/>
  <c r="B235" i="4"/>
  <c r="C235" i="4"/>
  <c r="D235" i="4"/>
  <c r="E235" i="4"/>
  <c r="F235" i="4"/>
  <c r="G235" i="4"/>
  <c r="B236" i="4"/>
  <c r="C236" i="4"/>
  <c r="D236" i="4"/>
  <c r="E236" i="4"/>
  <c r="F236" i="4"/>
  <c r="G236" i="4"/>
  <c r="B237" i="4"/>
  <c r="C237" i="4"/>
  <c r="D237" i="4"/>
  <c r="E237" i="4"/>
  <c r="F237" i="4"/>
  <c r="G237" i="4"/>
  <c r="B238" i="4"/>
  <c r="C238" i="4"/>
  <c r="D238" i="4"/>
  <c r="E238" i="4"/>
  <c r="F238" i="4"/>
  <c r="G238" i="4"/>
  <c r="B239" i="4"/>
  <c r="C239" i="4"/>
  <c r="D239" i="4"/>
  <c r="E239" i="4"/>
  <c r="F239" i="4"/>
  <c r="G239" i="4"/>
  <c r="B240" i="4"/>
  <c r="C240" i="4"/>
  <c r="D240" i="4"/>
  <c r="E240" i="4"/>
  <c r="F240" i="4"/>
  <c r="G240" i="4"/>
  <c r="B241" i="4"/>
  <c r="C241" i="4"/>
  <c r="D241" i="4"/>
  <c r="E241" i="4"/>
  <c r="F241" i="4"/>
  <c r="G241" i="4"/>
  <c r="B242" i="4"/>
  <c r="C242" i="4"/>
  <c r="D242" i="4"/>
  <c r="E242" i="4"/>
  <c r="F242" i="4"/>
  <c r="G242" i="4"/>
  <c r="B243" i="4"/>
  <c r="C243" i="4"/>
  <c r="D243" i="4"/>
  <c r="E243" i="4"/>
  <c r="F243" i="4"/>
  <c r="G243" i="4"/>
  <c r="B244" i="4"/>
  <c r="C244" i="4"/>
  <c r="D244" i="4"/>
  <c r="E244" i="4"/>
  <c r="F244" i="4"/>
  <c r="G244" i="4"/>
  <c r="B245" i="4"/>
  <c r="C245" i="4"/>
  <c r="D245" i="4"/>
  <c r="E245" i="4"/>
  <c r="F245" i="4"/>
  <c r="G245" i="4"/>
  <c r="B246" i="4"/>
  <c r="C246" i="4"/>
  <c r="D246" i="4"/>
  <c r="E246" i="4"/>
  <c r="F246" i="4"/>
  <c r="G246" i="4"/>
  <c r="B247" i="4"/>
  <c r="C247" i="4"/>
  <c r="D247" i="4"/>
  <c r="E247" i="4"/>
  <c r="F247" i="4"/>
  <c r="G247" i="4"/>
  <c r="B248" i="4"/>
  <c r="C248" i="4"/>
  <c r="D248" i="4"/>
  <c r="E248" i="4"/>
  <c r="F248" i="4"/>
  <c r="G248" i="4"/>
  <c r="B249" i="4"/>
  <c r="C249" i="4"/>
  <c r="D249" i="4"/>
  <c r="E249" i="4"/>
  <c r="F249" i="4"/>
  <c r="G249" i="4"/>
  <c r="B250" i="4"/>
  <c r="C250" i="4"/>
  <c r="D250" i="4"/>
  <c r="E250" i="4"/>
  <c r="F250" i="4"/>
  <c r="G250" i="4"/>
  <c r="B251" i="4"/>
  <c r="C251" i="4"/>
  <c r="D251" i="4"/>
  <c r="E251" i="4"/>
  <c r="F251" i="4"/>
  <c r="G251" i="4"/>
  <c r="B252" i="4"/>
  <c r="C252" i="4"/>
  <c r="D252" i="4"/>
  <c r="E252" i="4"/>
  <c r="F252" i="4"/>
  <c r="G252" i="4"/>
  <c r="B253" i="4"/>
  <c r="C253" i="4"/>
  <c r="D253" i="4"/>
  <c r="E253" i="4"/>
  <c r="F253" i="4"/>
  <c r="G253" i="4"/>
  <c r="B254" i="4"/>
  <c r="C254" i="4"/>
  <c r="D254" i="4"/>
  <c r="E254" i="4"/>
  <c r="F254" i="4"/>
  <c r="G254" i="4"/>
  <c r="B255" i="4"/>
  <c r="C255" i="4"/>
  <c r="D255" i="4"/>
  <c r="E255" i="4"/>
  <c r="F255" i="4"/>
  <c r="G255" i="4"/>
  <c r="B256" i="4"/>
  <c r="C256" i="4"/>
  <c r="D256" i="4"/>
  <c r="E256" i="4"/>
  <c r="F256" i="4"/>
  <c r="G256" i="4"/>
  <c r="B257" i="4"/>
  <c r="C257" i="4"/>
  <c r="D257" i="4"/>
  <c r="E257" i="4"/>
  <c r="F257" i="4"/>
  <c r="G257" i="4"/>
  <c r="B258" i="4"/>
  <c r="C258" i="4"/>
  <c r="D258" i="4"/>
  <c r="E258" i="4"/>
  <c r="F258" i="4"/>
  <c r="G258" i="4"/>
  <c r="B259" i="4"/>
  <c r="C259" i="4"/>
  <c r="D259" i="4"/>
  <c r="E259" i="4"/>
  <c r="F259" i="4"/>
  <c r="G259" i="4"/>
  <c r="B260" i="4"/>
  <c r="C260" i="4"/>
  <c r="D260" i="4"/>
  <c r="E260" i="4"/>
  <c r="F260" i="4"/>
  <c r="G260" i="4"/>
  <c r="B261" i="4"/>
  <c r="C261" i="4"/>
  <c r="D261" i="4"/>
  <c r="E261" i="4"/>
  <c r="F261" i="4"/>
  <c r="G261" i="4"/>
  <c r="B262" i="4"/>
  <c r="C262" i="4"/>
  <c r="D262" i="4"/>
  <c r="E262" i="4"/>
  <c r="F262" i="4"/>
  <c r="G262" i="4"/>
  <c r="B263" i="4"/>
  <c r="C263" i="4"/>
  <c r="D263" i="4"/>
  <c r="E263" i="4"/>
  <c r="F263" i="4"/>
  <c r="G263" i="4"/>
  <c r="B264" i="4"/>
  <c r="C264" i="4"/>
  <c r="D264" i="4"/>
  <c r="E264" i="4"/>
  <c r="F264" i="4"/>
  <c r="G264" i="4"/>
  <c r="B265" i="4"/>
  <c r="C265" i="4"/>
  <c r="D265" i="4"/>
  <c r="E265" i="4"/>
  <c r="F265" i="4"/>
  <c r="G265" i="4"/>
  <c r="B266" i="4"/>
  <c r="C266" i="4"/>
  <c r="D266" i="4"/>
  <c r="E266" i="4"/>
  <c r="F266" i="4"/>
  <c r="G266" i="4"/>
  <c r="B267" i="4"/>
  <c r="C267" i="4"/>
  <c r="D267" i="4"/>
  <c r="E267" i="4"/>
  <c r="F267" i="4"/>
  <c r="G267" i="4"/>
  <c r="B268" i="4"/>
  <c r="C268" i="4"/>
  <c r="D268" i="4"/>
  <c r="E268" i="4"/>
  <c r="F268" i="4"/>
  <c r="G268" i="4"/>
  <c r="B269" i="4"/>
  <c r="C269" i="4"/>
  <c r="D269" i="4"/>
  <c r="E269" i="4"/>
  <c r="F269" i="4"/>
  <c r="G269" i="4"/>
  <c r="B270" i="4"/>
  <c r="C270" i="4"/>
  <c r="D270" i="4"/>
  <c r="E270" i="4"/>
  <c r="F270" i="4"/>
  <c r="G270" i="4"/>
  <c r="B271" i="4"/>
  <c r="C271" i="4"/>
  <c r="D271" i="4"/>
  <c r="E271" i="4"/>
  <c r="F271" i="4"/>
  <c r="G271" i="4"/>
  <c r="B272" i="4"/>
  <c r="C272" i="4"/>
  <c r="D272" i="4"/>
  <c r="E272" i="4"/>
  <c r="F272" i="4"/>
  <c r="G272" i="4"/>
  <c r="B273" i="4"/>
  <c r="C273" i="4"/>
  <c r="D273" i="4"/>
  <c r="E273" i="4"/>
  <c r="F273" i="4"/>
  <c r="G273" i="4"/>
  <c r="B274" i="4"/>
  <c r="C274" i="4"/>
  <c r="D274" i="4"/>
  <c r="E274" i="4"/>
  <c r="F274" i="4"/>
  <c r="G274" i="4"/>
  <c r="B275" i="4"/>
  <c r="C275" i="4"/>
  <c r="D275" i="4"/>
  <c r="E275" i="4"/>
  <c r="F275" i="4"/>
  <c r="G275" i="4"/>
  <c r="B276" i="4"/>
  <c r="C276" i="4"/>
  <c r="D276" i="4"/>
  <c r="E276" i="4"/>
  <c r="F276" i="4"/>
  <c r="G276" i="4"/>
  <c r="B277" i="4"/>
  <c r="C277" i="4"/>
  <c r="D277" i="4"/>
  <c r="E277" i="4"/>
  <c r="F277" i="4"/>
  <c r="G277" i="4"/>
  <c r="B278" i="4"/>
  <c r="C278" i="4"/>
  <c r="D278" i="4"/>
  <c r="E278" i="4"/>
  <c r="F278" i="4"/>
  <c r="G278" i="4"/>
  <c r="B279" i="4"/>
  <c r="C279" i="4"/>
  <c r="D279" i="4"/>
  <c r="E279" i="4"/>
  <c r="F279" i="4"/>
  <c r="G279" i="4"/>
  <c r="B280" i="4"/>
  <c r="C280" i="4"/>
  <c r="D280" i="4"/>
  <c r="E280" i="4"/>
  <c r="F280" i="4"/>
  <c r="G280" i="4"/>
  <c r="B281" i="4"/>
  <c r="C281" i="4"/>
  <c r="D281" i="4"/>
  <c r="E281" i="4"/>
  <c r="F281" i="4"/>
  <c r="G281" i="4"/>
  <c r="B282" i="4"/>
  <c r="C282" i="4"/>
  <c r="D282" i="4"/>
  <c r="E282" i="4"/>
  <c r="F282" i="4"/>
  <c r="G282" i="4"/>
  <c r="B283" i="4"/>
  <c r="C283" i="4"/>
  <c r="D283" i="4"/>
  <c r="E283" i="4"/>
  <c r="F283" i="4"/>
  <c r="G283" i="4"/>
  <c r="B284" i="4"/>
  <c r="C284" i="4"/>
  <c r="D284" i="4"/>
  <c r="E284" i="4"/>
  <c r="F284" i="4"/>
  <c r="G284" i="4"/>
  <c r="B285" i="4"/>
  <c r="C285" i="4"/>
  <c r="D285" i="4"/>
  <c r="E285" i="4"/>
  <c r="F285" i="4"/>
  <c r="G285" i="4"/>
  <c r="B286" i="4"/>
  <c r="C286" i="4"/>
  <c r="D286" i="4"/>
  <c r="E286" i="4"/>
  <c r="F286" i="4"/>
  <c r="G286" i="4"/>
  <c r="B287" i="4"/>
  <c r="C287" i="4"/>
  <c r="D287" i="4"/>
  <c r="E287" i="4"/>
  <c r="F287" i="4"/>
  <c r="G287" i="4"/>
  <c r="B288" i="4"/>
  <c r="C288" i="4"/>
  <c r="D288" i="4"/>
  <c r="E288" i="4"/>
  <c r="F288" i="4"/>
  <c r="G288" i="4"/>
  <c r="B289" i="4"/>
  <c r="C289" i="4"/>
  <c r="D289" i="4"/>
  <c r="E289" i="4"/>
  <c r="F289" i="4"/>
  <c r="G289" i="4"/>
  <c r="B290" i="4"/>
  <c r="C290" i="4"/>
  <c r="D290" i="4"/>
  <c r="E290" i="4"/>
  <c r="F290" i="4"/>
  <c r="G290" i="4"/>
  <c r="B291" i="4"/>
  <c r="C291" i="4"/>
  <c r="D291" i="4"/>
  <c r="E291" i="4"/>
  <c r="F291" i="4"/>
  <c r="G291" i="4"/>
  <c r="B292" i="4"/>
  <c r="C292" i="4"/>
  <c r="D292" i="4"/>
  <c r="E292" i="4"/>
  <c r="F292" i="4"/>
  <c r="G292" i="4"/>
  <c r="B293" i="4"/>
  <c r="C293" i="4"/>
  <c r="D293" i="4"/>
  <c r="E293" i="4"/>
  <c r="F293" i="4"/>
  <c r="G293" i="4"/>
  <c r="B294" i="4"/>
  <c r="C294" i="4"/>
  <c r="D294" i="4"/>
  <c r="E294" i="4"/>
  <c r="F294" i="4"/>
  <c r="G294" i="4"/>
  <c r="B295" i="4"/>
  <c r="C295" i="4"/>
  <c r="D295" i="4"/>
  <c r="E295" i="4"/>
  <c r="F295" i="4"/>
  <c r="G295" i="4"/>
  <c r="B296" i="4"/>
  <c r="C296" i="4"/>
  <c r="D296" i="4"/>
  <c r="E296" i="4"/>
  <c r="F296" i="4"/>
  <c r="G296" i="4"/>
  <c r="B297" i="4"/>
  <c r="C297" i="4"/>
  <c r="D297" i="4"/>
  <c r="E297" i="4"/>
  <c r="F297" i="4"/>
  <c r="G297" i="4"/>
  <c r="B298" i="4"/>
  <c r="C298" i="4"/>
  <c r="D298" i="4"/>
  <c r="E298" i="4"/>
  <c r="F298" i="4"/>
  <c r="G298" i="4"/>
  <c r="B299" i="4"/>
  <c r="C299" i="4"/>
  <c r="D299" i="4"/>
  <c r="E299" i="4"/>
  <c r="F299" i="4"/>
  <c r="G299" i="4"/>
  <c r="B300" i="4"/>
  <c r="C300" i="4"/>
  <c r="D300" i="4"/>
  <c r="E300" i="4"/>
  <c r="F300" i="4"/>
  <c r="G300" i="4"/>
  <c r="B301" i="4"/>
  <c r="C301" i="4"/>
  <c r="D301" i="4"/>
  <c r="E301" i="4"/>
  <c r="F301" i="4"/>
  <c r="G301" i="4"/>
  <c r="B302" i="4"/>
  <c r="C302" i="4"/>
  <c r="D302" i="4"/>
  <c r="E302" i="4"/>
  <c r="F302" i="4"/>
  <c r="G302" i="4"/>
  <c r="B303" i="4"/>
  <c r="C303" i="4"/>
  <c r="D303" i="4"/>
  <c r="E303" i="4"/>
  <c r="F303" i="4"/>
  <c r="G303" i="4"/>
  <c r="B304" i="4"/>
  <c r="C304" i="4"/>
  <c r="D304" i="4"/>
  <c r="E304" i="4"/>
  <c r="F304" i="4"/>
  <c r="G304" i="4"/>
  <c r="B305" i="4"/>
  <c r="C305" i="4"/>
  <c r="D305" i="4"/>
  <c r="E305" i="4"/>
  <c r="F305" i="4"/>
  <c r="G305" i="4"/>
  <c r="B306" i="4"/>
  <c r="C306" i="4"/>
  <c r="D306" i="4"/>
  <c r="E306" i="4"/>
  <c r="F306" i="4"/>
  <c r="G306" i="4"/>
  <c r="B307" i="4"/>
  <c r="C307" i="4"/>
  <c r="D307" i="4"/>
  <c r="E307" i="4"/>
  <c r="F307" i="4"/>
  <c r="G307" i="4"/>
  <c r="B308" i="4"/>
  <c r="C308" i="4"/>
  <c r="D308" i="4"/>
  <c r="E308" i="4"/>
  <c r="F308" i="4"/>
  <c r="G308" i="4"/>
  <c r="B309" i="4"/>
  <c r="C309" i="4"/>
  <c r="D309" i="4"/>
  <c r="E309" i="4"/>
  <c r="F309" i="4"/>
  <c r="G309" i="4"/>
  <c r="B310" i="4"/>
  <c r="C310" i="4"/>
  <c r="D310" i="4"/>
  <c r="E310" i="4"/>
  <c r="F310" i="4"/>
  <c r="G310" i="4"/>
  <c r="B311" i="4"/>
  <c r="C311" i="4"/>
  <c r="D311" i="4"/>
  <c r="E311" i="4"/>
  <c r="F311" i="4"/>
  <c r="G311" i="4"/>
  <c r="B312" i="4"/>
  <c r="C312" i="4"/>
  <c r="D312" i="4"/>
  <c r="E312" i="4"/>
  <c r="F312" i="4"/>
  <c r="G312" i="4"/>
  <c r="B313" i="4"/>
  <c r="C313" i="4"/>
  <c r="D313" i="4"/>
  <c r="E313" i="4"/>
  <c r="F313" i="4"/>
  <c r="G313" i="4"/>
  <c r="B314" i="4"/>
  <c r="C314" i="4"/>
  <c r="D314" i="4"/>
  <c r="E314" i="4"/>
  <c r="F314" i="4"/>
  <c r="G314" i="4"/>
  <c r="B315" i="4"/>
  <c r="C315" i="4"/>
  <c r="D315" i="4"/>
  <c r="E315" i="4"/>
  <c r="F315" i="4"/>
  <c r="G315" i="4"/>
  <c r="B316" i="4"/>
  <c r="C316" i="4"/>
  <c r="D316" i="4"/>
  <c r="E316" i="4"/>
  <c r="F316" i="4"/>
  <c r="G316" i="4"/>
  <c r="B317" i="4"/>
  <c r="C317" i="4"/>
  <c r="D317" i="4"/>
  <c r="E317" i="4"/>
  <c r="F317" i="4"/>
  <c r="G317" i="4"/>
  <c r="B318" i="4"/>
  <c r="C318" i="4"/>
  <c r="D318" i="4"/>
  <c r="E318" i="4"/>
  <c r="F318" i="4"/>
  <c r="G318" i="4"/>
  <c r="B319" i="4"/>
  <c r="C319" i="4"/>
  <c r="D319" i="4"/>
  <c r="E319" i="4"/>
  <c r="F319" i="4"/>
  <c r="G319" i="4"/>
  <c r="B320" i="4"/>
  <c r="C320" i="4"/>
  <c r="D320" i="4"/>
  <c r="E320" i="4"/>
  <c r="F320" i="4"/>
  <c r="G320" i="4"/>
  <c r="B321" i="4"/>
  <c r="C321" i="4"/>
  <c r="D321" i="4"/>
  <c r="E321" i="4"/>
  <c r="F321" i="4"/>
  <c r="G321" i="4"/>
  <c r="B322" i="4"/>
  <c r="C322" i="4"/>
  <c r="D322" i="4"/>
  <c r="E322" i="4"/>
  <c r="F322" i="4"/>
  <c r="G322" i="4"/>
  <c r="B323" i="4"/>
  <c r="C323" i="4"/>
  <c r="D323" i="4"/>
  <c r="E323" i="4"/>
  <c r="F323" i="4"/>
  <c r="G323" i="4"/>
  <c r="B324" i="4"/>
  <c r="C324" i="4"/>
  <c r="D324" i="4"/>
  <c r="E324" i="4"/>
  <c r="F324" i="4"/>
  <c r="G324" i="4"/>
  <c r="B325" i="4"/>
  <c r="C325" i="4"/>
  <c r="D325" i="4"/>
  <c r="E325" i="4"/>
  <c r="F325" i="4"/>
  <c r="G325" i="4"/>
  <c r="B326" i="4"/>
  <c r="C326" i="4"/>
  <c r="D326" i="4"/>
  <c r="E326" i="4"/>
  <c r="F326" i="4"/>
  <c r="G326" i="4"/>
  <c r="B327" i="4"/>
  <c r="C327" i="4"/>
  <c r="D327" i="4"/>
  <c r="E327" i="4"/>
  <c r="F327" i="4"/>
  <c r="G327" i="4"/>
  <c r="B328" i="4"/>
  <c r="C328" i="4"/>
  <c r="D328" i="4"/>
  <c r="E328" i="4"/>
  <c r="F328" i="4"/>
  <c r="G328" i="4"/>
  <c r="B329" i="4"/>
  <c r="C329" i="4"/>
  <c r="D329" i="4"/>
  <c r="E329" i="4"/>
  <c r="F329" i="4"/>
  <c r="G329" i="4"/>
  <c r="B330" i="4"/>
  <c r="C330" i="4"/>
  <c r="D330" i="4"/>
  <c r="E330" i="4"/>
  <c r="F330" i="4"/>
  <c r="G330" i="4"/>
  <c r="B331" i="4"/>
  <c r="C331" i="4"/>
  <c r="D331" i="4"/>
  <c r="E331" i="4"/>
  <c r="F331" i="4"/>
  <c r="G331" i="4"/>
  <c r="B332" i="4"/>
  <c r="C332" i="4"/>
  <c r="D332" i="4"/>
  <c r="E332" i="4"/>
  <c r="F332" i="4"/>
  <c r="G332" i="4"/>
  <c r="B333" i="4"/>
  <c r="C333" i="4"/>
  <c r="D333" i="4"/>
  <c r="E333" i="4"/>
  <c r="F333" i="4"/>
  <c r="G333" i="4"/>
  <c r="B334" i="4"/>
  <c r="C334" i="4"/>
  <c r="D334" i="4"/>
  <c r="E334" i="4"/>
  <c r="F334" i="4"/>
  <c r="G334" i="4"/>
  <c r="B335" i="4"/>
  <c r="C335" i="4"/>
  <c r="D335" i="4"/>
  <c r="E335" i="4"/>
  <c r="F335" i="4"/>
  <c r="G335" i="4"/>
  <c r="B336" i="4"/>
  <c r="C336" i="4"/>
  <c r="D336" i="4"/>
  <c r="E336" i="4"/>
  <c r="F336" i="4"/>
  <c r="G336" i="4"/>
  <c r="B337" i="4"/>
  <c r="C337" i="4"/>
  <c r="D337" i="4"/>
  <c r="E337" i="4"/>
  <c r="F337" i="4"/>
  <c r="G337" i="4"/>
  <c r="B338" i="4"/>
  <c r="C338" i="4"/>
  <c r="D338" i="4"/>
  <c r="E338" i="4"/>
  <c r="F338" i="4"/>
  <c r="G338" i="4"/>
  <c r="B339" i="4"/>
  <c r="C339" i="4"/>
  <c r="D339" i="4"/>
  <c r="E339" i="4"/>
  <c r="F339" i="4"/>
  <c r="G339" i="4"/>
  <c r="B340" i="4"/>
  <c r="C340" i="4"/>
  <c r="D340" i="4"/>
  <c r="E340" i="4"/>
  <c r="F340" i="4"/>
  <c r="G340" i="4"/>
  <c r="B341" i="4"/>
  <c r="C341" i="4"/>
  <c r="D341" i="4"/>
  <c r="E341" i="4"/>
  <c r="F341" i="4"/>
  <c r="G341" i="4"/>
  <c r="B342" i="4"/>
  <c r="C342" i="4"/>
  <c r="D342" i="4"/>
  <c r="E342" i="4"/>
  <c r="F342" i="4"/>
  <c r="G342" i="4"/>
  <c r="B343" i="4"/>
  <c r="C343" i="4"/>
  <c r="D343" i="4"/>
  <c r="E343" i="4"/>
  <c r="F343" i="4"/>
  <c r="G343" i="4"/>
  <c r="B344" i="4"/>
  <c r="C344" i="4"/>
  <c r="D344" i="4"/>
  <c r="E344" i="4"/>
  <c r="F344" i="4"/>
  <c r="G344" i="4"/>
  <c r="B345" i="4"/>
  <c r="C345" i="4"/>
  <c r="D345" i="4"/>
  <c r="E345" i="4"/>
  <c r="F345" i="4"/>
  <c r="G345" i="4"/>
  <c r="B346" i="4"/>
  <c r="C346" i="4"/>
  <c r="D346" i="4"/>
  <c r="E346" i="4"/>
  <c r="F346" i="4"/>
  <c r="G346" i="4"/>
  <c r="B347" i="4"/>
  <c r="C347" i="4"/>
  <c r="D347" i="4"/>
  <c r="E347" i="4"/>
  <c r="F347" i="4"/>
  <c r="G347" i="4"/>
  <c r="B348" i="4"/>
  <c r="C348" i="4"/>
  <c r="D348" i="4"/>
  <c r="E348" i="4"/>
  <c r="F348" i="4"/>
  <c r="G348" i="4"/>
  <c r="B349" i="4"/>
  <c r="C349" i="4"/>
  <c r="D349" i="4"/>
  <c r="E349" i="4"/>
  <c r="F349" i="4"/>
  <c r="G349" i="4"/>
  <c r="B350" i="4"/>
  <c r="C350" i="4"/>
  <c r="D350" i="4"/>
  <c r="E350" i="4"/>
  <c r="F350" i="4"/>
  <c r="G350" i="4"/>
  <c r="B351" i="4"/>
  <c r="C351" i="4"/>
  <c r="D351" i="4"/>
  <c r="E351" i="4"/>
  <c r="F351" i="4"/>
  <c r="G351" i="4"/>
  <c r="B352" i="4"/>
  <c r="C352" i="4"/>
  <c r="D352" i="4"/>
  <c r="E352" i="4"/>
  <c r="F352" i="4"/>
  <c r="G352" i="4"/>
  <c r="B353" i="4"/>
  <c r="C353" i="4"/>
  <c r="D353" i="4"/>
  <c r="E353" i="4"/>
  <c r="F353" i="4"/>
  <c r="G353" i="4"/>
  <c r="B354" i="4"/>
  <c r="C354" i="4"/>
  <c r="D354" i="4"/>
  <c r="E354" i="4"/>
  <c r="F354" i="4"/>
  <c r="G354" i="4"/>
  <c r="B355" i="4"/>
  <c r="C355" i="4"/>
  <c r="D355" i="4"/>
  <c r="E355" i="4"/>
  <c r="F355" i="4"/>
  <c r="G355" i="4"/>
  <c r="B356" i="4"/>
  <c r="C356" i="4"/>
  <c r="D356" i="4"/>
  <c r="E356" i="4"/>
  <c r="F356" i="4"/>
  <c r="G356" i="4"/>
  <c r="B357" i="4"/>
  <c r="C357" i="4"/>
  <c r="D357" i="4"/>
  <c r="E357" i="4"/>
  <c r="F357" i="4"/>
  <c r="G357" i="4"/>
  <c r="B358" i="4"/>
  <c r="C358" i="4"/>
  <c r="D358" i="4"/>
  <c r="E358" i="4"/>
  <c r="F358" i="4"/>
  <c r="G358" i="4"/>
  <c r="B359" i="4"/>
  <c r="C359" i="4"/>
  <c r="D359" i="4"/>
  <c r="E359" i="4"/>
  <c r="F359" i="4"/>
  <c r="G359" i="4"/>
  <c r="B360" i="4"/>
  <c r="C360" i="4"/>
  <c r="D360" i="4"/>
  <c r="E360" i="4"/>
  <c r="F360" i="4"/>
  <c r="G360" i="4"/>
  <c r="B361" i="4"/>
  <c r="C361" i="4"/>
  <c r="D361" i="4"/>
  <c r="E361" i="4"/>
  <c r="F361" i="4"/>
  <c r="G361" i="4"/>
  <c r="B362" i="4"/>
  <c r="C362" i="4"/>
  <c r="D362" i="4"/>
  <c r="E362" i="4"/>
  <c r="F362" i="4"/>
  <c r="G362" i="4"/>
  <c r="B363" i="4"/>
  <c r="C363" i="4"/>
  <c r="D363" i="4"/>
  <c r="E363" i="4"/>
  <c r="F363" i="4"/>
  <c r="G363" i="4"/>
  <c r="B364" i="4"/>
  <c r="C364" i="4"/>
  <c r="D364" i="4"/>
  <c r="E364" i="4"/>
  <c r="F364" i="4"/>
  <c r="G364" i="4"/>
  <c r="B365" i="4"/>
  <c r="C365" i="4"/>
  <c r="D365" i="4"/>
  <c r="E365" i="4"/>
  <c r="F365" i="4"/>
  <c r="G365" i="4"/>
  <c r="B366" i="4"/>
  <c r="C366" i="4"/>
  <c r="D366" i="4"/>
  <c r="E366" i="4"/>
  <c r="F366" i="4"/>
  <c r="G366" i="4"/>
  <c r="B367" i="4"/>
  <c r="C367" i="4"/>
  <c r="D367" i="4"/>
  <c r="E367" i="4"/>
  <c r="F367" i="4"/>
  <c r="G367" i="4"/>
  <c r="B368" i="4"/>
  <c r="C368" i="4"/>
  <c r="D368" i="4"/>
  <c r="E368" i="4"/>
  <c r="F368" i="4"/>
  <c r="G368" i="4"/>
  <c r="B369" i="4"/>
  <c r="C369" i="4"/>
  <c r="D369" i="4"/>
  <c r="E369" i="4"/>
  <c r="F369" i="4"/>
  <c r="G369" i="4"/>
  <c r="B370" i="4"/>
  <c r="C370" i="4"/>
  <c r="D370" i="4"/>
  <c r="E370" i="4"/>
  <c r="F370" i="4"/>
  <c r="G370" i="4"/>
  <c r="B371" i="4"/>
  <c r="C371" i="4"/>
  <c r="D371" i="4"/>
  <c r="E371" i="4"/>
  <c r="F371" i="4"/>
  <c r="G371" i="4"/>
  <c r="B372" i="4"/>
  <c r="C372" i="4"/>
  <c r="D372" i="4"/>
  <c r="E372" i="4"/>
  <c r="F372" i="4"/>
  <c r="G372" i="4"/>
  <c r="B373" i="4"/>
  <c r="C373" i="4"/>
  <c r="D373" i="4"/>
  <c r="E373" i="4"/>
  <c r="F373" i="4"/>
  <c r="G373" i="4"/>
  <c r="B374" i="4"/>
  <c r="C374" i="4"/>
  <c r="D374" i="4"/>
  <c r="E374" i="4"/>
  <c r="F374" i="4"/>
  <c r="G374" i="4"/>
  <c r="B375" i="4"/>
  <c r="C375" i="4"/>
  <c r="D375" i="4"/>
  <c r="E375" i="4"/>
  <c r="F375" i="4"/>
  <c r="G375" i="4"/>
  <c r="B376" i="4"/>
  <c r="C376" i="4"/>
  <c r="D376" i="4"/>
  <c r="E376" i="4"/>
  <c r="F376" i="4"/>
  <c r="G376" i="4"/>
  <c r="B377" i="4"/>
  <c r="C377" i="4"/>
  <c r="D377" i="4"/>
  <c r="E377" i="4"/>
  <c r="F377" i="4"/>
  <c r="G377" i="4"/>
  <c r="B378" i="4"/>
  <c r="C378" i="4"/>
  <c r="D378" i="4"/>
  <c r="E378" i="4"/>
  <c r="F378" i="4"/>
  <c r="G378" i="4"/>
  <c r="B379" i="4"/>
  <c r="C379" i="4"/>
  <c r="D379" i="4"/>
  <c r="E379" i="4"/>
  <c r="F379" i="4"/>
  <c r="G379" i="4"/>
  <c r="B380" i="4"/>
  <c r="C380" i="4"/>
  <c r="D380" i="4"/>
  <c r="E380" i="4"/>
  <c r="F380" i="4"/>
  <c r="G380" i="4"/>
  <c r="B381" i="4"/>
  <c r="C381" i="4"/>
  <c r="D381" i="4"/>
  <c r="E381" i="4"/>
  <c r="F381" i="4"/>
  <c r="G381" i="4"/>
  <c r="B382" i="4"/>
  <c r="C382" i="4"/>
  <c r="D382" i="4"/>
  <c r="E382" i="4"/>
  <c r="F382" i="4"/>
  <c r="G382" i="4"/>
  <c r="B383" i="4"/>
  <c r="C383" i="4"/>
  <c r="D383" i="4"/>
  <c r="E383" i="4"/>
  <c r="F383" i="4"/>
  <c r="G383" i="4"/>
  <c r="B384" i="4"/>
  <c r="C384" i="4"/>
  <c r="D384" i="4"/>
  <c r="E384" i="4"/>
  <c r="F384" i="4"/>
  <c r="G384" i="4"/>
  <c r="B385" i="4"/>
  <c r="C385" i="4"/>
  <c r="D385" i="4"/>
  <c r="E385" i="4"/>
  <c r="F385" i="4"/>
  <c r="G385" i="4"/>
  <c r="B386" i="4"/>
  <c r="C386" i="4"/>
  <c r="D386" i="4"/>
  <c r="E386" i="4"/>
  <c r="F386" i="4"/>
  <c r="G386" i="4"/>
  <c r="B387" i="4"/>
  <c r="C387" i="4"/>
  <c r="D387" i="4"/>
  <c r="E387" i="4"/>
  <c r="F387" i="4"/>
  <c r="G387" i="4"/>
  <c r="B388" i="4"/>
  <c r="C388" i="4"/>
  <c r="D388" i="4"/>
  <c r="E388" i="4"/>
  <c r="F388" i="4"/>
  <c r="G388" i="4"/>
  <c r="B389" i="4"/>
  <c r="C389" i="4"/>
  <c r="D389" i="4"/>
  <c r="E389" i="4"/>
  <c r="F389" i="4"/>
  <c r="G389" i="4"/>
  <c r="B390" i="4"/>
  <c r="C390" i="4"/>
  <c r="D390" i="4"/>
  <c r="E390" i="4"/>
  <c r="F390" i="4"/>
  <c r="G390" i="4"/>
  <c r="B391" i="4"/>
  <c r="C391" i="4"/>
  <c r="D391" i="4"/>
  <c r="E391" i="4"/>
  <c r="F391" i="4"/>
  <c r="G391" i="4"/>
  <c r="B392" i="4"/>
  <c r="C392" i="4"/>
  <c r="D392" i="4"/>
  <c r="E392" i="4"/>
  <c r="F392" i="4"/>
  <c r="G392" i="4"/>
  <c r="B393" i="4"/>
  <c r="C393" i="4"/>
  <c r="D393" i="4"/>
  <c r="E393" i="4"/>
  <c r="F393" i="4"/>
  <c r="G393" i="4"/>
  <c r="B394" i="4"/>
  <c r="C394" i="4"/>
  <c r="D394" i="4"/>
  <c r="E394" i="4"/>
  <c r="F394" i="4"/>
  <c r="G394" i="4"/>
  <c r="B395" i="4"/>
  <c r="C395" i="4"/>
  <c r="D395" i="4"/>
  <c r="E395" i="4"/>
  <c r="F395" i="4"/>
  <c r="G395" i="4"/>
  <c r="B396" i="4"/>
  <c r="C396" i="4"/>
  <c r="D396" i="4"/>
  <c r="E396" i="4"/>
  <c r="F396" i="4"/>
  <c r="G396" i="4"/>
  <c r="B397" i="4"/>
  <c r="C397" i="4"/>
  <c r="D397" i="4"/>
  <c r="E397" i="4"/>
  <c r="F397" i="4"/>
  <c r="G397" i="4"/>
  <c r="B398" i="4"/>
  <c r="C398" i="4"/>
  <c r="D398" i="4"/>
  <c r="E398" i="4"/>
  <c r="F398" i="4"/>
  <c r="G398" i="4"/>
  <c r="B399" i="4"/>
  <c r="C399" i="4"/>
  <c r="D399" i="4"/>
  <c r="E399" i="4"/>
  <c r="F399" i="4"/>
  <c r="G399" i="4"/>
  <c r="B400" i="4"/>
  <c r="C400" i="4"/>
  <c r="D400" i="4"/>
  <c r="E400" i="4"/>
  <c r="F400" i="4"/>
  <c r="G400" i="4"/>
  <c r="B401" i="4"/>
  <c r="C401" i="4"/>
  <c r="D401" i="4"/>
  <c r="E401" i="4"/>
  <c r="F401" i="4"/>
  <c r="G401" i="4"/>
  <c r="B402" i="4"/>
  <c r="C402" i="4"/>
  <c r="D402" i="4"/>
  <c r="E402" i="4"/>
  <c r="F402" i="4"/>
  <c r="G402" i="4"/>
  <c r="B403" i="4"/>
  <c r="C403" i="4"/>
  <c r="D403" i="4"/>
  <c r="E403" i="4"/>
  <c r="F403" i="4"/>
  <c r="G403" i="4"/>
  <c r="B404" i="4"/>
  <c r="C404" i="4"/>
  <c r="D404" i="4"/>
  <c r="E404" i="4"/>
  <c r="F404" i="4"/>
  <c r="G404" i="4"/>
  <c r="B405" i="4"/>
  <c r="C405" i="4"/>
  <c r="D405" i="4"/>
  <c r="E405" i="4"/>
  <c r="F405" i="4"/>
  <c r="G405" i="4"/>
  <c r="B406" i="4"/>
  <c r="C406" i="4"/>
  <c r="D406" i="4"/>
  <c r="E406" i="4"/>
  <c r="F406" i="4"/>
  <c r="G406" i="4"/>
  <c r="B407" i="4"/>
  <c r="C407" i="4"/>
  <c r="D407" i="4"/>
  <c r="E407" i="4"/>
  <c r="F407" i="4"/>
  <c r="G407" i="4"/>
  <c r="B408" i="4"/>
  <c r="C408" i="4"/>
  <c r="D408" i="4"/>
  <c r="E408" i="4"/>
  <c r="F408" i="4"/>
  <c r="G408" i="4"/>
  <c r="B409" i="4"/>
  <c r="C409" i="4"/>
  <c r="D409" i="4"/>
  <c r="E409" i="4"/>
  <c r="F409" i="4"/>
  <c r="G409" i="4"/>
  <c r="B410" i="4"/>
  <c r="C410" i="4"/>
  <c r="D410" i="4"/>
  <c r="E410" i="4"/>
  <c r="F410" i="4"/>
  <c r="G410" i="4"/>
  <c r="B411" i="4"/>
  <c r="C411" i="4"/>
  <c r="D411" i="4"/>
  <c r="E411" i="4"/>
  <c r="F411" i="4"/>
  <c r="G411" i="4"/>
  <c r="B412" i="4"/>
  <c r="C412" i="4"/>
  <c r="D412" i="4"/>
  <c r="E412" i="4"/>
  <c r="F412" i="4"/>
  <c r="G412" i="4"/>
  <c r="B413" i="4"/>
  <c r="C413" i="4"/>
  <c r="D413" i="4"/>
  <c r="E413" i="4"/>
  <c r="F413" i="4"/>
  <c r="G413" i="4"/>
  <c r="B414" i="4"/>
  <c r="C414" i="4"/>
  <c r="D414" i="4"/>
  <c r="E414" i="4"/>
  <c r="F414" i="4"/>
  <c r="G414" i="4"/>
  <c r="B415" i="4"/>
  <c r="C415" i="4"/>
  <c r="D415" i="4"/>
  <c r="E415" i="4"/>
  <c r="F415" i="4"/>
  <c r="G415" i="4"/>
  <c r="B416" i="4"/>
  <c r="C416" i="4"/>
  <c r="D416" i="4"/>
  <c r="E416" i="4"/>
  <c r="F416" i="4"/>
  <c r="G416" i="4"/>
  <c r="B417" i="4"/>
  <c r="C417" i="4"/>
  <c r="D417" i="4"/>
  <c r="E417" i="4"/>
  <c r="F417" i="4"/>
  <c r="G417" i="4"/>
  <c r="B418" i="4"/>
  <c r="C418" i="4"/>
  <c r="D418" i="4"/>
  <c r="E418" i="4"/>
  <c r="F418" i="4"/>
  <c r="G418" i="4"/>
  <c r="B419" i="4"/>
  <c r="C419" i="4"/>
  <c r="D419" i="4"/>
  <c r="E419" i="4"/>
  <c r="F419" i="4"/>
  <c r="G419" i="4"/>
  <c r="B420" i="4"/>
  <c r="C420" i="4"/>
  <c r="D420" i="4"/>
  <c r="E420" i="4"/>
  <c r="F420" i="4"/>
  <c r="G420" i="4"/>
  <c r="B421" i="4"/>
  <c r="C421" i="4"/>
  <c r="D421" i="4"/>
  <c r="E421" i="4"/>
  <c r="F421" i="4"/>
  <c r="G421" i="4"/>
  <c r="B422" i="4"/>
  <c r="C422" i="4"/>
  <c r="D422" i="4"/>
  <c r="E422" i="4"/>
  <c r="F422" i="4"/>
  <c r="G422" i="4"/>
  <c r="B423" i="4"/>
  <c r="C423" i="4"/>
  <c r="D423" i="4"/>
  <c r="E423" i="4"/>
  <c r="F423" i="4"/>
  <c r="G423" i="4"/>
  <c r="B424" i="4"/>
  <c r="C424" i="4"/>
  <c r="D424" i="4"/>
  <c r="E424" i="4"/>
  <c r="F424" i="4"/>
  <c r="G424" i="4"/>
  <c r="B425" i="4"/>
  <c r="C425" i="4"/>
  <c r="D425" i="4"/>
  <c r="E425" i="4"/>
  <c r="F425" i="4"/>
  <c r="G425" i="4"/>
  <c r="B426" i="4"/>
  <c r="C426" i="4"/>
  <c r="D426" i="4"/>
  <c r="E426" i="4"/>
  <c r="F426" i="4"/>
  <c r="G426" i="4"/>
  <c r="B427" i="4"/>
  <c r="C427" i="4"/>
  <c r="D427" i="4"/>
  <c r="E427" i="4"/>
  <c r="F427" i="4"/>
  <c r="G427" i="4"/>
  <c r="B428" i="4"/>
  <c r="C428" i="4"/>
  <c r="D428" i="4"/>
  <c r="E428" i="4"/>
  <c r="F428" i="4"/>
  <c r="G428" i="4"/>
  <c r="B429" i="4"/>
  <c r="C429" i="4"/>
  <c r="D429" i="4"/>
  <c r="E429" i="4"/>
  <c r="F429" i="4"/>
  <c r="G429" i="4"/>
  <c r="B430" i="4"/>
  <c r="C430" i="4"/>
  <c r="D430" i="4"/>
  <c r="E430" i="4"/>
  <c r="F430" i="4"/>
  <c r="G430" i="4"/>
  <c r="B431" i="4"/>
  <c r="C431" i="4"/>
  <c r="D431" i="4"/>
  <c r="E431" i="4"/>
  <c r="F431" i="4"/>
  <c r="G431" i="4"/>
  <c r="B432" i="4"/>
  <c r="C432" i="4"/>
  <c r="D432" i="4"/>
  <c r="E432" i="4"/>
  <c r="F432" i="4"/>
  <c r="G432" i="4"/>
  <c r="B433" i="4"/>
  <c r="C433" i="4"/>
  <c r="D433" i="4"/>
  <c r="E433" i="4"/>
  <c r="F433" i="4"/>
  <c r="G433" i="4"/>
  <c r="B434" i="4"/>
  <c r="C434" i="4"/>
  <c r="D434" i="4"/>
  <c r="E434" i="4"/>
  <c r="F434" i="4"/>
  <c r="G434" i="4"/>
  <c r="B435" i="4"/>
  <c r="C435" i="4"/>
  <c r="D435" i="4"/>
  <c r="E435" i="4"/>
  <c r="F435" i="4"/>
  <c r="G435" i="4"/>
  <c r="B436" i="4"/>
  <c r="C436" i="4"/>
  <c r="D436" i="4"/>
  <c r="E436" i="4"/>
  <c r="F436" i="4"/>
  <c r="G436" i="4"/>
  <c r="B437" i="4"/>
  <c r="C437" i="4"/>
  <c r="D437" i="4"/>
  <c r="E437" i="4"/>
  <c r="F437" i="4"/>
  <c r="G437" i="4"/>
  <c r="B438" i="4"/>
  <c r="C438" i="4"/>
  <c r="D438" i="4"/>
  <c r="E438" i="4"/>
  <c r="F438" i="4"/>
  <c r="G438" i="4"/>
  <c r="B439" i="4"/>
  <c r="C439" i="4"/>
  <c r="D439" i="4"/>
  <c r="E439" i="4"/>
  <c r="F439" i="4"/>
  <c r="G439" i="4"/>
  <c r="B440" i="4"/>
  <c r="C440" i="4"/>
  <c r="D440" i="4"/>
  <c r="E440" i="4"/>
  <c r="F440" i="4"/>
  <c r="G440" i="4"/>
  <c r="B441" i="4"/>
  <c r="C441" i="4"/>
  <c r="D441" i="4"/>
  <c r="E441" i="4"/>
  <c r="F441" i="4"/>
  <c r="G441" i="4"/>
  <c r="B442" i="4"/>
  <c r="C442" i="4"/>
  <c r="D442" i="4"/>
  <c r="E442" i="4"/>
  <c r="F442" i="4"/>
  <c r="G442" i="4"/>
  <c r="B443" i="4"/>
  <c r="C443" i="4"/>
  <c r="D443" i="4"/>
  <c r="E443" i="4"/>
  <c r="F443" i="4"/>
  <c r="G443" i="4"/>
  <c r="B444" i="4"/>
  <c r="C444" i="4"/>
  <c r="D444" i="4"/>
  <c r="E444" i="4"/>
  <c r="F444" i="4"/>
  <c r="G444" i="4"/>
  <c r="B445" i="4"/>
  <c r="C445" i="4"/>
  <c r="D445" i="4"/>
  <c r="E445" i="4"/>
  <c r="F445" i="4"/>
  <c r="G445" i="4"/>
  <c r="B446" i="4"/>
  <c r="C446" i="4"/>
  <c r="D446" i="4"/>
  <c r="E446" i="4"/>
  <c r="F446" i="4"/>
  <c r="G446" i="4"/>
  <c r="B447" i="4"/>
  <c r="C447" i="4"/>
  <c r="D447" i="4"/>
  <c r="E447" i="4"/>
  <c r="F447" i="4"/>
  <c r="G447" i="4"/>
  <c r="B448" i="4"/>
  <c r="C448" i="4"/>
  <c r="D448" i="4"/>
  <c r="E448" i="4"/>
  <c r="F448" i="4"/>
  <c r="G448" i="4"/>
  <c r="B449" i="4"/>
  <c r="C449" i="4"/>
  <c r="D449" i="4"/>
  <c r="E449" i="4"/>
  <c r="F449" i="4"/>
  <c r="G449" i="4"/>
  <c r="B450" i="4"/>
  <c r="C450" i="4"/>
  <c r="D450" i="4"/>
  <c r="E450" i="4"/>
  <c r="F450" i="4"/>
  <c r="G450" i="4"/>
  <c r="B451" i="4"/>
  <c r="C451" i="4"/>
  <c r="D451" i="4"/>
  <c r="E451" i="4"/>
  <c r="F451" i="4"/>
  <c r="G451" i="4"/>
  <c r="B452" i="4"/>
  <c r="C452" i="4"/>
  <c r="D452" i="4"/>
  <c r="E452" i="4"/>
  <c r="F452" i="4"/>
  <c r="G452" i="4"/>
  <c r="B453" i="4"/>
  <c r="C453" i="4"/>
  <c r="D453" i="4"/>
  <c r="E453" i="4"/>
  <c r="F453" i="4"/>
  <c r="G453" i="4"/>
  <c r="B454" i="4"/>
  <c r="C454" i="4"/>
  <c r="D454" i="4"/>
  <c r="E454" i="4"/>
  <c r="F454" i="4"/>
  <c r="G454" i="4"/>
  <c r="B455" i="4"/>
  <c r="C455" i="4"/>
  <c r="D455" i="4"/>
  <c r="E455" i="4"/>
  <c r="F455" i="4"/>
  <c r="G455" i="4"/>
  <c r="B456" i="4"/>
  <c r="C456" i="4"/>
  <c r="D456" i="4"/>
  <c r="E456" i="4"/>
  <c r="F456" i="4"/>
  <c r="G456" i="4"/>
  <c r="B457" i="4"/>
  <c r="C457" i="4"/>
  <c r="D457" i="4"/>
  <c r="E457" i="4"/>
  <c r="F457" i="4"/>
  <c r="G457" i="4"/>
  <c r="B458" i="4"/>
  <c r="C458" i="4"/>
  <c r="D458" i="4"/>
  <c r="E458" i="4"/>
  <c r="F458" i="4"/>
  <c r="G458" i="4"/>
  <c r="B459" i="4"/>
  <c r="C459" i="4"/>
  <c r="D459" i="4"/>
  <c r="E459" i="4"/>
  <c r="F459" i="4"/>
  <c r="G459" i="4"/>
  <c r="B460" i="4"/>
  <c r="C460" i="4"/>
  <c r="D460" i="4"/>
  <c r="E460" i="4"/>
  <c r="F460" i="4"/>
  <c r="G460" i="4"/>
  <c r="B461" i="4"/>
  <c r="C461" i="4"/>
  <c r="D461" i="4"/>
  <c r="E461" i="4"/>
  <c r="F461" i="4"/>
  <c r="G461" i="4"/>
  <c r="B462" i="4"/>
  <c r="C462" i="4"/>
  <c r="D462" i="4"/>
  <c r="E462" i="4"/>
  <c r="F462" i="4"/>
  <c r="G462" i="4"/>
  <c r="B463" i="4"/>
  <c r="C463" i="4"/>
  <c r="D463" i="4"/>
  <c r="E463" i="4"/>
  <c r="F463" i="4"/>
  <c r="G463" i="4"/>
  <c r="B464" i="4"/>
  <c r="C464" i="4"/>
  <c r="D464" i="4"/>
  <c r="E464" i="4"/>
  <c r="F464" i="4"/>
  <c r="G464" i="4"/>
  <c r="B465" i="4"/>
  <c r="C465" i="4"/>
  <c r="D465" i="4"/>
  <c r="E465" i="4"/>
  <c r="F465" i="4"/>
  <c r="G465" i="4"/>
  <c r="B466" i="4"/>
  <c r="C466" i="4"/>
  <c r="D466" i="4"/>
  <c r="E466" i="4"/>
  <c r="F466" i="4"/>
  <c r="G466" i="4"/>
  <c r="B467" i="4"/>
  <c r="C467" i="4"/>
  <c r="D467" i="4"/>
  <c r="E467" i="4"/>
  <c r="F467" i="4"/>
  <c r="G467" i="4"/>
  <c r="B468" i="4"/>
  <c r="C468" i="4"/>
  <c r="D468" i="4"/>
  <c r="E468" i="4"/>
  <c r="F468" i="4"/>
  <c r="G468" i="4"/>
  <c r="B469" i="4"/>
  <c r="C469" i="4"/>
  <c r="D469" i="4"/>
  <c r="E469" i="4"/>
  <c r="F469" i="4"/>
  <c r="G469" i="4"/>
  <c r="B470" i="4"/>
  <c r="C470" i="4"/>
  <c r="D470" i="4"/>
  <c r="E470" i="4"/>
  <c r="F470" i="4"/>
  <c r="G470" i="4"/>
  <c r="B471" i="4"/>
  <c r="C471" i="4"/>
  <c r="D471" i="4"/>
  <c r="E471" i="4"/>
  <c r="F471" i="4"/>
  <c r="G471" i="4"/>
  <c r="B472" i="4"/>
  <c r="C472" i="4"/>
  <c r="D472" i="4"/>
  <c r="E472" i="4"/>
  <c r="F472" i="4"/>
  <c r="G472" i="4"/>
  <c r="B473" i="4"/>
  <c r="C473" i="4"/>
  <c r="D473" i="4"/>
  <c r="E473" i="4"/>
  <c r="F473" i="4"/>
  <c r="G473" i="4"/>
  <c r="B474" i="4"/>
  <c r="C474" i="4"/>
  <c r="D474" i="4"/>
  <c r="E474" i="4"/>
  <c r="F474" i="4"/>
  <c r="G474" i="4"/>
  <c r="B475" i="4"/>
  <c r="C475" i="4"/>
  <c r="D475" i="4"/>
  <c r="E475" i="4"/>
  <c r="F475" i="4"/>
  <c r="G475" i="4"/>
  <c r="B476" i="4"/>
  <c r="C476" i="4"/>
  <c r="D476" i="4"/>
  <c r="E476" i="4"/>
  <c r="F476" i="4"/>
  <c r="G476" i="4"/>
  <c r="B477" i="4"/>
  <c r="C477" i="4"/>
  <c r="D477" i="4"/>
  <c r="E477" i="4"/>
  <c r="F477" i="4"/>
  <c r="G477" i="4"/>
  <c r="B478" i="4"/>
  <c r="C478" i="4"/>
  <c r="D478" i="4"/>
  <c r="E478" i="4"/>
  <c r="F478" i="4"/>
  <c r="G478" i="4"/>
  <c r="B479" i="4"/>
  <c r="C479" i="4"/>
  <c r="D479" i="4"/>
  <c r="E479" i="4"/>
  <c r="F479" i="4"/>
  <c r="G479" i="4"/>
  <c r="B480" i="4"/>
  <c r="C480" i="4"/>
  <c r="D480" i="4"/>
  <c r="E480" i="4"/>
  <c r="F480" i="4"/>
  <c r="G480" i="4"/>
  <c r="B481" i="4"/>
  <c r="C481" i="4"/>
  <c r="D481" i="4"/>
  <c r="E481" i="4"/>
  <c r="F481" i="4"/>
  <c r="G481" i="4"/>
  <c r="B482" i="4"/>
  <c r="C482" i="4"/>
  <c r="D482" i="4"/>
  <c r="E482" i="4"/>
  <c r="F482" i="4"/>
  <c r="G482" i="4"/>
  <c r="B483" i="4"/>
  <c r="C483" i="4"/>
  <c r="D483" i="4"/>
  <c r="E483" i="4"/>
  <c r="F483" i="4"/>
  <c r="G483" i="4"/>
  <c r="B484" i="4"/>
  <c r="C484" i="4"/>
  <c r="D484" i="4"/>
  <c r="E484" i="4"/>
  <c r="F484" i="4"/>
  <c r="G484" i="4"/>
  <c r="B485" i="4"/>
  <c r="C485" i="4"/>
  <c r="D485" i="4"/>
  <c r="E485" i="4"/>
  <c r="F485" i="4"/>
  <c r="G485" i="4"/>
  <c r="B486" i="4"/>
  <c r="C486" i="4"/>
  <c r="D486" i="4"/>
  <c r="E486" i="4"/>
  <c r="F486" i="4"/>
  <c r="G486" i="4"/>
  <c r="B487" i="4"/>
  <c r="C487" i="4"/>
  <c r="D487" i="4"/>
  <c r="E487" i="4"/>
  <c r="F487" i="4"/>
  <c r="G487" i="4"/>
  <c r="B488" i="4"/>
  <c r="C488" i="4"/>
  <c r="D488" i="4"/>
  <c r="E488" i="4"/>
  <c r="F488" i="4"/>
  <c r="G488" i="4"/>
  <c r="B489" i="4"/>
  <c r="C489" i="4"/>
  <c r="D489" i="4"/>
  <c r="E489" i="4"/>
  <c r="F489" i="4"/>
  <c r="G489" i="4"/>
  <c r="B490" i="4"/>
  <c r="C490" i="4"/>
  <c r="D490" i="4"/>
  <c r="E490" i="4"/>
  <c r="F490" i="4"/>
  <c r="G490" i="4"/>
  <c r="B491" i="4"/>
  <c r="C491" i="4"/>
  <c r="D491" i="4"/>
  <c r="E491" i="4"/>
  <c r="F491" i="4"/>
  <c r="G491" i="4"/>
  <c r="B492" i="4"/>
  <c r="C492" i="4"/>
  <c r="D492" i="4"/>
  <c r="E492" i="4"/>
  <c r="F492" i="4"/>
  <c r="G492" i="4"/>
  <c r="B493" i="4"/>
  <c r="C493" i="4"/>
  <c r="D493" i="4"/>
  <c r="E493" i="4"/>
  <c r="F493" i="4"/>
  <c r="G493" i="4"/>
  <c r="B494" i="4"/>
  <c r="C494" i="4"/>
  <c r="D494" i="4"/>
  <c r="E494" i="4"/>
  <c r="F494" i="4"/>
  <c r="G494" i="4"/>
  <c r="B495" i="4"/>
  <c r="C495" i="4"/>
  <c r="D495" i="4"/>
  <c r="E495" i="4"/>
  <c r="F495" i="4"/>
  <c r="G495" i="4"/>
  <c r="B496" i="4"/>
  <c r="C496" i="4"/>
  <c r="D496" i="4"/>
  <c r="E496" i="4"/>
  <c r="F496" i="4"/>
  <c r="G496" i="4"/>
  <c r="B497" i="4"/>
  <c r="C497" i="4"/>
  <c r="D497" i="4"/>
  <c r="E497" i="4"/>
  <c r="F497" i="4"/>
  <c r="G497" i="4"/>
  <c r="B498" i="4"/>
  <c r="C498" i="4"/>
  <c r="D498" i="4"/>
  <c r="E498" i="4"/>
  <c r="F498" i="4"/>
  <c r="G498" i="4"/>
  <c r="B499" i="4"/>
  <c r="C499" i="4"/>
  <c r="D499" i="4"/>
  <c r="E499" i="4"/>
  <c r="F499" i="4"/>
  <c r="G499" i="4"/>
  <c r="B500" i="4"/>
  <c r="C500" i="4"/>
  <c r="D500" i="4"/>
  <c r="E500" i="4"/>
  <c r="F500" i="4"/>
  <c r="G500" i="4"/>
  <c r="B501" i="4"/>
  <c r="C501" i="4"/>
  <c r="D501" i="4"/>
  <c r="E501" i="4"/>
  <c r="F501" i="4"/>
  <c r="G501" i="4"/>
  <c r="B502" i="4"/>
  <c r="C502" i="4"/>
  <c r="D502" i="4"/>
  <c r="E502" i="4"/>
  <c r="F502" i="4"/>
  <c r="G502" i="4"/>
  <c r="B503" i="4"/>
  <c r="C503" i="4"/>
  <c r="D503" i="4"/>
  <c r="E503" i="4"/>
  <c r="F503" i="4"/>
  <c r="G503" i="4"/>
  <c r="B504" i="4"/>
  <c r="C504" i="4"/>
  <c r="D504" i="4"/>
  <c r="E504" i="4"/>
  <c r="F504" i="4"/>
  <c r="G504" i="4"/>
  <c r="B505" i="4"/>
  <c r="C505" i="4"/>
  <c r="D505" i="4"/>
  <c r="E505" i="4"/>
  <c r="F505" i="4"/>
  <c r="G505" i="4"/>
  <c r="B506" i="4"/>
  <c r="C506" i="4"/>
  <c r="D506" i="4"/>
  <c r="E506" i="4"/>
  <c r="F506" i="4"/>
  <c r="G506" i="4"/>
  <c r="B507" i="4"/>
  <c r="C507" i="4"/>
  <c r="D507" i="4"/>
  <c r="E507" i="4"/>
  <c r="F507" i="4"/>
  <c r="G507" i="4"/>
  <c r="B508" i="4"/>
  <c r="C508" i="4"/>
  <c r="D508" i="4"/>
  <c r="E508" i="4"/>
  <c r="F508" i="4"/>
  <c r="G508" i="4"/>
  <c r="B509" i="4"/>
  <c r="C509" i="4"/>
  <c r="D509" i="4"/>
  <c r="E509" i="4"/>
  <c r="F509" i="4"/>
  <c r="G509" i="4"/>
  <c r="B510" i="4"/>
  <c r="C510" i="4"/>
  <c r="D510" i="4"/>
  <c r="E510" i="4"/>
  <c r="F510" i="4"/>
  <c r="G510" i="4"/>
  <c r="B511" i="4"/>
  <c r="C511" i="4"/>
  <c r="D511" i="4"/>
  <c r="E511" i="4"/>
  <c r="F511" i="4"/>
  <c r="G511" i="4"/>
  <c r="B512" i="4"/>
  <c r="C512" i="4"/>
  <c r="D512" i="4"/>
  <c r="E512" i="4"/>
  <c r="F512" i="4"/>
  <c r="G512" i="4"/>
  <c r="B513" i="4"/>
  <c r="C513" i="4"/>
  <c r="D513" i="4"/>
  <c r="E513" i="4"/>
  <c r="F513" i="4"/>
  <c r="G513" i="4"/>
  <c r="B514" i="4"/>
  <c r="C514" i="4"/>
  <c r="D514" i="4"/>
  <c r="E514" i="4"/>
  <c r="F514" i="4"/>
  <c r="G514" i="4"/>
  <c r="B515" i="4"/>
  <c r="C515" i="4"/>
  <c r="D515" i="4"/>
  <c r="E515" i="4"/>
  <c r="F515" i="4"/>
  <c r="G515" i="4"/>
  <c r="B516" i="4"/>
  <c r="C516" i="4"/>
  <c r="D516" i="4"/>
  <c r="E516" i="4"/>
  <c r="F516" i="4"/>
  <c r="G516" i="4"/>
  <c r="B517" i="4"/>
  <c r="C517" i="4"/>
  <c r="D517" i="4"/>
  <c r="E517" i="4"/>
  <c r="F517" i="4"/>
  <c r="G517" i="4"/>
  <c r="B518" i="4"/>
  <c r="C518" i="4"/>
  <c r="D518" i="4"/>
  <c r="E518" i="4"/>
  <c r="F518" i="4"/>
  <c r="G518" i="4"/>
  <c r="B519" i="4"/>
  <c r="C519" i="4"/>
  <c r="D519" i="4"/>
  <c r="E519" i="4"/>
  <c r="F519" i="4"/>
  <c r="G519" i="4"/>
  <c r="B520" i="4"/>
  <c r="C520" i="4"/>
  <c r="D520" i="4"/>
  <c r="E520" i="4"/>
  <c r="F520" i="4"/>
  <c r="G520" i="4"/>
  <c r="B521" i="4"/>
  <c r="C521" i="4"/>
  <c r="D521" i="4"/>
  <c r="E521" i="4"/>
  <c r="F521" i="4"/>
  <c r="G521" i="4"/>
  <c r="B522" i="4"/>
  <c r="C522" i="4"/>
  <c r="D522" i="4"/>
  <c r="E522" i="4"/>
  <c r="F522" i="4"/>
  <c r="G522" i="4"/>
  <c r="B523" i="4"/>
  <c r="C523" i="4"/>
  <c r="D523" i="4"/>
  <c r="E523" i="4"/>
  <c r="F523" i="4"/>
  <c r="G523" i="4"/>
  <c r="B524" i="4"/>
  <c r="C524" i="4"/>
  <c r="D524" i="4"/>
  <c r="E524" i="4"/>
  <c r="F524" i="4"/>
  <c r="G524" i="4"/>
  <c r="B525" i="4"/>
  <c r="C525" i="4"/>
  <c r="D525" i="4"/>
  <c r="E525" i="4"/>
  <c r="F525" i="4"/>
  <c r="G525" i="4"/>
  <c r="B526" i="4"/>
  <c r="C526" i="4"/>
  <c r="D526" i="4"/>
  <c r="E526" i="4"/>
  <c r="F526" i="4"/>
  <c r="G526" i="4"/>
  <c r="B527" i="4"/>
  <c r="C527" i="4"/>
  <c r="D527" i="4"/>
  <c r="E527" i="4"/>
  <c r="F527" i="4"/>
  <c r="G527" i="4"/>
  <c r="B528" i="4"/>
  <c r="C528" i="4"/>
  <c r="D528" i="4"/>
  <c r="E528" i="4"/>
  <c r="F528" i="4"/>
  <c r="G528" i="4"/>
  <c r="B529" i="4"/>
  <c r="C529" i="4"/>
  <c r="D529" i="4"/>
  <c r="E529" i="4"/>
  <c r="F529" i="4"/>
  <c r="G529" i="4"/>
  <c r="B530" i="4"/>
  <c r="C530" i="4"/>
  <c r="D530" i="4"/>
  <c r="E530" i="4"/>
  <c r="F530" i="4"/>
  <c r="G530" i="4"/>
  <c r="B531" i="4"/>
  <c r="C531" i="4"/>
  <c r="D531" i="4"/>
  <c r="E531" i="4"/>
  <c r="F531" i="4"/>
  <c r="G531" i="4"/>
  <c r="B532" i="4"/>
  <c r="C532" i="4"/>
  <c r="D532" i="4"/>
  <c r="E532" i="4"/>
  <c r="F532" i="4"/>
  <c r="G532" i="4"/>
  <c r="B533" i="4"/>
  <c r="C533" i="4"/>
  <c r="D533" i="4"/>
  <c r="E533" i="4"/>
  <c r="F533" i="4"/>
  <c r="G533" i="4"/>
  <c r="B534" i="4"/>
  <c r="C534" i="4"/>
  <c r="D534" i="4"/>
  <c r="E534" i="4"/>
  <c r="F534" i="4"/>
  <c r="G534" i="4"/>
  <c r="B535" i="4"/>
  <c r="C535" i="4"/>
  <c r="D535" i="4"/>
  <c r="E535" i="4"/>
  <c r="F535" i="4"/>
  <c r="G535" i="4"/>
  <c r="B536" i="4"/>
  <c r="C536" i="4"/>
  <c r="D536" i="4"/>
  <c r="E536" i="4"/>
  <c r="F536" i="4"/>
  <c r="G536" i="4"/>
  <c r="B537" i="4"/>
  <c r="C537" i="4"/>
  <c r="D537" i="4"/>
  <c r="E537" i="4"/>
  <c r="F537" i="4"/>
  <c r="G537" i="4"/>
  <c r="B538" i="4"/>
  <c r="C538" i="4"/>
  <c r="D538" i="4"/>
  <c r="E538" i="4"/>
  <c r="F538" i="4"/>
  <c r="G538" i="4"/>
  <c r="B539" i="4"/>
  <c r="C539" i="4"/>
  <c r="D539" i="4"/>
  <c r="E539" i="4"/>
  <c r="F539" i="4"/>
  <c r="G539" i="4"/>
  <c r="B540" i="4"/>
  <c r="C540" i="4"/>
  <c r="D540" i="4"/>
  <c r="E540" i="4"/>
  <c r="F540" i="4"/>
  <c r="G540" i="4"/>
  <c r="B541" i="4"/>
  <c r="C541" i="4"/>
  <c r="D541" i="4"/>
  <c r="E541" i="4"/>
  <c r="F541" i="4"/>
  <c r="G541" i="4"/>
  <c r="B542" i="4"/>
  <c r="C542" i="4"/>
  <c r="D542" i="4"/>
  <c r="E542" i="4"/>
  <c r="F542" i="4"/>
  <c r="G542" i="4"/>
  <c r="B543" i="4"/>
  <c r="C543" i="4"/>
  <c r="D543" i="4"/>
  <c r="E543" i="4"/>
  <c r="F543" i="4"/>
  <c r="G543" i="4"/>
  <c r="B544" i="4"/>
  <c r="C544" i="4"/>
  <c r="D544" i="4"/>
  <c r="E544" i="4"/>
  <c r="F544" i="4"/>
  <c r="G544" i="4"/>
  <c r="B545" i="4"/>
  <c r="C545" i="4"/>
  <c r="D545" i="4"/>
  <c r="E545" i="4"/>
  <c r="F545" i="4"/>
  <c r="G545" i="4"/>
  <c r="B546" i="4"/>
  <c r="C546" i="4"/>
  <c r="D546" i="4"/>
  <c r="E546" i="4"/>
  <c r="F546" i="4"/>
  <c r="G546" i="4"/>
  <c r="B547" i="4"/>
  <c r="C547" i="4"/>
  <c r="D547" i="4"/>
  <c r="E547" i="4"/>
  <c r="F547" i="4"/>
  <c r="G547" i="4"/>
  <c r="B548" i="4"/>
  <c r="C548" i="4"/>
  <c r="D548" i="4"/>
  <c r="E548" i="4"/>
  <c r="F548" i="4"/>
  <c r="G548" i="4"/>
  <c r="B549" i="4"/>
  <c r="C549" i="4"/>
  <c r="D549" i="4"/>
  <c r="E549" i="4"/>
  <c r="F549" i="4"/>
  <c r="G549" i="4"/>
  <c r="B550" i="4"/>
  <c r="C550" i="4"/>
  <c r="D550" i="4"/>
  <c r="E550" i="4"/>
  <c r="F550" i="4"/>
  <c r="G550" i="4"/>
  <c r="B551" i="4"/>
  <c r="C551" i="4"/>
  <c r="D551" i="4"/>
  <c r="E551" i="4"/>
  <c r="F551" i="4"/>
  <c r="G551" i="4"/>
  <c r="B552" i="4"/>
  <c r="C552" i="4"/>
  <c r="D552" i="4"/>
  <c r="E552" i="4"/>
  <c r="F552" i="4"/>
  <c r="G552" i="4"/>
  <c r="B553" i="4"/>
  <c r="C553" i="4"/>
  <c r="D553" i="4"/>
  <c r="E553" i="4"/>
  <c r="F553" i="4"/>
  <c r="G553" i="4"/>
  <c r="B554" i="4"/>
  <c r="C554" i="4"/>
  <c r="D554" i="4"/>
  <c r="E554" i="4"/>
  <c r="F554" i="4"/>
  <c r="G554" i="4"/>
  <c r="B555" i="4"/>
  <c r="C555" i="4"/>
  <c r="D555" i="4"/>
  <c r="E555" i="4"/>
  <c r="F555" i="4"/>
  <c r="G555" i="4"/>
  <c r="B556" i="4"/>
  <c r="C556" i="4"/>
  <c r="D556" i="4"/>
  <c r="E556" i="4"/>
  <c r="F556" i="4"/>
  <c r="G556" i="4"/>
  <c r="B557" i="4"/>
  <c r="C557" i="4"/>
  <c r="D557" i="4"/>
  <c r="E557" i="4"/>
  <c r="F557" i="4"/>
  <c r="G557" i="4"/>
  <c r="B558" i="4"/>
  <c r="C558" i="4"/>
  <c r="D558" i="4"/>
  <c r="E558" i="4"/>
  <c r="F558" i="4"/>
  <c r="G558" i="4"/>
  <c r="B559" i="4"/>
  <c r="C559" i="4"/>
  <c r="D559" i="4"/>
  <c r="E559" i="4"/>
  <c r="F559" i="4"/>
  <c r="G559" i="4"/>
  <c r="B560" i="4"/>
  <c r="C560" i="4"/>
  <c r="D560" i="4"/>
  <c r="E560" i="4"/>
  <c r="F560" i="4"/>
  <c r="G560" i="4"/>
  <c r="B561" i="4"/>
  <c r="C561" i="4"/>
  <c r="D561" i="4"/>
  <c r="E561" i="4"/>
  <c r="F561" i="4"/>
  <c r="G561" i="4"/>
  <c r="B562" i="4"/>
  <c r="C562" i="4"/>
  <c r="D562" i="4"/>
  <c r="E562" i="4"/>
  <c r="F562" i="4"/>
  <c r="G562" i="4"/>
  <c r="B563" i="4"/>
  <c r="C563" i="4"/>
  <c r="D563" i="4"/>
  <c r="E563" i="4"/>
  <c r="F563" i="4"/>
  <c r="G563" i="4"/>
  <c r="B564" i="4"/>
  <c r="C564" i="4"/>
  <c r="D564" i="4"/>
  <c r="E564" i="4"/>
  <c r="F564" i="4"/>
  <c r="G564" i="4"/>
  <c r="B565" i="4"/>
  <c r="C565" i="4"/>
  <c r="D565" i="4"/>
  <c r="E565" i="4"/>
  <c r="F565" i="4"/>
  <c r="G565" i="4"/>
  <c r="B566" i="4"/>
  <c r="C566" i="4"/>
  <c r="D566" i="4"/>
  <c r="E566" i="4"/>
  <c r="F566" i="4"/>
  <c r="G566" i="4"/>
  <c r="B567" i="4"/>
  <c r="C567" i="4"/>
  <c r="D567" i="4"/>
  <c r="E567" i="4"/>
  <c r="F567" i="4"/>
  <c r="G567" i="4"/>
  <c r="B568" i="4"/>
  <c r="C568" i="4"/>
  <c r="D568" i="4"/>
  <c r="E568" i="4"/>
  <c r="F568" i="4"/>
  <c r="G568" i="4"/>
  <c r="B569" i="4"/>
  <c r="C569" i="4"/>
  <c r="D569" i="4"/>
  <c r="E569" i="4"/>
  <c r="F569" i="4"/>
  <c r="G569" i="4"/>
  <c r="B570" i="4"/>
  <c r="C570" i="4"/>
  <c r="D570" i="4"/>
  <c r="E570" i="4"/>
  <c r="F570" i="4"/>
  <c r="G570" i="4"/>
  <c r="B571" i="4"/>
  <c r="C571" i="4"/>
  <c r="D571" i="4"/>
  <c r="E571" i="4"/>
  <c r="F571" i="4"/>
  <c r="G571" i="4"/>
  <c r="B572" i="4"/>
  <c r="C572" i="4"/>
  <c r="D572" i="4"/>
  <c r="E572" i="4"/>
  <c r="F572" i="4"/>
  <c r="G572" i="4"/>
  <c r="B573" i="4"/>
  <c r="C573" i="4"/>
  <c r="D573" i="4"/>
  <c r="E573" i="4"/>
  <c r="F573" i="4"/>
  <c r="G573" i="4"/>
  <c r="B574" i="4"/>
  <c r="C574" i="4"/>
  <c r="D574" i="4"/>
  <c r="E574" i="4"/>
  <c r="F574" i="4"/>
  <c r="G574" i="4"/>
  <c r="B575" i="4"/>
  <c r="C575" i="4"/>
  <c r="D575" i="4"/>
  <c r="E575" i="4"/>
  <c r="F575" i="4"/>
  <c r="G575" i="4"/>
  <c r="B576" i="4"/>
  <c r="C576" i="4"/>
  <c r="D576" i="4"/>
  <c r="E576" i="4"/>
  <c r="F576" i="4"/>
  <c r="G576" i="4"/>
  <c r="B577" i="4"/>
  <c r="C577" i="4"/>
  <c r="D577" i="4"/>
  <c r="E577" i="4"/>
  <c r="F577" i="4"/>
  <c r="G577" i="4"/>
  <c r="B578" i="4"/>
  <c r="C578" i="4"/>
  <c r="D578" i="4"/>
  <c r="E578" i="4"/>
  <c r="F578" i="4"/>
  <c r="G578" i="4"/>
  <c r="B579" i="4"/>
  <c r="C579" i="4"/>
  <c r="D579" i="4"/>
  <c r="E579" i="4"/>
  <c r="F579" i="4"/>
  <c r="G579" i="4"/>
  <c r="B580" i="4"/>
  <c r="C580" i="4"/>
  <c r="D580" i="4"/>
  <c r="E580" i="4"/>
  <c r="F580" i="4"/>
  <c r="G580" i="4"/>
  <c r="B581" i="4"/>
  <c r="C581" i="4"/>
  <c r="D581" i="4"/>
  <c r="E581" i="4"/>
  <c r="F581" i="4"/>
  <c r="G581" i="4"/>
  <c r="B582" i="4"/>
  <c r="C582" i="4"/>
  <c r="D582" i="4"/>
  <c r="E582" i="4"/>
  <c r="F582" i="4"/>
  <c r="G582" i="4"/>
  <c r="B583" i="4"/>
  <c r="C583" i="4"/>
  <c r="D583" i="4"/>
  <c r="E583" i="4"/>
  <c r="F583" i="4"/>
  <c r="G583" i="4"/>
  <c r="B584" i="4"/>
  <c r="C584" i="4"/>
  <c r="D584" i="4"/>
  <c r="E584" i="4"/>
  <c r="F584" i="4"/>
  <c r="G584" i="4"/>
  <c r="B585" i="4"/>
  <c r="C585" i="4"/>
  <c r="D585" i="4"/>
  <c r="E585" i="4"/>
  <c r="F585" i="4"/>
  <c r="G585" i="4"/>
  <c r="B586" i="4"/>
  <c r="C586" i="4"/>
  <c r="D586" i="4"/>
  <c r="E586" i="4"/>
  <c r="F586" i="4"/>
  <c r="G586" i="4"/>
  <c r="B587" i="4"/>
  <c r="C587" i="4"/>
  <c r="D587" i="4"/>
  <c r="E587" i="4"/>
  <c r="F587" i="4"/>
  <c r="G587" i="4"/>
  <c r="B588" i="4"/>
  <c r="C588" i="4"/>
  <c r="D588" i="4"/>
  <c r="E588" i="4"/>
  <c r="F588" i="4"/>
  <c r="G588" i="4"/>
  <c r="B589" i="4"/>
  <c r="C589" i="4"/>
  <c r="D589" i="4"/>
  <c r="E589" i="4"/>
  <c r="F589" i="4"/>
  <c r="G589" i="4"/>
  <c r="B590" i="4"/>
  <c r="C590" i="4"/>
  <c r="D590" i="4"/>
  <c r="E590" i="4"/>
  <c r="F590" i="4"/>
  <c r="G590" i="4"/>
  <c r="B591" i="4"/>
  <c r="C591" i="4"/>
  <c r="D591" i="4"/>
  <c r="E591" i="4"/>
  <c r="F591" i="4"/>
  <c r="G591" i="4"/>
  <c r="B592" i="4"/>
  <c r="C592" i="4"/>
  <c r="D592" i="4"/>
  <c r="E592" i="4"/>
  <c r="F592" i="4"/>
  <c r="G592" i="4"/>
  <c r="B593" i="4"/>
  <c r="C593" i="4"/>
  <c r="D593" i="4"/>
  <c r="E593" i="4"/>
  <c r="F593" i="4"/>
  <c r="G593" i="4"/>
  <c r="B594" i="4"/>
  <c r="C594" i="4"/>
  <c r="D594" i="4"/>
  <c r="E594" i="4"/>
  <c r="F594" i="4"/>
  <c r="G594" i="4"/>
  <c r="B595" i="4"/>
  <c r="C595" i="4"/>
  <c r="D595" i="4"/>
  <c r="E595" i="4"/>
  <c r="F595" i="4"/>
  <c r="G595" i="4"/>
  <c r="B596" i="4"/>
  <c r="C596" i="4"/>
  <c r="D596" i="4"/>
  <c r="E596" i="4"/>
  <c r="F596" i="4"/>
  <c r="G596" i="4"/>
  <c r="B597" i="4"/>
  <c r="C597" i="4"/>
  <c r="D597" i="4"/>
  <c r="E597" i="4"/>
  <c r="F597" i="4"/>
  <c r="G597" i="4"/>
  <c r="B598" i="4"/>
  <c r="C598" i="4"/>
  <c r="D598" i="4"/>
  <c r="E598" i="4"/>
  <c r="F598" i="4"/>
  <c r="G598" i="4"/>
  <c r="B599" i="4"/>
  <c r="C599" i="4"/>
  <c r="D599" i="4"/>
  <c r="E599" i="4"/>
  <c r="F599" i="4"/>
  <c r="G599" i="4"/>
  <c r="B600" i="4"/>
  <c r="C600" i="4"/>
  <c r="D600" i="4"/>
  <c r="E600" i="4"/>
  <c r="F600" i="4"/>
  <c r="G600" i="4"/>
  <c r="B601" i="4"/>
  <c r="C601" i="4"/>
  <c r="D601" i="4"/>
  <c r="E601" i="4"/>
  <c r="F601" i="4"/>
  <c r="G601" i="4"/>
  <c r="B602" i="4"/>
  <c r="C602" i="4"/>
  <c r="D602" i="4"/>
  <c r="E602" i="4"/>
  <c r="F602" i="4"/>
  <c r="G602" i="4"/>
  <c r="B603" i="4"/>
  <c r="C603" i="4"/>
  <c r="D603" i="4"/>
  <c r="E603" i="4"/>
  <c r="F603" i="4"/>
  <c r="G603" i="4"/>
  <c r="B604" i="4"/>
  <c r="C604" i="4"/>
  <c r="D604" i="4"/>
  <c r="E604" i="4"/>
  <c r="F604" i="4"/>
  <c r="G604" i="4"/>
  <c r="B605" i="4"/>
  <c r="C605" i="4"/>
  <c r="D605" i="4"/>
  <c r="E605" i="4"/>
  <c r="F605" i="4"/>
  <c r="G605" i="4"/>
  <c r="B606" i="4"/>
  <c r="C606" i="4"/>
  <c r="D606" i="4"/>
  <c r="E606" i="4"/>
  <c r="F606" i="4"/>
  <c r="G606" i="4"/>
  <c r="B607" i="4"/>
  <c r="C607" i="4"/>
  <c r="D607" i="4"/>
  <c r="E607" i="4"/>
  <c r="F607" i="4"/>
  <c r="G607" i="4"/>
  <c r="B608" i="4"/>
  <c r="C608" i="4"/>
  <c r="D608" i="4"/>
  <c r="E608" i="4"/>
  <c r="F608" i="4"/>
  <c r="G608" i="4"/>
  <c r="B609" i="4"/>
  <c r="C609" i="4"/>
  <c r="D609" i="4"/>
  <c r="E609" i="4"/>
  <c r="F609" i="4"/>
  <c r="G609" i="4"/>
  <c r="B610" i="4"/>
  <c r="C610" i="4"/>
  <c r="D610" i="4"/>
  <c r="E610" i="4"/>
  <c r="F610" i="4"/>
  <c r="G610" i="4"/>
  <c r="B611" i="4"/>
  <c r="C611" i="4"/>
  <c r="D611" i="4"/>
  <c r="E611" i="4"/>
  <c r="F611" i="4"/>
  <c r="G611" i="4"/>
  <c r="B612" i="4"/>
  <c r="C612" i="4"/>
  <c r="D612" i="4"/>
  <c r="E612" i="4"/>
  <c r="F612" i="4"/>
  <c r="G612" i="4"/>
  <c r="B613" i="4"/>
  <c r="C613" i="4"/>
  <c r="D613" i="4"/>
  <c r="E613" i="4"/>
  <c r="F613" i="4"/>
  <c r="G613" i="4"/>
  <c r="B614" i="4"/>
  <c r="C614" i="4"/>
  <c r="D614" i="4"/>
  <c r="E614" i="4"/>
  <c r="F614" i="4"/>
  <c r="G614" i="4"/>
  <c r="B615" i="4"/>
  <c r="C615" i="4"/>
  <c r="D615" i="4"/>
  <c r="E615" i="4"/>
  <c r="F615" i="4"/>
  <c r="G615" i="4"/>
  <c r="B616" i="4"/>
  <c r="C616" i="4"/>
  <c r="D616" i="4"/>
  <c r="E616" i="4"/>
  <c r="F616" i="4"/>
  <c r="G616" i="4"/>
  <c r="B617" i="4"/>
  <c r="C617" i="4"/>
  <c r="D617" i="4"/>
  <c r="E617" i="4"/>
  <c r="F617" i="4"/>
  <c r="G617" i="4"/>
  <c r="B618" i="4"/>
  <c r="C618" i="4"/>
  <c r="D618" i="4"/>
  <c r="E618" i="4"/>
  <c r="F618" i="4"/>
  <c r="G618" i="4"/>
  <c r="B619" i="4"/>
  <c r="C619" i="4"/>
  <c r="D619" i="4"/>
  <c r="E619" i="4"/>
  <c r="F619" i="4"/>
  <c r="G619" i="4"/>
  <c r="B620" i="4"/>
  <c r="C620" i="4"/>
  <c r="D620" i="4"/>
  <c r="E620" i="4"/>
  <c r="F620" i="4"/>
  <c r="G620" i="4"/>
  <c r="B621" i="4"/>
  <c r="C621" i="4"/>
  <c r="D621" i="4"/>
  <c r="E621" i="4"/>
  <c r="F621" i="4"/>
  <c r="G621" i="4"/>
  <c r="B622" i="4"/>
  <c r="C622" i="4"/>
  <c r="D622" i="4"/>
  <c r="E622" i="4"/>
  <c r="F622" i="4"/>
  <c r="G622" i="4"/>
  <c r="B623" i="4"/>
  <c r="C623" i="4"/>
  <c r="D623" i="4"/>
  <c r="E623" i="4"/>
  <c r="F623" i="4"/>
  <c r="G623" i="4"/>
  <c r="B624" i="4"/>
  <c r="C624" i="4"/>
  <c r="D624" i="4"/>
  <c r="E624" i="4"/>
  <c r="F624" i="4"/>
  <c r="G624" i="4"/>
  <c r="B625" i="4"/>
  <c r="C625" i="4"/>
  <c r="D625" i="4"/>
  <c r="E625" i="4"/>
  <c r="F625" i="4"/>
  <c r="G625" i="4"/>
  <c r="B626" i="4"/>
  <c r="C626" i="4"/>
  <c r="D626" i="4"/>
  <c r="E626" i="4"/>
  <c r="F626" i="4"/>
  <c r="G626" i="4"/>
  <c r="B627" i="4"/>
  <c r="C627" i="4"/>
  <c r="D627" i="4"/>
  <c r="E627" i="4"/>
  <c r="F627" i="4"/>
  <c r="G627" i="4"/>
  <c r="B628" i="4"/>
  <c r="C628" i="4"/>
  <c r="D628" i="4"/>
  <c r="E628" i="4"/>
  <c r="F628" i="4"/>
  <c r="G628" i="4"/>
  <c r="B629" i="4"/>
  <c r="C629" i="4"/>
  <c r="D629" i="4"/>
  <c r="E629" i="4"/>
  <c r="F629" i="4"/>
  <c r="G629" i="4"/>
  <c r="B630" i="4"/>
  <c r="C630" i="4"/>
  <c r="D630" i="4"/>
  <c r="E630" i="4"/>
  <c r="F630" i="4"/>
  <c r="G630" i="4"/>
  <c r="B631" i="4"/>
  <c r="C631" i="4"/>
  <c r="D631" i="4"/>
  <c r="E631" i="4"/>
  <c r="F631" i="4"/>
  <c r="G631" i="4"/>
  <c r="B632" i="4"/>
  <c r="C632" i="4"/>
  <c r="D632" i="4"/>
  <c r="E632" i="4"/>
  <c r="F632" i="4"/>
  <c r="G632" i="4"/>
  <c r="B633" i="4"/>
  <c r="C633" i="4"/>
  <c r="D633" i="4"/>
  <c r="E633" i="4"/>
  <c r="F633" i="4"/>
  <c r="G633" i="4"/>
  <c r="B634" i="4"/>
  <c r="C634" i="4"/>
  <c r="D634" i="4"/>
  <c r="E634" i="4"/>
  <c r="F634" i="4"/>
  <c r="G634" i="4"/>
  <c r="B635" i="4"/>
  <c r="C635" i="4"/>
  <c r="D635" i="4"/>
  <c r="E635" i="4"/>
  <c r="F635" i="4"/>
  <c r="G635" i="4"/>
  <c r="B636" i="4"/>
  <c r="C636" i="4"/>
  <c r="D636" i="4"/>
  <c r="E636" i="4"/>
  <c r="F636" i="4"/>
  <c r="G636" i="4"/>
  <c r="B637" i="4"/>
  <c r="C637" i="4"/>
  <c r="D637" i="4"/>
  <c r="E637" i="4"/>
  <c r="F637" i="4"/>
  <c r="G637" i="4"/>
  <c r="B638" i="4"/>
  <c r="C638" i="4"/>
  <c r="D638" i="4"/>
  <c r="E638" i="4"/>
  <c r="F638" i="4"/>
  <c r="G638" i="4"/>
  <c r="B639" i="4"/>
  <c r="C639" i="4"/>
  <c r="D639" i="4"/>
  <c r="E639" i="4"/>
  <c r="F639" i="4"/>
  <c r="G639" i="4"/>
  <c r="B640" i="4"/>
  <c r="C640" i="4"/>
  <c r="D640" i="4"/>
  <c r="E640" i="4"/>
  <c r="F640" i="4"/>
  <c r="G640" i="4"/>
  <c r="B641" i="4"/>
  <c r="C641" i="4"/>
  <c r="D641" i="4"/>
  <c r="E641" i="4"/>
  <c r="F641" i="4"/>
  <c r="G641" i="4"/>
  <c r="B642" i="4"/>
  <c r="C642" i="4"/>
  <c r="D642" i="4"/>
  <c r="E642" i="4"/>
  <c r="F642" i="4"/>
  <c r="G642" i="4"/>
  <c r="B643" i="4"/>
  <c r="C643" i="4"/>
  <c r="D643" i="4"/>
  <c r="E643" i="4"/>
  <c r="F643" i="4"/>
  <c r="G643" i="4"/>
  <c r="B644" i="4"/>
  <c r="C644" i="4"/>
  <c r="D644" i="4"/>
  <c r="E644" i="4"/>
  <c r="F644" i="4"/>
  <c r="G644" i="4"/>
  <c r="B645" i="4"/>
  <c r="C645" i="4"/>
  <c r="D645" i="4"/>
  <c r="E645" i="4"/>
  <c r="F645" i="4"/>
  <c r="G645" i="4"/>
  <c r="B646" i="4"/>
  <c r="C646" i="4"/>
  <c r="D646" i="4"/>
  <c r="E646" i="4"/>
  <c r="F646" i="4"/>
  <c r="G646" i="4"/>
  <c r="B647" i="4"/>
  <c r="C647" i="4"/>
  <c r="D647" i="4"/>
  <c r="E647" i="4"/>
  <c r="F647" i="4"/>
  <c r="G647" i="4"/>
  <c r="B648" i="4"/>
  <c r="C648" i="4"/>
  <c r="D648" i="4"/>
  <c r="E648" i="4"/>
  <c r="F648" i="4"/>
  <c r="G648" i="4"/>
  <c r="B649" i="4"/>
  <c r="C649" i="4"/>
  <c r="D649" i="4"/>
  <c r="E649" i="4"/>
  <c r="F649" i="4"/>
  <c r="G649" i="4"/>
  <c r="B650" i="4"/>
  <c r="C650" i="4"/>
  <c r="D650" i="4"/>
  <c r="E650" i="4"/>
  <c r="F650" i="4"/>
  <c r="G650" i="4"/>
  <c r="B651" i="4"/>
  <c r="C651" i="4"/>
  <c r="D651" i="4"/>
  <c r="E651" i="4"/>
  <c r="F651" i="4"/>
  <c r="G651" i="4"/>
  <c r="B652" i="4"/>
  <c r="C652" i="4"/>
  <c r="D652" i="4"/>
  <c r="E652" i="4"/>
  <c r="F652" i="4"/>
  <c r="G652" i="4"/>
  <c r="B653" i="4"/>
  <c r="C653" i="4"/>
  <c r="D653" i="4"/>
  <c r="E653" i="4"/>
  <c r="F653" i="4"/>
  <c r="G653" i="4"/>
  <c r="B654" i="4"/>
  <c r="C654" i="4"/>
  <c r="D654" i="4"/>
  <c r="E654" i="4"/>
  <c r="F654" i="4"/>
  <c r="G654" i="4"/>
  <c r="B655" i="4"/>
  <c r="C655" i="4"/>
  <c r="D655" i="4"/>
  <c r="E655" i="4"/>
  <c r="F655" i="4"/>
  <c r="G655" i="4"/>
  <c r="B656" i="4"/>
  <c r="C656" i="4"/>
  <c r="D656" i="4"/>
  <c r="E656" i="4"/>
  <c r="F656" i="4"/>
  <c r="G656" i="4"/>
  <c r="B657" i="4"/>
  <c r="C657" i="4"/>
  <c r="D657" i="4"/>
  <c r="E657" i="4"/>
  <c r="F657" i="4"/>
  <c r="G657" i="4"/>
  <c r="B658" i="4"/>
  <c r="C658" i="4"/>
  <c r="D658" i="4"/>
  <c r="E658" i="4"/>
  <c r="F658" i="4"/>
  <c r="G658" i="4"/>
  <c r="B659" i="4"/>
  <c r="C659" i="4"/>
  <c r="D659" i="4"/>
  <c r="E659" i="4"/>
  <c r="F659" i="4"/>
  <c r="G659" i="4"/>
  <c r="B660" i="4"/>
  <c r="C660" i="4"/>
  <c r="D660" i="4"/>
  <c r="E660" i="4"/>
  <c r="F660" i="4"/>
  <c r="G660" i="4"/>
  <c r="B661" i="4"/>
  <c r="C661" i="4"/>
  <c r="D661" i="4"/>
  <c r="E661" i="4"/>
  <c r="F661" i="4"/>
  <c r="G661" i="4"/>
  <c r="B662" i="4"/>
  <c r="C662" i="4"/>
  <c r="D662" i="4"/>
  <c r="E662" i="4"/>
  <c r="F662" i="4"/>
  <c r="G662" i="4"/>
  <c r="B663" i="4"/>
  <c r="C663" i="4"/>
  <c r="D663" i="4"/>
  <c r="E663" i="4"/>
  <c r="F663" i="4"/>
  <c r="G663" i="4"/>
  <c r="B664" i="4"/>
  <c r="C664" i="4"/>
  <c r="D664" i="4"/>
  <c r="E664" i="4"/>
  <c r="F664" i="4"/>
  <c r="G664" i="4"/>
  <c r="B665" i="4"/>
  <c r="C665" i="4"/>
  <c r="D665" i="4"/>
  <c r="E665" i="4"/>
  <c r="F665" i="4"/>
  <c r="G665" i="4"/>
  <c r="B666" i="4"/>
  <c r="C666" i="4"/>
  <c r="D666" i="4"/>
  <c r="E666" i="4"/>
  <c r="F666" i="4"/>
  <c r="G666" i="4"/>
  <c r="B667" i="4"/>
  <c r="C667" i="4"/>
  <c r="D667" i="4"/>
  <c r="E667" i="4"/>
  <c r="F667" i="4"/>
  <c r="G667" i="4"/>
  <c r="B668" i="4"/>
  <c r="C668" i="4"/>
  <c r="D668" i="4"/>
  <c r="E668" i="4"/>
  <c r="F668" i="4"/>
  <c r="G668" i="4"/>
  <c r="B669" i="4"/>
  <c r="C669" i="4"/>
  <c r="D669" i="4"/>
  <c r="E669" i="4"/>
  <c r="F669" i="4"/>
  <c r="G669" i="4"/>
  <c r="B670" i="4"/>
  <c r="C670" i="4"/>
  <c r="D670" i="4"/>
  <c r="E670" i="4"/>
  <c r="F670" i="4"/>
  <c r="G670" i="4"/>
  <c r="B671" i="4"/>
  <c r="C671" i="4"/>
  <c r="D671" i="4"/>
  <c r="E671" i="4"/>
  <c r="F671" i="4"/>
  <c r="G671" i="4"/>
  <c r="B672" i="4"/>
  <c r="C672" i="4"/>
  <c r="D672" i="4"/>
  <c r="E672" i="4"/>
  <c r="F672" i="4"/>
  <c r="G672" i="4"/>
  <c r="B673" i="4"/>
  <c r="C673" i="4"/>
  <c r="D673" i="4"/>
  <c r="E673" i="4"/>
  <c r="F673" i="4"/>
  <c r="G673" i="4"/>
  <c r="B674" i="4"/>
  <c r="C674" i="4"/>
  <c r="D674" i="4"/>
  <c r="E674" i="4"/>
  <c r="F674" i="4"/>
  <c r="G674" i="4"/>
  <c r="B675" i="4"/>
  <c r="C675" i="4"/>
  <c r="D675" i="4"/>
  <c r="E675" i="4"/>
  <c r="F675" i="4"/>
  <c r="G675" i="4"/>
  <c r="B676" i="4"/>
  <c r="C676" i="4"/>
  <c r="D676" i="4"/>
  <c r="E676" i="4"/>
  <c r="F676" i="4"/>
  <c r="G676" i="4"/>
  <c r="B677" i="4"/>
  <c r="C677" i="4"/>
  <c r="D677" i="4"/>
  <c r="E677" i="4"/>
  <c r="F677" i="4"/>
  <c r="G677" i="4"/>
  <c r="B678" i="4"/>
  <c r="C678" i="4"/>
  <c r="D678" i="4"/>
  <c r="E678" i="4"/>
  <c r="F678" i="4"/>
  <c r="G678" i="4"/>
  <c r="B679" i="4"/>
  <c r="C679" i="4"/>
  <c r="D679" i="4"/>
  <c r="E679" i="4"/>
  <c r="F679" i="4"/>
  <c r="G679" i="4"/>
  <c r="B680" i="4"/>
  <c r="C680" i="4"/>
  <c r="D680" i="4"/>
  <c r="E680" i="4"/>
  <c r="F680" i="4"/>
  <c r="G680" i="4"/>
  <c r="B681" i="4"/>
  <c r="C681" i="4"/>
  <c r="D681" i="4"/>
  <c r="E681" i="4"/>
  <c r="F681" i="4"/>
  <c r="G681" i="4"/>
  <c r="B682" i="4"/>
  <c r="C682" i="4"/>
  <c r="D682" i="4"/>
  <c r="E682" i="4"/>
  <c r="F682" i="4"/>
  <c r="G682" i="4"/>
  <c r="B683" i="4"/>
  <c r="C683" i="4"/>
  <c r="D683" i="4"/>
  <c r="E683" i="4"/>
  <c r="F683" i="4"/>
  <c r="G683" i="4"/>
  <c r="B684" i="4"/>
  <c r="C684" i="4"/>
  <c r="D684" i="4"/>
  <c r="E684" i="4"/>
  <c r="F684" i="4"/>
  <c r="G684" i="4"/>
  <c r="B685" i="4"/>
  <c r="C685" i="4"/>
  <c r="D685" i="4"/>
  <c r="E685" i="4"/>
  <c r="F685" i="4"/>
  <c r="G685" i="4"/>
  <c r="B686" i="4"/>
  <c r="C686" i="4"/>
  <c r="D686" i="4"/>
  <c r="E686" i="4"/>
  <c r="F686" i="4"/>
  <c r="G686" i="4"/>
  <c r="B687" i="4"/>
  <c r="C687" i="4"/>
  <c r="D687" i="4"/>
  <c r="E687" i="4"/>
  <c r="F687" i="4"/>
  <c r="G687" i="4"/>
  <c r="B688" i="4"/>
  <c r="C688" i="4"/>
  <c r="D688" i="4"/>
  <c r="E688" i="4"/>
  <c r="F688" i="4"/>
  <c r="G688" i="4"/>
  <c r="B689" i="4"/>
  <c r="C689" i="4"/>
  <c r="D689" i="4"/>
  <c r="E689" i="4"/>
  <c r="F689" i="4"/>
  <c r="G689" i="4"/>
  <c r="B690" i="4"/>
  <c r="C690" i="4"/>
  <c r="D690" i="4"/>
  <c r="E690" i="4"/>
  <c r="F690" i="4"/>
  <c r="G690" i="4"/>
  <c r="B691" i="4"/>
  <c r="C691" i="4"/>
  <c r="D691" i="4"/>
  <c r="E691" i="4"/>
  <c r="F691" i="4"/>
  <c r="G691" i="4"/>
  <c r="B692" i="4"/>
  <c r="C692" i="4"/>
  <c r="D692" i="4"/>
  <c r="E692" i="4"/>
  <c r="F692" i="4"/>
  <c r="G692" i="4"/>
  <c r="B693" i="4"/>
  <c r="C693" i="4"/>
  <c r="D693" i="4"/>
  <c r="E693" i="4"/>
  <c r="F693" i="4"/>
  <c r="G693" i="4"/>
  <c r="B694" i="4"/>
  <c r="C694" i="4"/>
  <c r="D694" i="4"/>
  <c r="E694" i="4"/>
  <c r="F694" i="4"/>
  <c r="G694" i="4"/>
  <c r="B695" i="4"/>
  <c r="C695" i="4"/>
  <c r="D695" i="4"/>
  <c r="E695" i="4"/>
  <c r="F695" i="4"/>
  <c r="G695" i="4"/>
  <c r="B696" i="4"/>
  <c r="C696" i="4"/>
  <c r="D696" i="4"/>
  <c r="E696" i="4"/>
  <c r="F696" i="4"/>
  <c r="G696" i="4"/>
  <c r="B697" i="4"/>
  <c r="C697" i="4"/>
  <c r="D697" i="4"/>
  <c r="E697" i="4"/>
  <c r="F697" i="4"/>
  <c r="G697" i="4"/>
  <c r="B698" i="4"/>
  <c r="C698" i="4"/>
  <c r="D698" i="4"/>
  <c r="E698" i="4"/>
  <c r="F698" i="4"/>
  <c r="G698" i="4"/>
  <c r="B699" i="4"/>
  <c r="C699" i="4"/>
  <c r="D699" i="4"/>
  <c r="E699" i="4"/>
  <c r="F699" i="4"/>
  <c r="G699" i="4"/>
  <c r="B700" i="4"/>
  <c r="C700" i="4"/>
  <c r="D700" i="4"/>
  <c r="E700" i="4"/>
  <c r="F700" i="4"/>
  <c r="G700" i="4"/>
  <c r="B701" i="4"/>
  <c r="C701" i="4"/>
  <c r="D701" i="4"/>
  <c r="E701" i="4"/>
  <c r="F701" i="4"/>
  <c r="G701" i="4"/>
  <c r="B702" i="4"/>
  <c r="C702" i="4"/>
  <c r="D702" i="4"/>
  <c r="E702" i="4"/>
  <c r="F702" i="4"/>
  <c r="G702" i="4"/>
  <c r="B703" i="4"/>
  <c r="C703" i="4"/>
  <c r="D703" i="4"/>
  <c r="E703" i="4"/>
  <c r="F703" i="4"/>
  <c r="G703" i="4"/>
  <c r="B704" i="4"/>
  <c r="C704" i="4"/>
  <c r="D704" i="4"/>
  <c r="E704" i="4"/>
  <c r="F704" i="4"/>
  <c r="G704" i="4"/>
  <c r="B705" i="4"/>
  <c r="C705" i="4"/>
  <c r="D705" i="4"/>
  <c r="E705" i="4"/>
  <c r="F705" i="4"/>
  <c r="G705" i="4"/>
  <c r="B706" i="4"/>
  <c r="C706" i="4"/>
  <c r="D706" i="4"/>
  <c r="E706" i="4"/>
  <c r="F706" i="4"/>
  <c r="G706" i="4"/>
  <c r="B707" i="4"/>
  <c r="C707" i="4"/>
  <c r="D707" i="4"/>
  <c r="E707" i="4"/>
  <c r="F707" i="4"/>
  <c r="G707" i="4"/>
  <c r="B708" i="4"/>
  <c r="C708" i="4"/>
  <c r="D708" i="4"/>
  <c r="E708" i="4"/>
  <c r="F708" i="4"/>
  <c r="G708" i="4"/>
  <c r="B709" i="4"/>
  <c r="C709" i="4"/>
  <c r="D709" i="4"/>
  <c r="E709" i="4"/>
  <c r="F709" i="4"/>
  <c r="G709" i="4"/>
  <c r="B710" i="4"/>
  <c r="C710" i="4"/>
  <c r="D710" i="4"/>
  <c r="E710" i="4"/>
  <c r="F710" i="4"/>
  <c r="G710" i="4"/>
  <c r="B711" i="4"/>
  <c r="C711" i="4"/>
  <c r="D711" i="4"/>
  <c r="E711" i="4"/>
  <c r="F711" i="4"/>
  <c r="G711" i="4"/>
  <c r="B712" i="4"/>
  <c r="C712" i="4"/>
  <c r="D712" i="4"/>
  <c r="E712" i="4"/>
  <c r="F712" i="4"/>
  <c r="G712" i="4"/>
  <c r="B713" i="4"/>
  <c r="C713" i="4"/>
  <c r="D713" i="4"/>
  <c r="E713" i="4"/>
  <c r="F713" i="4"/>
  <c r="G713" i="4"/>
  <c r="B714" i="4"/>
  <c r="C714" i="4"/>
  <c r="D714" i="4"/>
  <c r="E714" i="4"/>
  <c r="F714" i="4"/>
  <c r="G714" i="4"/>
  <c r="B715" i="4"/>
  <c r="C715" i="4"/>
  <c r="D715" i="4"/>
  <c r="E715" i="4"/>
  <c r="F715" i="4"/>
  <c r="G715" i="4"/>
  <c r="B716" i="4"/>
  <c r="C716" i="4"/>
  <c r="D716" i="4"/>
  <c r="E716" i="4"/>
  <c r="F716" i="4"/>
  <c r="G716" i="4"/>
  <c r="B717" i="4"/>
  <c r="C717" i="4"/>
  <c r="D717" i="4"/>
  <c r="E717" i="4"/>
  <c r="F717" i="4"/>
  <c r="G717" i="4"/>
  <c r="B718" i="4"/>
  <c r="C718" i="4"/>
  <c r="D718" i="4"/>
  <c r="E718" i="4"/>
  <c r="F718" i="4"/>
  <c r="G718" i="4"/>
  <c r="B719" i="4"/>
  <c r="C719" i="4"/>
  <c r="D719" i="4"/>
  <c r="E719" i="4"/>
  <c r="F719" i="4"/>
  <c r="G719" i="4"/>
  <c r="B720" i="4"/>
  <c r="C720" i="4"/>
  <c r="D720" i="4"/>
  <c r="E720" i="4"/>
  <c r="F720" i="4"/>
  <c r="G720" i="4"/>
  <c r="B721" i="4"/>
  <c r="C721" i="4"/>
  <c r="D721" i="4"/>
  <c r="E721" i="4"/>
  <c r="F721" i="4"/>
  <c r="G721" i="4"/>
  <c r="B722" i="4"/>
  <c r="C722" i="4"/>
  <c r="D722" i="4"/>
  <c r="E722" i="4"/>
  <c r="F722" i="4"/>
  <c r="G722" i="4"/>
  <c r="B723" i="4"/>
  <c r="C723" i="4"/>
  <c r="D723" i="4"/>
  <c r="E723" i="4"/>
  <c r="F723" i="4"/>
  <c r="G723" i="4"/>
  <c r="B724" i="4"/>
  <c r="C724" i="4"/>
  <c r="D724" i="4"/>
  <c r="E724" i="4"/>
  <c r="F724" i="4"/>
  <c r="G724" i="4"/>
  <c r="B725" i="4"/>
  <c r="C725" i="4"/>
  <c r="D725" i="4"/>
  <c r="E725" i="4"/>
  <c r="F725" i="4"/>
  <c r="G725" i="4"/>
  <c r="B726" i="4"/>
  <c r="C726" i="4"/>
  <c r="D726" i="4"/>
  <c r="E726" i="4"/>
  <c r="F726" i="4"/>
  <c r="G726" i="4"/>
  <c r="B727" i="4"/>
  <c r="C727" i="4"/>
  <c r="D727" i="4"/>
  <c r="E727" i="4"/>
  <c r="F727" i="4"/>
  <c r="G727" i="4"/>
  <c r="B728" i="4"/>
  <c r="C728" i="4"/>
  <c r="D728" i="4"/>
  <c r="E728" i="4"/>
  <c r="F728" i="4"/>
  <c r="G728" i="4"/>
  <c r="B729" i="4"/>
  <c r="C729" i="4"/>
  <c r="D729" i="4"/>
  <c r="E729" i="4"/>
  <c r="F729" i="4"/>
  <c r="G729" i="4"/>
  <c r="B730" i="4"/>
  <c r="C730" i="4"/>
  <c r="D730" i="4"/>
  <c r="E730" i="4"/>
  <c r="F730" i="4"/>
  <c r="G730" i="4"/>
  <c r="B731" i="4"/>
  <c r="C731" i="4"/>
  <c r="D731" i="4"/>
  <c r="E731" i="4"/>
  <c r="F731" i="4"/>
  <c r="G731" i="4"/>
  <c r="B732" i="4"/>
  <c r="C732" i="4"/>
  <c r="D732" i="4"/>
  <c r="E732" i="4"/>
  <c r="F732" i="4"/>
  <c r="G732" i="4"/>
  <c r="B733" i="4"/>
  <c r="C733" i="4"/>
  <c r="D733" i="4"/>
  <c r="E733" i="4"/>
  <c r="F733" i="4"/>
  <c r="G733" i="4"/>
  <c r="B734" i="4"/>
  <c r="C734" i="4"/>
  <c r="D734" i="4"/>
  <c r="E734" i="4"/>
  <c r="F734" i="4"/>
  <c r="G734" i="4"/>
  <c r="B735" i="4"/>
  <c r="C735" i="4"/>
  <c r="D735" i="4"/>
  <c r="E735" i="4"/>
  <c r="F735" i="4"/>
  <c r="G735" i="4"/>
  <c r="B736" i="4"/>
  <c r="C736" i="4"/>
  <c r="D736" i="4"/>
  <c r="E736" i="4"/>
  <c r="F736" i="4"/>
  <c r="G736" i="4"/>
  <c r="B737" i="4"/>
  <c r="C737" i="4"/>
  <c r="D737" i="4"/>
  <c r="E737" i="4"/>
  <c r="F737" i="4"/>
  <c r="G737" i="4"/>
  <c r="B738" i="4"/>
  <c r="C738" i="4"/>
  <c r="D738" i="4"/>
  <c r="E738" i="4"/>
  <c r="F738" i="4"/>
  <c r="G738" i="4"/>
  <c r="B739" i="4"/>
  <c r="C739" i="4"/>
  <c r="D739" i="4"/>
  <c r="E739" i="4"/>
  <c r="F739" i="4"/>
  <c r="G739" i="4"/>
  <c r="B740" i="4"/>
  <c r="C740" i="4"/>
  <c r="D740" i="4"/>
  <c r="E740" i="4"/>
  <c r="F740" i="4"/>
  <c r="G740" i="4"/>
  <c r="B741" i="4"/>
  <c r="C741" i="4"/>
  <c r="D741" i="4"/>
  <c r="E741" i="4"/>
  <c r="F741" i="4"/>
  <c r="G741" i="4"/>
  <c r="B742" i="4"/>
  <c r="C742" i="4"/>
  <c r="D742" i="4"/>
  <c r="E742" i="4"/>
  <c r="F742" i="4"/>
  <c r="G742" i="4"/>
  <c r="B743" i="4"/>
  <c r="C743" i="4"/>
  <c r="D743" i="4"/>
  <c r="E743" i="4"/>
  <c r="F743" i="4"/>
  <c r="G743" i="4"/>
  <c r="B744" i="4"/>
  <c r="C744" i="4"/>
  <c r="D744" i="4"/>
  <c r="E744" i="4"/>
  <c r="F744" i="4"/>
  <c r="G744" i="4"/>
  <c r="B745" i="4"/>
  <c r="C745" i="4"/>
  <c r="D745" i="4"/>
  <c r="E745" i="4"/>
  <c r="F745" i="4"/>
  <c r="G745" i="4"/>
  <c r="B746" i="4"/>
  <c r="C746" i="4"/>
  <c r="D746" i="4"/>
  <c r="E746" i="4"/>
  <c r="F746" i="4"/>
  <c r="G746" i="4"/>
  <c r="B747" i="4"/>
  <c r="C747" i="4"/>
  <c r="D747" i="4"/>
  <c r="E747" i="4"/>
  <c r="F747" i="4"/>
  <c r="G747" i="4"/>
  <c r="B748" i="4"/>
  <c r="C748" i="4"/>
  <c r="D748" i="4"/>
  <c r="E748" i="4"/>
  <c r="F748" i="4"/>
  <c r="G748" i="4"/>
  <c r="B749" i="4"/>
  <c r="C749" i="4"/>
  <c r="D749" i="4"/>
  <c r="E749" i="4"/>
  <c r="F749" i="4"/>
  <c r="G749" i="4"/>
  <c r="B750" i="4"/>
  <c r="C750" i="4"/>
  <c r="D750" i="4"/>
  <c r="E750" i="4"/>
  <c r="F750" i="4"/>
  <c r="G750" i="4"/>
  <c r="B751" i="4"/>
  <c r="C751" i="4"/>
  <c r="D751" i="4"/>
  <c r="E751" i="4"/>
  <c r="F751" i="4"/>
  <c r="G751" i="4"/>
  <c r="B752" i="4"/>
  <c r="C752" i="4"/>
  <c r="D752" i="4"/>
  <c r="E752" i="4"/>
  <c r="F752" i="4"/>
  <c r="G752" i="4"/>
  <c r="B753" i="4"/>
  <c r="C753" i="4"/>
  <c r="D753" i="4"/>
  <c r="E753" i="4"/>
  <c r="F753" i="4"/>
  <c r="G753" i="4"/>
  <c r="B754" i="4"/>
  <c r="C754" i="4"/>
  <c r="D754" i="4"/>
  <c r="E754" i="4"/>
  <c r="F754" i="4"/>
  <c r="G754" i="4"/>
  <c r="B755" i="4"/>
  <c r="C755" i="4"/>
  <c r="D755" i="4"/>
  <c r="E755" i="4"/>
  <c r="F755" i="4"/>
  <c r="G755" i="4"/>
  <c r="B756" i="4"/>
  <c r="C756" i="4"/>
  <c r="D756" i="4"/>
  <c r="E756" i="4"/>
  <c r="F756" i="4"/>
  <c r="G756" i="4"/>
  <c r="B757" i="4"/>
  <c r="C757" i="4"/>
  <c r="D757" i="4"/>
  <c r="E757" i="4"/>
  <c r="F757" i="4"/>
  <c r="G757" i="4"/>
  <c r="B758" i="4"/>
  <c r="C758" i="4"/>
  <c r="D758" i="4"/>
  <c r="E758" i="4"/>
  <c r="F758" i="4"/>
  <c r="G758" i="4"/>
  <c r="B759" i="4"/>
  <c r="C759" i="4"/>
  <c r="D759" i="4"/>
  <c r="E759" i="4"/>
  <c r="F759" i="4"/>
  <c r="G759" i="4"/>
  <c r="B760" i="4"/>
  <c r="C760" i="4"/>
  <c r="D760" i="4"/>
  <c r="E760" i="4"/>
  <c r="F760" i="4"/>
  <c r="G760" i="4"/>
  <c r="B761" i="4"/>
  <c r="C761" i="4"/>
  <c r="D761" i="4"/>
  <c r="E761" i="4"/>
  <c r="F761" i="4"/>
  <c r="G761" i="4"/>
  <c r="B762" i="4"/>
  <c r="C762" i="4"/>
  <c r="D762" i="4"/>
  <c r="E762" i="4"/>
  <c r="F762" i="4"/>
  <c r="G762" i="4"/>
  <c r="B763" i="4"/>
  <c r="C763" i="4"/>
  <c r="D763" i="4"/>
  <c r="E763" i="4"/>
  <c r="F763" i="4"/>
  <c r="G763" i="4"/>
  <c r="B764" i="4"/>
  <c r="C764" i="4"/>
  <c r="D764" i="4"/>
  <c r="E764" i="4"/>
  <c r="F764" i="4"/>
  <c r="G764" i="4"/>
  <c r="B765" i="4"/>
  <c r="C765" i="4"/>
  <c r="D765" i="4"/>
  <c r="E765" i="4"/>
  <c r="F765" i="4"/>
  <c r="G765" i="4"/>
  <c r="B766" i="4"/>
  <c r="C766" i="4"/>
  <c r="D766" i="4"/>
  <c r="E766" i="4"/>
  <c r="F766" i="4"/>
  <c r="G766" i="4"/>
  <c r="B767" i="4"/>
  <c r="C767" i="4"/>
  <c r="D767" i="4"/>
  <c r="E767" i="4"/>
  <c r="F767" i="4"/>
  <c r="G767" i="4"/>
  <c r="B768" i="4"/>
  <c r="C768" i="4"/>
  <c r="D768" i="4"/>
  <c r="E768" i="4"/>
  <c r="F768" i="4"/>
  <c r="G768" i="4"/>
  <c r="B769" i="4"/>
  <c r="C769" i="4"/>
  <c r="D769" i="4"/>
  <c r="E769" i="4"/>
  <c r="F769" i="4"/>
  <c r="G769" i="4"/>
  <c r="B770" i="4"/>
  <c r="C770" i="4"/>
  <c r="D770" i="4"/>
  <c r="E770" i="4"/>
  <c r="F770" i="4"/>
  <c r="G770" i="4"/>
  <c r="B771" i="4"/>
  <c r="C771" i="4"/>
  <c r="D771" i="4"/>
  <c r="E771" i="4"/>
  <c r="F771" i="4"/>
  <c r="G771" i="4"/>
  <c r="B772" i="4"/>
  <c r="C772" i="4"/>
  <c r="D772" i="4"/>
  <c r="E772" i="4"/>
  <c r="F772" i="4"/>
  <c r="G772" i="4"/>
  <c r="B773" i="4"/>
  <c r="C773" i="4"/>
  <c r="D773" i="4"/>
  <c r="E773" i="4"/>
  <c r="F773" i="4"/>
  <c r="G773" i="4"/>
  <c r="B774" i="4"/>
  <c r="C774" i="4"/>
  <c r="D774" i="4"/>
  <c r="E774" i="4"/>
  <c r="F774" i="4"/>
  <c r="G774" i="4"/>
  <c r="B775" i="4"/>
  <c r="C775" i="4"/>
  <c r="D775" i="4"/>
  <c r="E775" i="4"/>
  <c r="F775" i="4"/>
  <c r="G775" i="4"/>
  <c r="B776" i="4"/>
  <c r="C776" i="4"/>
  <c r="D776" i="4"/>
  <c r="E776" i="4"/>
  <c r="F776" i="4"/>
  <c r="G776" i="4"/>
  <c r="B777" i="4"/>
  <c r="C777" i="4"/>
  <c r="D777" i="4"/>
  <c r="E777" i="4"/>
  <c r="F777" i="4"/>
  <c r="G777" i="4"/>
  <c r="B778" i="4"/>
  <c r="C778" i="4"/>
  <c r="D778" i="4"/>
  <c r="E778" i="4"/>
  <c r="F778" i="4"/>
  <c r="G778" i="4"/>
  <c r="B779" i="4"/>
  <c r="C779" i="4"/>
  <c r="D779" i="4"/>
  <c r="E779" i="4"/>
  <c r="F779" i="4"/>
  <c r="G779" i="4"/>
  <c r="B780" i="4"/>
  <c r="C780" i="4"/>
  <c r="D780" i="4"/>
  <c r="E780" i="4"/>
  <c r="F780" i="4"/>
  <c r="G780" i="4"/>
  <c r="B781" i="4"/>
  <c r="C781" i="4"/>
  <c r="D781" i="4"/>
  <c r="E781" i="4"/>
  <c r="F781" i="4"/>
  <c r="G781" i="4"/>
  <c r="B782" i="4"/>
  <c r="C782" i="4"/>
  <c r="D782" i="4"/>
  <c r="E782" i="4"/>
  <c r="F782" i="4"/>
  <c r="G782" i="4"/>
  <c r="B783" i="4"/>
  <c r="C783" i="4"/>
  <c r="D783" i="4"/>
  <c r="E783" i="4"/>
  <c r="F783" i="4"/>
  <c r="G783" i="4"/>
  <c r="B784" i="4"/>
  <c r="C784" i="4"/>
  <c r="D784" i="4"/>
  <c r="E784" i="4"/>
  <c r="F784" i="4"/>
  <c r="G784" i="4"/>
  <c r="B785" i="4"/>
  <c r="C785" i="4"/>
  <c r="D785" i="4"/>
  <c r="E785" i="4"/>
  <c r="F785" i="4"/>
  <c r="G785" i="4"/>
  <c r="B786" i="4"/>
  <c r="C786" i="4"/>
  <c r="D786" i="4"/>
  <c r="E786" i="4"/>
  <c r="F786" i="4"/>
  <c r="G786" i="4"/>
  <c r="B787" i="4"/>
  <c r="C787" i="4"/>
  <c r="D787" i="4"/>
  <c r="E787" i="4"/>
  <c r="F787" i="4"/>
  <c r="G787" i="4"/>
  <c r="B788" i="4"/>
  <c r="C788" i="4"/>
  <c r="D788" i="4"/>
  <c r="E788" i="4"/>
  <c r="F788" i="4"/>
  <c r="G788" i="4"/>
  <c r="B789" i="4"/>
  <c r="C789" i="4"/>
  <c r="D789" i="4"/>
  <c r="E789" i="4"/>
  <c r="F789" i="4"/>
  <c r="G789" i="4"/>
  <c r="B790" i="4"/>
  <c r="C790" i="4"/>
  <c r="D790" i="4"/>
  <c r="E790" i="4"/>
  <c r="F790" i="4"/>
  <c r="G790" i="4"/>
  <c r="B791" i="4"/>
  <c r="C791" i="4"/>
  <c r="D791" i="4"/>
  <c r="E791" i="4"/>
  <c r="F791" i="4"/>
  <c r="G791" i="4"/>
  <c r="B792" i="4"/>
  <c r="C792" i="4"/>
  <c r="D792" i="4"/>
  <c r="E792" i="4"/>
  <c r="F792" i="4"/>
  <c r="G792" i="4"/>
  <c r="B793" i="4"/>
  <c r="C793" i="4"/>
  <c r="D793" i="4"/>
  <c r="E793" i="4"/>
  <c r="F793" i="4"/>
  <c r="G793" i="4"/>
  <c r="B794" i="4"/>
  <c r="C794" i="4"/>
  <c r="D794" i="4"/>
  <c r="E794" i="4"/>
  <c r="F794" i="4"/>
  <c r="G794" i="4"/>
  <c r="B795" i="4"/>
  <c r="C795" i="4"/>
  <c r="D795" i="4"/>
  <c r="E795" i="4"/>
  <c r="F795" i="4"/>
  <c r="G795" i="4"/>
  <c r="B796" i="4"/>
  <c r="C796" i="4"/>
  <c r="D796" i="4"/>
  <c r="E796" i="4"/>
  <c r="F796" i="4"/>
  <c r="G796" i="4"/>
  <c r="B797" i="4"/>
  <c r="C797" i="4"/>
  <c r="D797" i="4"/>
  <c r="E797" i="4"/>
  <c r="F797" i="4"/>
  <c r="G797" i="4"/>
  <c r="B798" i="4"/>
  <c r="C798" i="4"/>
  <c r="D798" i="4"/>
  <c r="E798" i="4"/>
  <c r="F798" i="4"/>
  <c r="G798" i="4"/>
  <c r="B799" i="4"/>
  <c r="C799" i="4"/>
  <c r="D799" i="4"/>
  <c r="E799" i="4"/>
  <c r="F799" i="4"/>
  <c r="G799" i="4"/>
  <c r="B800" i="4"/>
  <c r="C800" i="4"/>
  <c r="D800" i="4"/>
  <c r="E800" i="4"/>
  <c r="F800" i="4"/>
  <c r="G800" i="4"/>
  <c r="B801" i="4"/>
  <c r="C801" i="4"/>
  <c r="D801" i="4"/>
  <c r="E801" i="4"/>
  <c r="F801" i="4"/>
  <c r="G801" i="4"/>
  <c r="B802" i="4"/>
  <c r="C802" i="4"/>
  <c r="D802" i="4"/>
  <c r="E802" i="4"/>
  <c r="F802" i="4"/>
  <c r="G802" i="4"/>
  <c r="B803" i="4"/>
  <c r="C803" i="4"/>
  <c r="D803" i="4"/>
  <c r="E803" i="4"/>
  <c r="F803" i="4"/>
  <c r="G803" i="4"/>
  <c r="B804" i="4"/>
  <c r="C804" i="4"/>
  <c r="D804" i="4"/>
  <c r="E804" i="4"/>
  <c r="F804" i="4"/>
  <c r="G804" i="4"/>
  <c r="B805" i="4"/>
  <c r="C805" i="4"/>
  <c r="D805" i="4"/>
  <c r="E805" i="4"/>
  <c r="F805" i="4"/>
  <c r="G805" i="4"/>
  <c r="B806" i="4"/>
  <c r="C806" i="4"/>
  <c r="D806" i="4"/>
  <c r="E806" i="4"/>
  <c r="F806" i="4"/>
  <c r="G806" i="4"/>
  <c r="B807" i="4"/>
  <c r="C807" i="4"/>
  <c r="D807" i="4"/>
  <c r="E807" i="4"/>
  <c r="F807" i="4"/>
  <c r="G807" i="4"/>
  <c r="B808" i="4"/>
  <c r="C808" i="4"/>
  <c r="D808" i="4"/>
  <c r="E808" i="4"/>
  <c r="F808" i="4"/>
  <c r="G808" i="4"/>
  <c r="B809" i="4"/>
  <c r="C809" i="4"/>
  <c r="D809" i="4"/>
  <c r="E809" i="4"/>
  <c r="F809" i="4"/>
  <c r="G809" i="4"/>
  <c r="B810" i="4"/>
  <c r="C810" i="4"/>
  <c r="D810" i="4"/>
  <c r="E810" i="4"/>
  <c r="F810" i="4"/>
  <c r="G810" i="4"/>
  <c r="B811" i="4"/>
  <c r="C811" i="4"/>
  <c r="D811" i="4"/>
  <c r="E811" i="4"/>
  <c r="F811" i="4"/>
  <c r="G811" i="4"/>
  <c r="B812" i="4"/>
  <c r="C812" i="4"/>
  <c r="D812" i="4"/>
  <c r="E812" i="4"/>
  <c r="F812" i="4"/>
  <c r="G812" i="4"/>
  <c r="B813" i="4"/>
  <c r="C813" i="4"/>
  <c r="D813" i="4"/>
  <c r="E813" i="4"/>
  <c r="F813" i="4"/>
  <c r="G813" i="4"/>
  <c r="B814" i="4"/>
  <c r="C814" i="4"/>
  <c r="D814" i="4"/>
  <c r="E814" i="4"/>
  <c r="F814" i="4"/>
  <c r="G814" i="4"/>
  <c r="B815" i="4"/>
  <c r="C815" i="4"/>
  <c r="D815" i="4"/>
  <c r="E815" i="4"/>
  <c r="F815" i="4"/>
  <c r="G815" i="4"/>
  <c r="B816" i="4"/>
  <c r="C816" i="4"/>
  <c r="D816" i="4"/>
  <c r="E816" i="4"/>
  <c r="F816" i="4"/>
  <c r="G816" i="4"/>
  <c r="B817" i="4"/>
  <c r="C817" i="4"/>
  <c r="D817" i="4"/>
  <c r="E817" i="4"/>
  <c r="F817" i="4"/>
  <c r="G817" i="4"/>
  <c r="B818" i="4"/>
  <c r="C818" i="4"/>
  <c r="D818" i="4"/>
  <c r="E818" i="4"/>
  <c r="F818" i="4"/>
  <c r="G818" i="4"/>
  <c r="B819" i="4"/>
  <c r="C819" i="4"/>
  <c r="D819" i="4"/>
  <c r="E819" i="4"/>
  <c r="F819" i="4"/>
  <c r="G819" i="4"/>
  <c r="B820" i="4"/>
  <c r="C820" i="4"/>
  <c r="D820" i="4"/>
  <c r="E820" i="4"/>
  <c r="F820" i="4"/>
  <c r="G820" i="4"/>
  <c r="B821" i="4"/>
  <c r="C821" i="4"/>
  <c r="D821" i="4"/>
  <c r="E821" i="4"/>
  <c r="F821" i="4"/>
  <c r="G821" i="4"/>
  <c r="B822" i="4"/>
  <c r="C822" i="4"/>
  <c r="D822" i="4"/>
  <c r="E822" i="4"/>
  <c r="F822" i="4"/>
  <c r="G822" i="4"/>
  <c r="B823" i="4"/>
  <c r="C823" i="4"/>
  <c r="D823" i="4"/>
  <c r="E823" i="4"/>
  <c r="F823" i="4"/>
  <c r="G823" i="4"/>
  <c r="B824" i="4"/>
  <c r="C824" i="4"/>
  <c r="D824" i="4"/>
  <c r="E824" i="4"/>
  <c r="F824" i="4"/>
  <c r="G824" i="4"/>
  <c r="B825" i="4"/>
  <c r="C825" i="4"/>
  <c r="D825" i="4"/>
  <c r="E825" i="4"/>
  <c r="F825" i="4"/>
  <c r="G825" i="4"/>
  <c r="B826" i="4"/>
  <c r="C826" i="4"/>
  <c r="D826" i="4"/>
  <c r="E826" i="4"/>
  <c r="F826" i="4"/>
  <c r="G826" i="4"/>
  <c r="B827" i="4"/>
  <c r="C827" i="4"/>
  <c r="D827" i="4"/>
  <c r="E827" i="4"/>
  <c r="F827" i="4"/>
  <c r="G827" i="4"/>
  <c r="B828" i="4"/>
  <c r="C828" i="4"/>
  <c r="D828" i="4"/>
  <c r="E828" i="4"/>
  <c r="F828" i="4"/>
  <c r="G828" i="4"/>
  <c r="B829" i="4"/>
  <c r="C829" i="4"/>
  <c r="D829" i="4"/>
  <c r="E829" i="4"/>
  <c r="F829" i="4"/>
  <c r="G829" i="4"/>
  <c r="B830" i="4"/>
  <c r="C830" i="4"/>
  <c r="D830" i="4"/>
  <c r="E830" i="4"/>
  <c r="F830" i="4"/>
  <c r="G830" i="4"/>
  <c r="B831" i="4"/>
  <c r="C831" i="4"/>
  <c r="D831" i="4"/>
  <c r="E831" i="4"/>
  <c r="F831" i="4"/>
  <c r="G831" i="4"/>
  <c r="B832" i="4"/>
  <c r="C832" i="4"/>
  <c r="D832" i="4"/>
  <c r="E832" i="4"/>
  <c r="F832" i="4"/>
  <c r="G832" i="4"/>
  <c r="B833" i="4"/>
  <c r="C833" i="4"/>
  <c r="D833" i="4"/>
  <c r="E833" i="4"/>
  <c r="F833" i="4"/>
  <c r="G833" i="4"/>
  <c r="B834" i="4"/>
  <c r="C834" i="4"/>
  <c r="D834" i="4"/>
  <c r="E834" i="4"/>
  <c r="F834" i="4"/>
  <c r="G834" i="4"/>
  <c r="B835" i="4"/>
  <c r="C835" i="4"/>
  <c r="D835" i="4"/>
  <c r="E835" i="4"/>
  <c r="F835" i="4"/>
  <c r="G835" i="4"/>
  <c r="B836" i="4"/>
  <c r="C836" i="4"/>
  <c r="D836" i="4"/>
  <c r="E836" i="4"/>
  <c r="F836" i="4"/>
  <c r="G836" i="4"/>
  <c r="B837" i="4"/>
  <c r="C837" i="4"/>
  <c r="D837" i="4"/>
  <c r="E837" i="4"/>
  <c r="F837" i="4"/>
  <c r="G837" i="4"/>
  <c r="B838" i="4"/>
  <c r="C838" i="4"/>
  <c r="D838" i="4"/>
  <c r="E838" i="4"/>
  <c r="F838" i="4"/>
  <c r="G838" i="4"/>
  <c r="B839" i="4"/>
  <c r="C839" i="4"/>
  <c r="D839" i="4"/>
  <c r="E839" i="4"/>
  <c r="F839" i="4"/>
  <c r="G839" i="4"/>
  <c r="B840" i="4"/>
  <c r="C840" i="4"/>
  <c r="D840" i="4"/>
  <c r="E840" i="4"/>
  <c r="F840" i="4"/>
  <c r="G840" i="4"/>
  <c r="B841" i="4"/>
  <c r="C841" i="4"/>
  <c r="D841" i="4"/>
  <c r="E841" i="4"/>
  <c r="F841" i="4"/>
  <c r="G841" i="4"/>
  <c r="B842" i="4"/>
  <c r="C842" i="4"/>
  <c r="D842" i="4"/>
  <c r="E842" i="4"/>
  <c r="F842" i="4"/>
  <c r="G842" i="4"/>
  <c r="B843" i="4"/>
  <c r="C843" i="4"/>
  <c r="D843" i="4"/>
  <c r="E843" i="4"/>
  <c r="F843" i="4"/>
  <c r="G843" i="4"/>
  <c r="B844" i="4"/>
  <c r="C844" i="4"/>
  <c r="D844" i="4"/>
  <c r="E844" i="4"/>
  <c r="F844" i="4"/>
  <c r="G844" i="4"/>
  <c r="B845" i="4"/>
  <c r="C845" i="4"/>
  <c r="D845" i="4"/>
  <c r="E845" i="4"/>
  <c r="F845" i="4"/>
  <c r="G845" i="4"/>
  <c r="B846" i="4"/>
  <c r="C846" i="4"/>
  <c r="D846" i="4"/>
  <c r="E846" i="4"/>
  <c r="F846" i="4"/>
  <c r="G846" i="4"/>
  <c r="B847" i="4"/>
  <c r="C847" i="4"/>
  <c r="D847" i="4"/>
  <c r="E847" i="4"/>
  <c r="F847" i="4"/>
  <c r="G847" i="4"/>
  <c r="B848" i="4"/>
  <c r="C848" i="4"/>
  <c r="D848" i="4"/>
  <c r="E848" i="4"/>
  <c r="F848" i="4"/>
  <c r="G848" i="4"/>
  <c r="B849" i="4"/>
  <c r="C849" i="4"/>
  <c r="D849" i="4"/>
  <c r="E849" i="4"/>
  <c r="F849" i="4"/>
  <c r="G849" i="4"/>
  <c r="B850" i="4"/>
  <c r="C850" i="4"/>
  <c r="D850" i="4"/>
  <c r="E850" i="4"/>
  <c r="F850" i="4"/>
  <c r="G850" i="4"/>
  <c r="B851" i="4"/>
  <c r="C851" i="4"/>
  <c r="D851" i="4"/>
  <c r="E851" i="4"/>
  <c r="F851" i="4"/>
  <c r="G851" i="4"/>
  <c r="B852" i="4"/>
  <c r="C852" i="4"/>
  <c r="D852" i="4"/>
  <c r="E852" i="4"/>
  <c r="F852" i="4"/>
  <c r="G852" i="4"/>
  <c r="B853" i="4"/>
  <c r="C853" i="4"/>
  <c r="D853" i="4"/>
  <c r="E853" i="4"/>
  <c r="F853" i="4"/>
  <c r="G853" i="4"/>
  <c r="B854" i="4"/>
  <c r="C854" i="4"/>
  <c r="D854" i="4"/>
  <c r="E854" i="4"/>
  <c r="F854" i="4"/>
  <c r="G854" i="4"/>
  <c r="B855" i="4"/>
  <c r="C855" i="4"/>
  <c r="D855" i="4"/>
  <c r="E855" i="4"/>
  <c r="F855" i="4"/>
  <c r="G855" i="4"/>
  <c r="B856" i="4"/>
  <c r="C856" i="4"/>
  <c r="D856" i="4"/>
  <c r="E856" i="4"/>
  <c r="F856" i="4"/>
  <c r="G856" i="4"/>
  <c r="B857" i="4"/>
  <c r="C857" i="4"/>
  <c r="D857" i="4"/>
  <c r="E857" i="4"/>
  <c r="F857" i="4"/>
  <c r="G857" i="4"/>
  <c r="B858" i="4"/>
  <c r="C858" i="4"/>
  <c r="D858" i="4"/>
  <c r="E858" i="4"/>
  <c r="F858" i="4"/>
  <c r="G858" i="4"/>
  <c r="B859" i="4"/>
  <c r="C859" i="4"/>
  <c r="D859" i="4"/>
  <c r="E859" i="4"/>
  <c r="F859" i="4"/>
  <c r="G859" i="4"/>
  <c r="B860" i="4"/>
  <c r="C860" i="4"/>
  <c r="D860" i="4"/>
  <c r="E860" i="4"/>
  <c r="F860" i="4"/>
  <c r="G860" i="4"/>
  <c r="B861" i="4"/>
  <c r="C861" i="4"/>
  <c r="D861" i="4"/>
  <c r="E861" i="4"/>
  <c r="F861" i="4"/>
  <c r="G861" i="4"/>
  <c r="B862" i="4"/>
  <c r="C862" i="4"/>
  <c r="D862" i="4"/>
  <c r="E862" i="4"/>
  <c r="F862" i="4"/>
  <c r="G862" i="4"/>
  <c r="B863" i="4"/>
  <c r="C863" i="4"/>
  <c r="D863" i="4"/>
  <c r="E863" i="4"/>
  <c r="F863" i="4"/>
  <c r="G863" i="4"/>
  <c r="B864" i="4"/>
  <c r="C864" i="4"/>
  <c r="D864" i="4"/>
  <c r="E864" i="4"/>
  <c r="F864" i="4"/>
  <c r="G864" i="4"/>
  <c r="B865" i="4"/>
  <c r="C865" i="4"/>
  <c r="D865" i="4"/>
  <c r="E865" i="4"/>
  <c r="F865" i="4"/>
  <c r="G865" i="4"/>
  <c r="B866" i="4"/>
  <c r="C866" i="4"/>
  <c r="D866" i="4"/>
  <c r="E866" i="4"/>
  <c r="F866" i="4"/>
  <c r="G866" i="4"/>
  <c r="B867" i="4"/>
  <c r="C867" i="4"/>
  <c r="D867" i="4"/>
  <c r="E867" i="4"/>
  <c r="F867" i="4"/>
  <c r="G867" i="4"/>
  <c r="B868" i="4"/>
  <c r="C868" i="4"/>
  <c r="D868" i="4"/>
  <c r="E868" i="4"/>
  <c r="F868" i="4"/>
  <c r="G868" i="4"/>
  <c r="B869" i="4"/>
  <c r="C869" i="4"/>
  <c r="D869" i="4"/>
  <c r="E869" i="4"/>
  <c r="F869" i="4"/>
  <c r="G869" i="4"/>
  <c r="B870" i="4"/>
  <c r="C870" i="4"/>
  <c r="D870" i="4"/>
  <c r="E870" i="4"/>
  <c r="F870" i="4"/>
  <c r="G870" i="4"/>
  <c r="B871" i="4"/>
  <c r="C871" i="4"/>
  <c r="D871" i="4"/>
  <c r="E871" i="4"/>
  <c r="F871" i="4"/>
  <c r="G871" i="4"/>
  <c r="B872" i="4"/>
  <c r="C872" i="4"/>
  <c r="D872" i="4"/>
  <c r="E872" i="4"/>
  <c r="F872" i="4"/>
  <c r="G872" i="4"/>
  <c r="B873" i="4"/>
  <c r="C873" i="4"/>
  <c r="D873" i="4"/>
  <c r="E873" i="4"/>
  <c r="F873" i="4"/>
  <c r="G873" i="4"/>
  <c r="B874" i="4"/>
  <c r="C874" i="4"/>
  <c r="D874" i="4"/>
  <c r="E874" i="4"/>
  <c r="F874" i="4"/>
  <c r="G874" i="4"/>
  <c r="B875" i="4"/>
  <c r="C875" i="4"/>
  <c r="D875" i="4"/>
  <c r="E875" i="4"/>
  <c r="F875" i="4"/>
  <c r="G875" i="4"/>
  <c r="B876" i="4"/>
  <c r="C876" i="4"/>
  <c r="D876" i="4"/>
  <c r="E876" i="4"/>
  <c r="F876" i="4"/>
  <c r="G876" i="4"/>
  <c r="B877" i="4"/>
  <c r="C877" i="4"/>
  <c r="D877" i="4"/>
  <c r="E877" i="4"/>
  <c r="F877" i="4"/>
  <c r="G877" i="4"/>
  <c r="B878" i="4"/>
  <c r="C878" i="4"/>
  <c r="D878" i="4"/>
  <c r="E878" i="4"/>
  <c r="F878" i="4"/>
  <c r="G878" i="4"/>
  <c r="B879" i="4"/>
  <c r="C879" i="4"/>
  <c r="D879" i="4"/>
  <c r="E879" i="4"/>
  <c r="F879" i="4"/>
  <c r="G879" i="4"/>
  <c r="B880" i="4"/>
  <c r="C880" i="4"/>
  <c r="D880" i="4"/>
  <c r="E880" i="4"/>
  <c r="F880" i="4"/>
  <c r="G880" i="4"/>
  <c r="B881" i="4"/>
  <c r="C881" i="4"/>
  <c r="D881" i="4"/>
  <c r="E881" i="4"/>
  <c r="F881" i="4"/>
  <c r="G881" i="4"/>
  <c r="B882" i="4"/>
  <c r="C882" i="4"/>
  <c r="D882" i="4"/>
  <c r="E882" i="4"/>
  <c r="F882" i="4"/>
  <c r="G882" i="4"/>
  <c r="B883" i="4"/>
  <c r="C883" i="4"/>
  <c r="D883" i="4"/>
  <c r="E883" i="4"/>
  <c r="F883" i="4"/>
  <c r="G883" i="4"/>
  <c r="B884" i="4"/>
  <c r="C884" i="4"/>
  <c r="D884" i="4"/>
  <c r="E884" i="4"/>
  <c r="F884" i="4"/>
  <c r="G884" i="4"/>
  <c r="B885" i="4"/>
  <c r="C885" i="4"/>
  <c r="D885" i="4"/>
  <c r="E885" i="4"/>
  <c r="F885" i="4"/>
  <c r="G885" i="4"/>
  <c r="B886" i="4"/>
  <c r="C886" i="4"/>
  <c r="D886" i="4"/>
  <c r="E886" i="4"/>
  <c r="F886" i="4"/>
  <c r="G886" i="4"/>
  <c r="B887" i="4"/>
  <c r="C887" i="4"/>
  <c r="D887" i="4"/>
  <c r="E887" i="4"/>
  <c r="F887" i="4"/>
  <c r="G887" i="4"/>
  <c r="B888" i="4"/>
  <c r="C888" i="4"/>
  <c r="D888" i="4"/>
  <c r="E888" i="4"/>
  <c r="F888" i="4"/>
  <c r="G888" i="4"/>
  <c r="B889" i="4"/>
  <c r="C889" i="4"/>
  <c r="D889" i="4"/>
  <c r="E889" i="4"/>
  <c r="F889" i="4"/>
  <c r="G889" i="4"/>
  <c r="B890" i="4"/>
  <c r="C890" i="4"/>
  <c r="D890" i="4"/>
  <c r="E890" i="4"/>
  <c r="F890" i="4"/>
  <c r="G890" i="4"/>
  <c r="B891" i="4"/>
  <c r="C891" i="4"/>
  <c r="D891" i="4"/>
  <c r="E891" i="4"/>
  <c r="F891" i="4"/>
  <c r="G891" i="4"/>
  <c r="B892" i="4"/>
  <c r="C892" i="4"/>
  <c r="D892" i="4"/>
  <c r="E892" i="4"/>
  <c r="F892" i="4"/>
  <c r="G892" i="4"/>
  <c r="B893" i="4"/>
  <c r="C893" i="4"/>
  <c r="D893" i="4"/>
  <c r="E893" i="4"/>
  <c r="F893" i="4"/>
  <c r="G893" i="4"/>
  <c r="B894" i="4"/>
  <c r="C894" i="4"/>
  <c r="D894" i="4"/>
  <c r="E894" i="4"/>
  <c r="F894" i="4"/>
  <c r="G894" i="4"/>
  <c r="B895" i="4"/>
  <c r="C895" i="4"/>
  <c r="D895" i="4"/>
  <c r="E895" i="4"/>
  <c r="F895" i="4"/>
  <c r="G895" i="4"/>
  <c r="B896" i="4"/>
  <c r="C896" i="4"/>
  <c r="D896" i="4"/>
  <c r="E896" i="4"/>
  <c r="F896" i="4"/>
  <c r="G896" i="4"/>
  <c r="B897" i="4"/>
  <c r="C897" i="4"/>
  <c r="D897" i="4"/>
  <c r="E897" i="4"/>
  <c r="F897" i="4"/>
  <c r="G897" i="4"/>
  <c r="B898" i="4"/>
  <c r="C898" i="4"/>
  <c r="D898" i="4"/>
  <c r="E898" i="4"/>
  <c r="F898" i="4"/>
  <c r="G898" i="4"/>
  <c r="B899" i="4"/>
  <c r="C899" i="4"/>
  <c r="D899" i="4"/>
  <c r="E899" i="4"/>
  <c r="F899" i="4"/>
  <c r="G899" i="4"/>
  <c r="B900" i="4"/>
  <c r="C900" i="4"/>
  <c r="D900" i="4"/>
  <c r="E900" i="4"/>
  <c r="F900" i="4"/>
  <c r="G900" i="4"/>
  <c r="B901" i="4"/>
  <c r="C901" i="4"/>
  <c r="D901" i="4"/>
  <c r="E901" i="4"/>
  <c r="F901" i="4"/>
  <c r="G901" i="4"/>
  <c r="B902" i="4"/>
  <c r="C902" i="4"/>
  <c r="D902" i="4"/>
  <c r="E902" i="4"/>
  <c r="F902" i="4"/>
  <c r="G902" i="4"/>
  <c r="B903" i="4"/>
  <c r="C903" i="4"/>
  <c r="D903" i="4"/>
  <c r="E903" i="4"/>
  <c r="F903" i="4"/>
  <c r="G903" i="4"/>
  <c r="B904" i="4"/>
  <c r="C904" i="4"/>
  <c r="D904" i="4"/>
  <c r="E904" i="4"/>
  <c r="F904" i="4"/>
  <c r="G904" i="4"/>
  <c r="B905" i="4"/>
  <c r="C905" i="4"/>
  <c r="D905" i="4"/>
  <c r="E905" i="4"/>
  <c r="F905" i="4"/>
  <c r="G905" i="4"/>
  <c r="B906" i="4"/>
  <c r="C906" i="4"/>
  <c r="D906" i="4"/>
  <c r="E906" i="4"/>
  <c r="F906" i="4"/>
  <c r="G906" i="4"/>
  <c r="B907" i="4"/>
  <c r="C907" i="4"/>
  <c r="D907" i="4"/>
  <c r="E907" i="4"/>
  <c r="F907" i="4"/>
  <c r="G907" i="4"/>
  <c r="B908" i="4"/>
  <c r="C908" i="4"/>
  <c r="D908" i="4"/>
  <c r="E908" i="4"/>
  <c r="F908" i="4"/>
  <c r="G908" i="4"/>
  <c r="B909" i="4"/>
  <c r="C909" i="4"/>
  <c r="D909" i="4"/>
  <c r="E909" i="4"/>
  <c r="F909" i="4"/>
  <c r="G909" i="4"/>
  <c r="B910" i="4"/>
  <c r="C910" i="4"/>
  <c r="D910" i="4"/>
  <c r="E910" i="4"/>
  <c r="F910" i="4"/>
  <c r="G910" i="4"/>
  <c r="B911" i="4"/>
  <c r="C911" i="4"/>
  <c r="D911" i="4"/>
  <c r="E911" i="4"/>
  <c r="F911" i="4"/>
  <c r="G911" i="4"/>
  <c r="B912" i="4"/>
  <c r="C912" i="4"/>
  <c r="D912" i="4"/>
  <c r="E912" i="4"/>
  <c r="F912" i="4"/>
  <c r="G912" i="4"/>
  <c r="B913" i="4"/>
  <c r="C913" i="4"/>
  <c r="D913" i="4"/>
  <c r="E913" i="4"/>
  <c r="F913" i="4"/>
  <c r="G913" i="4"/>
  <c r="B914" i="4"/>
  <c r="C914" i="4"/>
  <c r="D914" i="4"/>
  <c r="E914" i="4"/>
  <c r="F914" i="4"/>
  <c r="G914" i="4"/>
  <c r="B915" i="4"/>
  <c r="C915" i="4"/>
  <c r="D915" i="4"/>
  <c r="E915" i="4"/>
  <c r="F915" i="4"/>
  <c r="G915" i="4"/>
  <c r="B916" i="4"/>
  <c r="C916" i="4"/>
  <c r="D916" i="4"/>
  <c r="E916" i="4"/>
  <c r="F916" i="4"/>
  <c r="G916" i="4"/>
  <c r="B917" i="4"/>
  <c r="C917" i="4"/>
  <c r="D917" i="4"/>
  <c r="E917" i="4"/>
  <c r="F917" i="4"/>
  <c r="G917" i="4"/>
  <c r="B918" i="4"/>
  <c r="C918" i="4"/>
  <c r="D918" i="4"/>
  <c r="E918" i="4"/>
  <c r="F918" i="4"/>
  <c r="G918" i="4"/>
  <c r="B919" i="4"/>
  <c r="C919" i="4"/>
  <c r="D919" i="4"/>
  <c r="E919" i="4"/>
  <c r="F919" i="4"/>
  <c r="G919" i="4"/>
  <c r="B920" i="4"/>
  <c r="C920" i="4"/>
  <c r="D920" i="4"/>
  <c r="E920" i="4"/>
  <c r="F920" i="4"/>
  <c r="G920" i="4"/>
  <c r="B921" i="4"/>
  <c r="C921" i="4"/>
  <c r="D921" i="4"/>
  <c r="E921" i="4"/>
  <c r="F921" i="4"/>
  <c r="G921" i="4"/>
  <c r="B922" i="4"/>
  <c r="C922" i="4"/>
  <c r="D922" i="4"/>
  <c r="E922" i="4"/>
  <c r="F922" i="4"/>
  <c r="G922" i="4"/>
  <c r="B923" i="4"/>
  <c r="C923" i="4"/>
  <c r="D923" i="4"/>
  <c r="E923" i="4"/>
  <c r="F923" i="4"/>
  <c r="G923" i="4"/>
  <c r="B924" i="4"/>
  <c r="C924" i="4"/>
  <c r="D924" i="4"/>
  <c r="E924" i="4"/>
  <c r="F924" i="4"/>
  <c r="G924" i="4"/>
  <c r="B925" i="4"/>
  <c r="C925" i="4"/>
  <c r="D925" i="4"/>
  <c r="E925" i="4"/>
  <c r="F925" i="4"/>
  <c r="G925" i="4"/>
  <c r="B926" i="4"/>
  <c r="C926" i="4"/>
  <c r="D926" i="4"/>
  <c r="E926" i="4"/>
  <c r="F926" i="4"/>
  <c r="G926" i="4"/>
  <c r="B927" i="4"/>
  <c r="C927" i="4"/>
  <c r="D927" i="4"/>
  <c r="E927" i="4"/>
  <c r="F927" i="4"/>
  <c r="G927" i="4"/>
  <c r="B928" i="4"/>
  <c r="C928" i="4"/>
  <c r="D928" i="4"/>
  <c r="E928" i="4"/>
  <c r="F928" i="4"/>
  <c r="G928" i="4"/>
  <c r="B929" i="4"/>
  <c r="C929" i="4"/>
  <c r="D929" i="4"/>
  <c r="E929" i="4"/>
  <c r="F929" i="4"/>
  <c r="G929" i="4"/>
  <c r="B930" i="4"/>
  <c r="C930" i="4"/>
  <c r="D930" i="4"/>
  <c r="E930" i="4"/>
  <c r="F930" i="4"/>
  <c r="G930" i="4"/>
  <c r="B931" i="4"/>
  <c r="C931" i="4"/>
  <c r="D931" i="4"/>
  <c r="E931" i="4"/>
  <c r="F931" i="4"/>
  <c r="G931" i="4"/>
  <c r="B932" i="4"/>
  <c r="C932" i="4"/>
  <c r="D932" i="4"/>
  <c r="E932" i="4"/>
  <c r="F932" i="4"/>
  <c r="G932" i="4"/>
  <c r="B933" i="4"/>
  <c r="C933" i="4"/>
  <c r="D933" i="4"/>
  <c r="E933" i="4"/>
  <c r="F933" i="4"/>
  <c r="G933" i="4"/>
  <c r="B934" i="4"/>
  <c r="C934" i="4"/>
  <c r="D934" i="4"/>
  <c r="E934" i="4"/>
  <c r="F934" i="4"/>
  <c r="G934" i="4"/>
  <c r="B935" i="4"/>
  <c r="C935" i="4"/>
  <c r="D935" i="4"/>
  <c r="E935" i="4"/>
  <c r="F935" i="4"/>
  <c r="G935" i="4"/>
  <c r="B936" i="4"/>
  <c r="C936" i="4"/>
  <c r="D936" i="4"/>
  <c r="E936" i="4"/>
  <c r="F936" i="4"/>
  <c r="G936" i="4"/>
  <c r="B937" i="4"/>
  <c r="C937" i="4"/>
  <c r="D937" i="4"/>
  <c r="E937" i="4"/>
  <c r="F937" i="4"/>
  <c r="G937" i="4"/>
  <c r="B938" i="4"/>
  <c r="C938" i="4"/>
  <c r="D938" i="4"/>
  <c r="E938" i="4"/>
  <c r="F938" i="4"/>
  <c r="G938" i="4"/>
  <c r="B939" i="4"/>
  <c r="C939" i="4"/>
  <c r="D939" i="4"/>
  <c r="E939" i="4"/>
  <c r="F939" i="4"/>
  <c r="G939" i="4"/>
  <c r="B940" i="4"/>
  <c r="C940" i="4"/>
  <c r="D940" i="4"/>
  <c r="E940" i="4"/>
  <c r="F940" i="4"/>
  <c r="G940" i="4"/>
  <c r="B941" i="4"/>
  <c r="C941" i="4"/>
  <c r="D941" i="4"/>
  <c r="E941" i="4"/>
  <c r="F941" i="4"/>
  <c r="G941" i="4"/>
  <c r="B942" i="4"/>
  <c r="C942" i="4"/>
  <c r="D942" i="4"/>
  <c r="E942" i="4"/>
  <c r="F942" i="4"/>
  <c r="G942" i="4"/>
  <c r="B943" i="4"/>
  <c r="C943" i="4"/>
  <c r="D943" i="4"/>
  <c r="E943" i="4"/>
  <c r="F943" i="4"/>
  <c r="G943" i="4"/>
  <c r="B944" i="4"/>
  <c r="C944" i="4"/>
  <c r="D944" i="4"/>
  <c r="E944" i="4"/>
  <c r="F944" i="4"/>
  <c r="G944" i="4"/>
  <c r="B945" i="4"/>
  <c r="C945" i="4"/>
  <c r="D945" i="4"/>
  <c r="E945" i="4"/>
  <c r="F945" i="4"/>
  <c r="G945" i="4"/>
  <c r="B946" i="4"/>
  <c r="C946" i="4"/>
  <c r="D946" i="4"/>
  <c r="E946" i="4"/>
  <c r="F946" i="4"/>
  <c r="G946" i="4"/>
  <c r="B947" i="4"/>
  <c r="C947" i="4"/>
  <c r="D947" i="4"/>
  <c r="E947" i="4"/>
  <c r="F947" i="4"/>
  <c r="G947" i="4"/>
  <c r="B948" i="4"/>
  <c r="C948" i="4"/>
  <c r="D948" i="4"/>
  <c r="E948" i="4"/>
  <c r="F948" i="4"/>
  <c r="G948" i="4"/>
  <c r="B949" i="4"/>
  <c r="C949" i="4"/>
  <c r="D949" i="4"/>
  <c r="E949" i="4"/>
  <c r="F949" i="4"/>
  <c r="G949" i="4"/>
  <c r="B950" i="4"/>
  <c r="C950" i="4"/>
  <c r="D950" i="4"/>
  <c r="E950" i="4"/>
  <c r="F950" i="4"/>
  <c r="G950" i="4"/>
  <c r="B951" i="4"/>
  <c r="C951" i="4"/>
  <c r="D951" i="4"/>
  <c r="E951" i="4"/>
  <c r="F951" i="4"/>
  <c r="G951" i="4"/>
  <c r="B952" i="4"/>
  <c r="C952" i="4"/>
  <c r="D952" i="4"/>
  <c r="E952" i="4"/>
  <c r="F952" i="4"/>
  <c r="G952" i="4"/>
  <c r="B953" i="4"/>
  <c r="C953" i="4"/>
  <c r="D953" i="4"/>
  <c r="E953" i="4"/>
  <c r="F953" i="4"/>
  <c r="G953" i="4"/>
  <c r="B954" i="4"/>
  <c r="C954" i="4"/>
  <c r="D954" i="4"/>
  <c r="E954" i="4"/>
  <c r="F954" i="4"/>
  <c r="G954" i="4"/>
  <c r="B955" i="4"/>
  <c r="C955" i="4"/>
  <c r="D955" i="4"/>
  <c r="E955" i="4"/>
  <c r="F955" i="4"/>
  <c r="G955" i="4"/>
  <c r="B956" i="4"/>
  <c r="C956" i="4"/>
  <c r="D956" i="4"/>
  <c r="E956" i="4"/>
  <c r="F956" i="4"/>
  <c r="G956" i="4"/>
  <c r="B957" i="4"/>
  <c r="C957" i="4"/>
  <c r="D957" i="4"/>
  <c r="E957" i="4"/>
  <c r="F957" i="4"/>
  <c r="G957" i="4"/>
  <c r="B958" i="4"/>
  <c r="C958" i="4"/>
  <c r="D958" i="4"/>
  <c r="E958" i="4"/>
  <c r="F958" i="4"/>
  <c r="G958" i="4"/>
  <c r="B959" i="4"/>
  <c r="C959" i="4"/>
  <c r="D959" i="4"/>
  <c r="E959" i="4"/>
  <c r="F959" i="4"/>
  <c r="G959" i="4"/>
  <c r="B960" i="4"/>
  <c r="C960" i="4"/>
  <c r="D960" i="4"/>
  <c r="E960" i="4"/>
  <c r="F960" i="4"/>
  <c r="G960" i="4"/>
  <c r="B961" i="4"/>
  <c r="C961" i="4"/>
  <c r="D961" i="4"/>
  <c r="E961" i="4"/>
  <c r="F961" i="4"/>
  <c r="G961" i="4"/>
  <c r="B962" i="4"/>
  <c r="C962" i="4"/>
  <c r="D962" i="4"/>
  <c r="E962" i="4"/>
  <c r="F962" i="4"/>
  <c r="G962" i="4"/>
  <c r="B963" i="4"/>
  <c r="C963" i="4"/>
  <c r="D963" i="4"/>
  <c r="E963" i="4"/>
  <c r="F963" i="4"/>
  <c r="G963" i="4"/>
  <c r="B964" i="4"/>
  <c r="C964" i="4"/>
  <c r="D964" i="4"/>
  <c r="E964" i="4"/>
  <c r="F964" i="4"/>
  <c r="G964" i="4"/>
  <c r="B965" i="4"/>
  <c r="C965" i="4"/>
  <c r="D965" i="4"/>
  <c r="E965" i="4"/>
  <c r="F965" i="4"/>
  <c r="G965" i="4"/>
  <c r="B966" i="4"/>
  <c r="C966" i="4"/>
  <c r="D966" i="4"/>
  <c r="E966" i="4"/>
  <c r="F966" i="4"/>
  <c r="G966" i="4"/>
  <c r="B967" i="4"/>
  <c r="C967" i="4"/>
  <c r="D967" i="4"/>
  <c r="E967" i="4"/>
  <c r="F967" i="4"/>
  <c r="G967" i="4"/>
  <c r="B968" i="4"/>
  <c r="C968" i="4"/>
  <c r="D968" i="4"/>
  <c r="E968" i="4"/>
  <c r="F968" i="4"/>
  <c r="G968" i="4"/>
  <c r="B969" i="4"/>
  <c r="C969" i="4"/>
  <c r="D969" i="4"/>
  <c r="E969" i="4"/>
  <c r="F969" i="4"/>
  <c r="G969" i="4"/>
  <c r="B970" i="4"/>
  <c r="C970" i="4"/>
  <c r="D970" i="4"/>
  <c r="E970" i="4"/>
  <c r="F970" i="4"/>
  <c r="G970" i="4"/>
  <c r="B971" i="4"/>
  <c r="C971" i="4"/>
  <c r="D971" i="4"/>
  <c r="E971" i="4"/>
  <c r="F971" i="4"/>
  <c r="G971" i="4"/>
  <c r="B972" i="4"/>
  <c r="C972" i="4"/>
  <c r="D972" i="4"/>
  <c r="E972" i="4"/>
  <c r="F972" i="4"/>
  <c r="G972" i="4"/>
  <c r="B973" i="4"/>
  <c r="C973" i="4"/>
  <c r="D973" i="4"/>
  <c r="E973" i="4"/>
  <c r="F973" i="4"/>
  <c r="G973" i="4"/>
  <c r="B974" i="4"/>
  <c r="C974" i="4"/>
  <c r="D974" i="4"/>
  <c r="E974" i="4"/>
  <c r="F974" i="4"/>
  <c r="G974" i="4"/>
  <c r="B975" i="4"/>
  <c r="C975" i="4"/>
  <c r="D975" i="4"/>
  <c r="E975" i="4"/>
  <c r="F975" i="4"/>
  <c r="G975" i="4"/>
  <c r="B976" i="4"/>
  <c r="C976" i="4"/>
  <c r="D976" i="4"/>
  <c r="E976" i="4"/>
  <c r="F976" i="4"/>
  <c r="G976" i="4"/>
  <c r="B977" i="4"/>
  <c r="C977" i="4"/>
  <c r="D977" i="4"/>
  <c r="E977" i="4"/>
  <c r="F977" i="4"/>
  <c r="G977" i="4"/>
  <c r="B978" i="4"/>
  <c r="C978" i="4"/>
  <c r="D978" i="4"/>
  <c r="E978" i="4"/>
  <c r="F978" i="4"/>
  <c r="G978" i="4"/>
  <c r="B979" i="4"/>
  <c r="C979" i="4"/>
  <c r="D979" i="4"/>
  <c r="E979" i="4"/>
  <c r="F979" i="4"/>
  <c r="G979" i="4"/>
  <c r="B980" i="4"/>
  <c r="C980" i="4"/>
  <c r="D980" i="4"/>
  <c r="E980" i="4"/>
  <c r="F980" i="4"/>
  <c r="G980" i="4"/>
  <c r="B981" i="4"/>
  <c r="C981" i="4"/>
  <c r="D981" i="4"/>
  <c r="E981" i="4"/>
  <c r="F981" i="4"/>
  <c r="G981" i="4"/>
  <c r="B982" i="4"/>
  <c r="C982" i="4"/>
  <c r="D982" i="4"/>
  <c r="E982" i="4"/>
  <c r="F982" i="4"/>
  <c r="G982" i="4"/>
  <c r="B983" i="4"/>
  <c r="C983" i="4"/>
  <c r="D983" i="4"/>
  <c r="E983" i="4"/>
  <c r="F983" i="4"/>
  <c r="G983" i="4"/>
  <c r="B984" i="4"/>
  <c r="C984" i="4"/>
  <c r="D984" i="4"/>
  <c r="E984" i="4"/>
  <c r="F984" i="4"/>
  <c r="G984" i="4"/>
  <c r="B985" i="4"/>
  <c r="C985" i="4"/>
  <c r="D985" i="4"/>
  <c r="E985" i="4"/>
  <c r="F985" i="4"/>
  <c r="G985" i="4"/>
  <c r="B986" i="4"/>
  <c r="C986" i="4"/>
  <c r="D986" i="4"/>
  <c r="E986" i="4"/>
  <c r="F986" i="4"/>
  <c r="G986" i="4"/>
  <c r="B987" i="4"/>
  <c r="C987" i="4"/>
  <c r="D987" i="4"/>
  <c r="E987" i="4"/>
  <c r="F987" i="4"/>
  <c r="G987" i="4"/>
  <c r="B988" i="4"/>
  <c r="C988" i="4"/>
  <c r="D988" i="4"/>
  <c r="E988" i="4"/>
  <c r="F988" i="4"/>
  <c r="G988" i="4"/>
  <c r="B989" i="4"/>
  <c r="C989" i="4"/>
  <c r="D989" i="4"/>
  <c r="E989" i="4"/>
  <c r="F989" i="4"/>
  <c r="G989" i="4"/>
  <c r="B990" i="4"/>
  <c r="C990" i="4"/>
  <c r="D990" i="4"/>
  <c r="E990" i="4"/>
  <c r="F990" i="4"/>
  <c r="G990" i="4"/>
  <c r="B991" i="4"/>
  <c r="C991" i="4"/>
  <c r="D991" i="4"/>
  <c r="E991" i="4"/>
  <c r="F991" i="4"/>
  <c r="G991" i="4"/>
  <c r="B992" i="4"/>
  <c r="C992" i="4"/>
  <c r="D992" i="4"/>
  <c r="E992" i="4"/>
  <c r="F992" i="4"/>
  <c r="G992" i="4"/>
  <c r="B993" i="4"/>
  <c r="C993" i="4"/>
  <c r="D993" i="4"/>
  <c r="E993" i="4"/>
  <c r="F993" i="4"/>
  <c r="G993" i="4"/>
  <c r="B994" i="4"/>
  <c r="C994" i="4"/>
  <c r="D994" i="4"/>
  <c r="E994" i="4"/>
  <c r="F994" i="4"/>
  <c r="G994" i="4"/>
  <c r="B995" i="4"/>
  <c r="C995" i="4"/>
  <c r="D995" i="4"/>
  <c r="E995" i="4"/>
  <c r="F995" i="4"/>
  <c r="G995" i="4"/>
  <c r="B996" i="4"/>
  <c r="C996" i="4"/>
  <c r="D996" i="4"/>
  <c r="E996" i="4"/>
  <c r="F996" i="4"/>
  <c r="G996" i="4"/>
  <c r="B997" i="4"/>
  <c r="C997" i="4"/>
  <c r="D997" i="4"/>
  <c r="E997" i="4"/>
  <c r="F997" i="4"/>
  <c r="G997" i="4"/>
  <c r="B998" i="4"/>
  <c r="C998" i="4"/>
  <c r="D998" i="4"/>
  <c r="E998" i="4"/>
  <c r="F998" i="4"/>
  <c r="G998" i="4"/>
  <c r="B999" i="4"/>
  <c r="C999" i="4"/>
  <c r="D999" i="4"/>
  <c r="E999" i="4"/>
  <c r="F999" i="4"/>
  <c r="G999" i="4"/>
  <c r="B1000" i="4"/>
  <c r="C1000" i="4"/>
  <c r="D1000" i="4"/>
  <c r="E1000" i="4"/>
  <c r="F1000" i="4"/>
  <c r="G1000" i="4"/>
  <c r="B1001" i="4"/>
  <c r="C1001" i="4"/>
  <c r="D1001" i="4"/>
  <c r="E1001" i="4"/>
  <c r="F1001" i="4"/>
  <c r="G1001" i="4"/>
  <c r="B1002" i="4"/>
  <c r="C1002" i="4"/>
  <c r="D1002" i="4"/>
  <c r="E1002" i="4"/>
  <c r="F1002" i="4"/>
  <c r="G1002" i="4"/>
  <c r="B1003" i="4"/>
  <c r="C1003" i="4"/>
  <c r="D1003" i="4"/>
  <c r="E1003" i="4"/>
  <c r="F1003" i="4"/>
  <c r="G1003" i="4"/>
  <c r="B1004" i="4"/>
  <c r="C1004" i="4"/>
  <c r="D1004" i="4"/>
  <c r="E1004" i="4"/>
  <c r="F1004" i="4"/>
  <c r="G1004" i="4"/>
  <c r="B1005" i="4"/>
  <c r="C1005" i="4"/>
  <c r="D1005" i="4"/>
  <c r="E1005" i="4"/>
  <c r="F1005" i="4"/>
  <c r="G1005" i="4"/>
  <c r="B1006" i="4"/>
  <c r="C1006" i="4"/>
  <c r="D1006" i="4"/>
  <c r="E1006" i="4"/>
  <c r="F1006" i="4"/>
  <c r="G1006" i="4"/>
  <c r="B1007" i="4"/>
  <c r="C1007" i="4"/>
  <c r="D1007" i="4"/>
  <c r="E1007" i="4"/>
  <c r="F1007" i="4"/>
  <c r="G1007" i="4"/>
  <c r="B1008" i="4"/>
  <c r="C1008" i="4"/>
  <c r="D1008" i="4"/>
  <c r="E1008" i="4"/>
  <c r="F1008" i="4"/>
  <c r="G1008" i="4"/>
  <c r="B1009" i="4"/>
  <c r="C1009" i="4"/>
  <c r="D1009" i="4"/>
  <c r="E1009" i="4"/>
  <c r="F1009" i="4"/>
  <c r="G1009" i="4"/>
  <c r="B1010" i="4"/>
  <c r="C1010" i="4"/>
  <c r="D1010" i="4"/>
  <c r="E1010" i="4"/>
  <c r="F1010" i="4"/>
  <c r="G1010" i="4"/>
  <c r="B1011" i="4"/>
  <c r="C1011" i="4"/>
  <c r="D1011" i="4"/>
  <c r="E1011" i="4"/>
  <c r="F1011" i="4"/>
  <c r="G1011" i="4"/>
  <c r="B1012" i="4"/>
  <c r="C1012" i="4"/>
  <c r="D1012" i="4"/>
  <c r="E1012" i="4"/>
  <c r="F1012" i="4"/>
  <c r="G1012" i="4"/>
  <c r="B1013" i="4"/>
  <c r="C1013" i="4"/>
  <c r="D1013" i="4"/>
  <c r="E1013" i="4"/>
  <c r="F1013" i="4"/>
  <c r="G1013" i="4"/>
  <c r="B1014" i="4"/>
  <c r="C1014" i="4"/>
  <c r="D1014" i="4"/>
  <c r="E1014" i="4"/>
  <c r="F1014" i="4"/>
  <c r="G1014" i="4"/>
  <c r="B1015" i="4"/>
  <c r="C1015" i="4"/>
  <c r="D1015" i="4"/>
  <c r="E1015" i="4"/>
  <c r="F1015" i="4"/>
  <c r="G1015" i="4"/>
  <c r="B1016" i="4"/>
  <c r="C1016" i="4"/>
  <c r="D1016" i="4"/>
  <c r="E1016" i="4"/>
  <c r="F1016" i="4"/>
  <c r="G1016" i="4"/>
  <c r="B1017" i="4"/>
  <c r="C1017" i="4"/>
  <c r="D1017" i="4"/>
  <c r="E1017" i="4"/>
  <c r="F1017" i="4"/>
  <c r="G1017" i="4"/>
  <c r="B1018" i="4"/>
  <c r="C1018" i="4"/>
  <c r="D1018" i="4"/>
  <c r="E1018" i="4"/>
  <c r="F1018" i="4"/>
  <c r="G1018" i="4"/>
  <c r="B1019" i="4"/>
  <c r="C1019" i="4"/>
  <c r="D1019" i="4"/>
  <c r="E1019" i="4"/>
  <c r="F1019" i="4"/>
  <c r="G1019" i="4"/>
  <c r="B1020" i="4"/>
  <c r="C1020" i="4"/>
  <c r="D1020" i="4"/>
  <c r="E1020" i="4"/>
  <c r="F1020" i="4"/>
  <c r="G1020" i="4"/>
  <c r="B1021" i="4"/>
  <c r="C1021" i="4"/>
  <c r="D1021" i="4"/>
  <c r="E1021" i="4"/>
  <c r="F1021" i="4"/>
  <c r="G1021" i="4"/>
  <c r="B1022" i="4"/>
  <c r="C1022" i="4"/>
  <c r="D1022" i="4"/>
  <c r="E1022" i="4"/>
  <c r="F1022" i="4"/>
  <c r="G1022" i="4"/>
  <c r="B1023" i="4"/>
  <c r="C1023" i="4"/>
  <c r="D1023" i="4"/>
  <c r="E1023" i="4"/>
  <c r="F1023" i="4"/>
  <c r="G1023" i="4"/>
  <c r="B1024" i="4"/>
  <c r="C1024" i="4"/>
  <c r="D1024" i="4"/>
  <c r="E1024" i="4"/>
  <c r="F1024" i="4"/>
  <c r="G1024" i="4"/>
  <c r="B1025" i="4"/>
  <c r="C1025" i="4"/>
  <c r="D1025" i="4"/>
  <c r="E1025" i="4"/>
  <c r="F1025" i="4"/>
  <c r="G1025" i="4"/>
  <c r="B1026" i="4"/>
  <c r="C1026" i="4"/>
  <c r="D1026" i="4"/>
  <c r="E1026" i="4"/>
  <c r="F1026" i="4"/>
  <c r="G1026" i="4"/>
  <c r="B1027" i="4"/>
  <c r="C1027" i="4"/>
  <c r="D1027" i="4"/>
  <c r="E1027" i="4"/>
  <c r="F1027" i="4"/>
  <c r="G1027" i="4"/>
  <c r="B1028" i="4"/>
  <c r="C1028" i="4"/>
  <c r="D1028" i="4"/>
  <c r="E1028" i="4"/>
  <c r="F1028" i="4"/>
  <c r="G1028" i="4"/>
  <c r="B1029" i="4"/>
  <c r="C1029" i="4"/>
  <c r="D1029" i="4"/>
  <c r="E1029" i="4"/>
  <c r="F1029" i="4"/>
  <c r="G1029" i="4"/>
  <c r="B1030" i="4"/>
  <c r="C1030" i="4"/>
  <c r="D1030" i="4"/>
  <c r="E1030" i="4"/>
  <c r="F1030" i="4"/>
  <c r="G1030" i="4"/>
  <c r="B1031" i="4"/>
  <c r="C1031" i="4"/>
  <c r="D1031" i="4"/>
  <c r="E1031" i="4"/>
  <c r="F1031" i="4"/>
  <c r="G1031" i="4"/>
  <c r="B1032" i="4"/>
  <c r="C1032" i="4"/>
  <c r="D1032" i="4"/>
  <c r="E1032" i="4"/>
  <c r="F1032" i="4"/>
  <c r="G1032" i="4"/>
  <c r="B1033" i="4"/>
  <c r="C1033" i="4"/>
  <c r="D1033" i="4"/>
  <c r="E1033" i="4"/>
  <c r="F1033" i="4"/>
  <c r="G1033" i="4"/>
  <c r="B1034" i="4"/>
  <c r="C1034" i="4"/>
  <c r="D1034" i="4"/>
  <c r="E1034" i="4"/>
  <c r="F1034" i="4"/>
  <c r="G1034" i="4"/>
  <c r="B1035" i="4"/>
  <c r="C1035" i="4"/>
  <c r="D1035" i="4"/>
  <c r="E1035" i="4"/>
  <c r="F1035" i="4"/>
  <c r="G1035" i="4"/>
  <c r="B1036" i="4"/>
  <c r="C1036" i="4"/>
  <c r="D1036" i="4"/>
  <c r="E1036" i="4"/>
  <c r="F1036" i="4"/>
  <c r="G1036" i="4"/>
  <c r="B1037" i="4"/>
  <c r="C1037" i="4"/>
  <c r="D1037" i="4"/>
  <c r="E1037" i="4"/>
  <c r="F1037" i="4"/>
  <c r="G1037" i="4"/>
  <c r="B1038" i="4"/>
  <c r="C1038" i="4"/>
  <c r="D1038" i="4"/>
  <c r="E1038" i="4"/>
  <c r="F1038" i="4"/>
  <c r="G1038" i="4"/>
  <c r="B1039" i="4"/>
  <c r="C1039" i="4"/>
  <c r="D1039" i="4"/>
  <c r="E1039" i="4"/>
  <c r="F1039" i="4"/>
  <c r="G1039" i="4"/>
  <c r="B1040" i="4"/>
  <c r="C1040" i="4"/>
  <c r="D1040" i="4"/>
  <c r="E1040" i="4"/>
  <c r="F1040" i="4"/>
  <c r="G1040" i="4"/>
  <c r="B1041" i="4"/>
  <c r="C1041" i="4"/>
  <c r="D1041" i="4"/>
  <c r="E1041" i="4"/>
  <c r="F1041" i="4"/>
  <c r="G1041" i="4"/>
  <c r="B1042" i="4"/>
  <c r="C1042" i="4"/>
  <c r="D1042" i="4"/>
  <c r="E1042" i="4"/>
  <c r="F1042" i="4"/>
  <c r="G1042" i="4"/>
  <c r="B1043" i="4"/>
  <c r="C1043" i="4"/>
  <c r="D1043" i="4"/>
  <c r="E1043" i="4"/>
  <c r="F1043" i="4"/>
  <c r="G1043" i="4"/>
  <c r="B1044" i="4"/>
  <c r="C1044" i="4"/>
  <c r="D1044" i="4"/>
  <c r="E1044" i="4"/>
  <c r="F1044" i="4"/>
  <c r="G1044" i="4"/>
  <c r="B1045" i="4"/>
  <c r="C1045" i="4"/>
  <c r="D1045" i="4"/>
  <c r="E1045" i="4"/>
  <c r="F1045" i="4"/>
  <c r="G1045" i="4"/>
  <c r="B1046" i="4"/>
  <c r="C1046" i="4"/>
  <c r="D1046" i="4"/>
  <c r="E1046" i="4"/>
  <c r="F1046" i="4"/>
  <c r="G1046" i="4"/>
  <c r="B1047" i="4"/>
  <c r="C1047" i="4"/>
  <c r="D1047" i="4"/>
  <c r="E1047" i="4"/>
  <c r="F1047" i="4"/>
  <c r="G1047" i="4"/>
  <c r="B1048" i="4"/>
  <c r="C1048" i="4"/>
  <c r="D1048" i="4"/>
  <c r="E1048" i="4"/>
  <c r="F1048" i="4"/>
  <c r="G1048" i="4"/>
  <c r="B1049" i="4"/>
  <c r="C1049" i="4"/>
  <c r="D1049" i="4"/>
  <c r="E1049" i="4"/>
  <c r="F1049" i="4"/>
  <c r="G1049" i="4"/>
  <c r="B1050" i="4"/>
  <c r="C1050" i="4"/>
  <c r="D1050" i="4"/>
  <c r="E1050" i="4"/>
  <c r="F1050" i="4"/>
  <c r="G1050" i="4"/>
  <c r="B1051" i="4"/>
  <c r="C1051" i="4"/>
  <c r="D1051" i="4"/>
  <c r="E1051" i="4"/>
  <c r="F1051" i="4"/>
  <c r="G1051" i="4"/>
  <c r="B1052" i="4"/>
  <c r="C1052" i="4"/>
  <c r="D1052" i="4"/>
  <c r="E1052" i="4"/>
  <c r="F1052" i="4"/>
  <c r="G1052" i="4"/>
  <c r="B1053" i="4"/>
  <c r="C1053" i="4"/>
  <c r="D1053" i="4"/>
  <c r="E1053" i="4"/>
  <c r="F1053" i="4"/>
  <c r="G1053" i="4"/>
  <c r="B1054" i="4"/>
  <c r="C1054" i="4"/>
  <c r="D1054" i="4"/>
  <c r="E1054" i="4"/>
  <c r="F1054" i="4"/>
  <c r="G1054" i="4"/>
  <c r="B1055" i="4"/>
  <c r="C1055" i="4"/>
  <c r="D1055" i="4"/>
  <c r="E1055" i="4"/>
  <c r="F1055" i="4"/>
  <c r="G1055" i="4"/>
  <c r="B1056" i="4"/>
  <c r="C1056" i="4"/>
  <c r="D1056" i="4"/>
  <c r="E1056" i="4"/>
  <c r="F1056" i="4"/>
  <c r="G1056" i="4"/>
  <c r="B1057" i="4"/>
  <c r="C1057" i="4"/>
  <c r="D1057" i="4"/>
  <c r="E1057" i="4"/>
  <c r="F1057" i="4"/>
  <c r="G1057" i="4"/>
  <c r="B1058" i="4"/>
  <c r="C1058" i="4"/>
  <c r="D1058" i="4"/>
  <c r="E1058" i="4"/>
  <c r="F1058" i="4"/>
  <c r="G1058" i="4"/>
  <c r="B1059" i="4"/>
  <c r="C1059" i="4"/>
  <c r="D1059" i="4"/>
  <c r="E1059" i="4"/>
  <c r="F1059" i="4"/>
  <c r="G1059" i="4"/>
  <c r="B1060" i="4"/>
  <c r="C1060" i="4"/>
  <c r="D1060" i="4"/>
  <c r="E1060" i="4"/>
  <c r="F1060" i="4"/>
  <c r="G1060" i="4"/>
  <c r="B1061" i="4"/>
  <c r="C1061" i="4"/>
  <c r="D1061" i="4"/>
  <c r="E1061" i="4"/>
  <c r="F1061" i="4"/>
  <c r="G1061" i="4"/>
  <c r="B1062" i="4"/>
  <c r="C1062" i="4"/>
  <c r="D1062" i="4"/>
  <c r="E1062" i="4"/>
  <c r="F1062" i="4"/>
  <c r="G1062" i="4"/>
  <c r="B1063" i="4"/>
  <c r="C1063" i="4"/>
  <c r="D1063" i="4"/>
  <c r="E1063" i="4"/>
  <c r="F1063" i="4"/>
  <c r="G1063" i="4"/>
  <c r="B1064" i="4"/>
  <c r="C1064" i="4"/>
  <c r="D1064" i="4"/>
  <c r="E1064" i="4"/>
  <c r="F1064" i="4"/>
  <c r="G1064" i="4"/>
  <c r="B1065" i="4"/>
  <c r="C1065" i="4"/>
  <c r="D1065" i="4"/>
  <c r="E1065" i="4"/>
  <c r="F1065" i="4"/>
  <c r="G1065" i="4"/>
  <c r="B1066" i="4"/>
  <c r="C1066" i="4"/>
  <c r="D1066" i="4"/>
  <c r="E1066" i="4"/>
  <c r="F1066" i="4"/>
  <c r="G1066" i="4"/>
  <c r="B1067" i="4"/>
  <c r="C1067" i="4"/>
  <c r="D1067" i="4"/>
  <c r="E1067" i="4"/>
  <c r="F1067" i="4"/>
  <c r="G1067" i="4"/>
  <c r="B1068" i="4"/>
  <c r="C1068" i="4"/>
  <c r="D1068" i="4"/>
  <c r="E1068" i="4"/>
  <c r="F1068" i="4"/>
  <c r="G1068" i="4"/>
  <c r="B1069" i="4"/>
  <c r="C1069" i="4"/>
  <c r="D1069" i="4"/>
  <c r="E1069" i="4"/>
  <c r="F1069" i="4"/>
  <c r="G1069" i="4"/>
  <c r="B1070" i="4"/>
  <c r="C1070" i="4"/>
  <c r="D1070" i="4"/>
  <c r="E1070" i="4"/>
  <c r="F1070" i="4"/>
  <c r="G1070" i="4"/>
  <c r="B1071" i="4"/>
  <c r="C1071" i="4"/>
  <c r="D1071" i="4"/>
  <c r="E1071" i="4"/>
  <c r="F1071" i="4"/>
  <c r="G1071" i="4"/>
  <c r="B1072" i="4"/>
  <c r="C1072" i="4"/>
  <c r="D1072" i="4"/>
  <c r="E1072" i="4"/>
  <c r="F1072" i="4"/>
  <c r="G1072" i="4"/>
  <c r="B1073" i="4"/>
  <c r="C1073" i="4"/>
  <c r="D1073" i="4"/>
  <c r="E1073" i="4"/>
  <c r="F1073" i="4"/>
  <c r="G1073" i="4"/>
  <c r="B1074" i="4"/>
  <c r="C1074" i="4"/>
  <c r="D1074" i="4"/>
  <c r="E1074" i="4"/>
  <c r="F1074" i="4"/>
  <c r="G1074" i="4"/>
  <c r="B1075" i="4"/>
  <c r="C1075" i="4"/>
  <c r="D1075" i="4"/>
  <c r="E1075" i="4"/>
  <c r="F1075" i="4"/>
  <c r="G1075" i="4"/>
  <c r="B1076" i="4"/>
  <c r="C1076" i="4"/>
  <c r="D1076" i="4"/>
  <c r="E1076" i="4"/>
  <c r="F1076" i="4"/>
  <c r="G1076" i="4"/>
  <c r="B1077" i="4"/>
  <c r="C1077" i="4"/>
  <c r="D1077" i="4"/>
  <c r="E1077" i="4"/>
  <c r="F1077" i="4"/>
  <c r="G1077" i="4"/>
  <c r="B1078" i="4"/>
  <c r="C1078" i="4"/>
  <c r="D1078" i="4"/>
  <c r="E1078" i="4"/>
  <c r="F1078" i="4"/>
  <c r="G1078" i="4"/>
  <c r="B1079" i="4"/>
  <c r="C1079" i="4"/>
  <c r="D1079" i="4"/>
  <c r="E1079" i="4"/>
  <c r="F1079" i="4"/>
  <c r="G1079" i="4"/>
  <c r="B1080" i="4"/>
  <c r="C1080" i="4"/>
  <c r="D1080" i="4"/>
  <c r="E1080" i="4"/>
  <c r="F1080" i="4"/>
  <c r="G1080" i="4"/>
  <c r="B1081" i="4"/>
  <c r="C1081" i="4"/>
  <c r="D1081" i="4"/>
  <c r="E1081" i="4"/>
  <c r="F1081" i="4"/>
  <c r="G1081" i="4"/>
  <c r="B1082" i="4"/>
  <c r="C1082" i="4"/>
  <c r="D1082" i="4"/>
  <c r="E1082" i="4"/>
  <c r="F1082" i="4"/>
  <c r="G1082" i="4"/>
  <c r="B1083" i="4"/>
  <c r="C1083" i="4"/>
  <c r="D1083" i="4"/>
  <c r="E1083" i="4"/>
  <c r="F1083" i="4"/>
  <c r="G1083" i="4"/>
  <c r="B1084" i="4"/>
  <c r="C1084" i="4"/>
  <c r="D1084" i="4"/>
  <c r="E1084" i="4"/>
  <c r="F1084" i="4"/>
  <c r="G1084" i="4"/>
  <c r="B1085" i="4"/>
  <c r="C1085" i="4"/>
  <c r="D1085" i="4"/>
  <c r="E1085" i="4"/>
  <c r="F1085" i="4"/>
  <c r="G1085" i="4"/>
  <c r="B1086" i="4"/>
  <c r="C1086" i="4"/>
  <c r="D1086" i="4"/>
  <c r="E1086" i="4"/>
  <c r="F1086" i="4"/>
  <c r="G1086" i="4"/>
  <c r="B1087" i="4"/>
  <c r="C1087" i="4"/>
  <c r="D1087" i="4"/>
  <c r="E1087" i="4"/>
  <c r="F1087" i="4"/>
  <c r="G1087" i="4"/>
  <c r="B1088" i="4"/>
  <c r="C1088" i="4"/>
  <c r="D1088" i="4"/>
  <c r="E1088" i="4"/>
  <c r="F1088" i="4"/>
  <c r="G1088" i="4"/>
  <c r="B1089" i="4"/>
  <c r="C1089" i="4"/>
  <c r="D1089" i="4"/>
  <c r="E1089" i="4"/>
  <c r="F1089" i="4"/>
  <c r="G1089" i="4"/>
  <c r="B1090" i="4"/>
  <c r="C1090" i="4"/>
  <c r="D1090" i="4"/>
  <c r="E1090" i="4"/>
  <c r="F1090" i="4"/>
  <c r="G1090" i="4"/>
  <c r="B1091" i="4"/>
  <c r="C1091" i="4"/>
  <c r="D1091" i="4"/>
  <c r="E1091" i="4"/>
  <c r="F1091" i="4"/>
  <c r="G1091" i="4"/>
  <c r="B1092" i="4"/>
  <c r="C1092" i="4"/>
  <c r="D1092" i="4"/>
  <c r="E1092" i="4"/>
  <c r="F1092" i="4"/>
  <c r="G1092" i="4"/>
  <c r="B1093" i="4"/>
  <c r="C1093" i="4"/>
  <c r="D1093" i="4"/>
  <c r="E1093" i="4"/>
  <c r="F1093" i="4"/>
  <c r="G1093" i="4"/>
  <c r="B1094" i="4"/>
  <c r="C1094" i="4"/>
  <c r="D1094" i="4"/>
  <c r="E1094" i="4"/>
  <c r="F1094" i="4"/>
  <c r="G1094" i="4"/>
  <c r="B1095" i="4"/>
  <c r="C1095" i="4"/>
  <c r="D1095" i="4"/>
  <c r="E1095" i="4"/>
  <c r="F1095" i="4"/>
  <c r="G1095" i="4"/>
  <c r="B1096" i="4"/>
  <c r="C1096" i="4"/>
  <c r="D1096" i="4"/>
  <c r="E1096" i="4"/>
  <c r="F1096" i="4"/>
  <c r="G1096" i="4"/>
  <c r="B1097" i="4"/>
  <c r="C1097" i="4"/>
  <c r="D1097" i="4"/>
  <c r="E1097" i="4"/>
  <c r="F1097" i="4"/>
  <c r="G1097" i="4"/>
  <c r="B1098" i="4"/>
  <c r="C1098" i="4"/>
  <c r="D1098" i="4"/>
  <c r="E1098" i="4"/>
  <c r="F1098" i="4"/>
  <c r="G1098" i="4"/>
  <c r="B1099" i="4"/>
  <c r="C1099" i="4"/>
  <c r="D1099" i="4"/>
  <c r="E1099" i="4"/>
  <c r="F1099" i="4"/>
  <c r="G1099" i="4"/>
  <c r="B1100" i="4"/>
  <c r="C1100" i="4"/>
  <c r="D1100" i="4"/>
  <c r="E1100" i="4"/>
  <c r="F1100" i="4"/>
  <c r="G1100" i="4"/>
  <c r="B1101" i="4"/>
  <c r="C1101" i="4"/>
  <c r="D1101" i="4"/>
  <c r="E1101" i="4"/>
  <c r="F1101" i="4"/>
  <c r="G1101" i="4"/>
  <c r="B1102" i="4"/>
  <c r="C1102" i="4"/>
  <c r="D1102" i="4"/>
  <c r="E1102" i="4"/>
  <c r="F1102" i="4"/>
  <c r="G1102" i="4"/>
  <c r="B1103" i="4"/>
  <c r="C1103" i="4"/>
  <c r="D1103" i="4"/>
  <c r="E1103" i="4"/>
  <c r="F1103" i="4"/>
  <c r="G1103" i="4"/>
  <c r="B1104" i="4"/>
  <c r="C1104" i="4"/>
  <c r="D1104" i="4"/>
  <c r="E1104" i="4"/>
  <c r="F1104" i="4"/>
  <c r="G1104" i="4"/>
  <c r="B1105" i="4"/>
  <c r="C1105" i="4"/>
  <c r="D1105" i="4"/>
  <c r="E1105" i="4"/>
  <c r="F1105" i="4"/>
  <c r="G1105" i="4"/>
  <c r="B1106" i="4"/>
  <c r="C1106" i="4"/>
  <c r="D1106" i="4"/>
  <c r="E1106" i="4"/>
  <c r="F1106" i="4"/>
  <c r="G1106" i="4"/>
  <c r="B1107" i="4"/>
  <c r="C1107" i="4"/>
  <c r="D1107" i="4"/>
  <c r="E1107" i="4"/>
  <c r="F1107" i="4"/>
  <c r="G1107" i="4"/>
  <c r="B1108" i="4"/>
  <c r="C1108" i="4"/>
  <c r="D1108" i="4"/>
  <c r="E1108" i="4"/>
  <c r="F1108" i="4"/>
  <c r="G1108" i="4"/>
  <c r="B1109" i="4"/>
  <c r="C1109" i="4"/>
  <c r="D1109" i="4"/>
  <c r="E1109" i="4"/>
  <c r="F1109" i="4"/>
  <c r="G1109" i="4"/>
  <c r="B1110" i="4"/>
  <c r="C1110" i="4"/>
  <c r="D1110" i="4"/>
  <c r="E1110" i="4"/>
  <c r="F1110" i="4"/>
  <c r="G1110" i="4"/>
  <c r="B1111" i="4"/>
  <c r="C1111" i="4"/>
  <c r="D1111" i="4"/>
  <c r="E1111" i="4"/>
  <c r="F1111" i="4"/>
  <c r="G1111" i="4"/>
  <c r="B1112" i="4"/>
  <c r="C1112" i="4"/>
  <c r="D1112" i="4"/>
  <c r="E1112" i="4"/>
  <c r="F1112" i="4"/>
  <c r="G1112" i="4"/>
  <c r="B1113" i="4"/>
  <c r="C1113" i="4"/>
  <c r="D1113" i="4"/>
  <c r="E1113" i="4"/>
  <c r="F1113" i="4"/>
  <c r="G1113" i="4"/>
  <c r="B1114" i="4"/>
  <c r="C1114" i="4"/>
  <c r="D1114" i="4"/>
  <c r="E1114" i="4"/>
  <c r="F1114" i="4"/>
  <c r="G1114" i="4"/>
  <c r="B1115" i="4"/>
  <c r="C1115" i="4"/>
  <c r="D1115" i="4"/>
  <c r="E1115" i="4"/>
  <c r="F1115" i="4"/>
  <c r="G1115" i="4"/>
  <c r="B1116" i="4"/>
  <c r="C1116" i="4"/>
  <c r="D1116" i="4"/>
  <c r="E1116" i="4"/>
  <c r="F1116" i="4"/>
  <c r="G1116" i="4"/>
  <c r="B1117" i="4"/>
  <c r="C1117" i="4"/>
  <c r="D1117" i="4"/>
  <c r="E1117" i="4"/>
  <c r="F1117" i="4"/>
  <c r="G1117" i="4"/>
  <c r="B1118" i="4"/>
  <c r="C1118" i="4"/>
  <c r="D1118" i="4"/>
  <c r="E1118" i="4"/>
  <c r="F1118" i="4"/>
  <c r="G1118" i="4"/>
  <c r="B1119" i="4"/>
  <c r="C1119" i="4"/>
  <c r="D1119" i="4"/>
  <c r="E1119" i="4"/>
  <c r="F1119" i="4"/>
  <c r="G1119" i="4"/>
  <c r="B1120" i="4"/>
  <c r="C1120" i="4"/>
  <c r="D1120" i="4"/>
  <c r="E1120" i="4"/>
  <c r="F1120" i="4"/>
  <c r="G1120" i="4"/>
  <c r="B1121" i="4"/>
  <c r="C1121" i="4"/>
  <c r="D1121" i="4"/>
  <c r="E1121" i="4"/>
  <c r="F1121" i="4"/>
  <c r="G1121" i="4"/>
  <c r="B1122" i="4"/>
  <c r="C1122" i="4"/>
  <c r="D1122" i="4"/>
  <c r="E1122" i="4"/>
  <c r="F1122" i="4"/>
  <c r="G1122" i="4"/>
  <c r="B1123" i="4"/>
  <c r="C1123" i="4"/>
  <c r="D1123" i="4"/>
  <c r="E1123" i="4"/>
  <c r="F1123" i="4"/>
  <c r="G1123" i="4"/>
  <c r="B1124" i="4"/>
  <c r="C1124" i="4"/>
  <c r="D1124" i="4"/>
  <c r="E1124" i="4"/>
  <c r="F1124" i="4"/>
  <c r="G1124" i="4"/>
  <c r="B1125" i="4"/>
  <c r="C1125" i="4"/>
  <c r="D1125" i="4"/>
  <c r="E1125" i="4"/>
  <c r="F1125" i="4"/>
  <c r="G1125" i="4"/>
  <c r="B1126" i="4"/>
  <c r="C1126" i="4"/>
  <c r="D1126" i="4"/>
  <c r="E1126" i="4"/>
  <c r="F1126" i="4"/>
  <c r="G1126" i="4"/>
  <c r="B1127" i="4"/>
  <c r="C1127" i="4"/>
  <c r="D1127" i="4"/>
  <c r="E1127" i="4"/>
  <c r="F1127" i="4"/>
  <c r="G1127" i="4"/>
  <c r="B1128" i="4"/>
  <c r="C1128" i="4"/>
  <c r="D1128" i="4"/>
  <c r="E1128" i="4"/>
  <c r="F1128" i="4"/>
  <c r="G1128" i="4"/>
  <c r="B1129" i="4"/>
  <c r="C1129" i="4"/>
  <c r="D1129" i="4"/>
  <c r="E1129" i="4"/>
  <c r="F1129" i="4"/>
  <c r="G1129" i="4"/>
  <c r="B1130" i="4"/>
  <c r="C1130" i="4"/>
  <c r="D1130" i="4"/>
  <c r="E1130" i="4"/>
  <c r="F1130" i="4"/>
  <c r="G1130" i="4"/>
  <c r="B1131" i="4"/>
  <c r="C1131" i="4"/>
  <c r="D1131" i="4"/>
  <c r="E1131" i="4"/>
  <c r="F1131" i="4"/>
  <c r="G1131" i="4"/>
  <c r="B1132" i="4"/>
  <c r="C1132" i="4"/>
  <c r="D1132" i="4"/>
  <c r="E1132" i="4"/>
  <c r="F1132" i="4"/>
  <c r="G1132" i="4"/>
  <c r="B1133" i="4"/>
  <c r="C1133" i="4"/>
  <c r="D1133" i="4"/>
  <c r="E1133" i="4"/>
  <c r="F1133" i="4"/>
  <c r="G1133" i="4"/>
  <c r="B1134" i="4"/>
  <c r="C1134" i="4"/>
  <c r="D1134" i="4"/>
  <c r="E1134" i="4"/>
  <c r="F1134" i="4"/>
  <c r="G1134" i="4"/>
  <c r="B1135" i="4"/>
  <c r="C1135" i="4"/>
  <c r="D1135" i="4"/>
  <c r="E1135" i="4"/>
  <c r="F1135" i="4"/>
  <c r="G1135" i="4"/>
  <c r="B1136" i="4"/>
  <c r="C1136" i="4"/>
  <c r="D1136" i="4"/>
  <c r="E1136" i="4"/>
  <c r="F1136" i="4"/>
  <c r="G1136" i="4"/>
  <c r="B1137" i="4"/>
  <c r="C1137" i="4"/>
  <c r="D1137" i="4"/>
  <c r="E1137" i="4"/>
  <c r="F1137" i="4"/>
  <c r="G1137" i="4"/>
  <c r="B1138" i="4"/>
  <c r="C1138" i="4"/>
  <c r="D1138" i="4"/>
  <c r="E1138" i="4"/>
  <c r="F1138" i="4"/>
  <c r="G1138" i="4"/>
  <c r="B1139" i="4"/>
  <c r="C1139" i="4"/>
  <c r="D1139" i="4"/>
  <c r="E1139" i="4"/>
  <c r="F1139" i="4"/>
  <c r="G1139" i="4"/>
  <c r="B1140" i="4"/>
  <c r="C1140" i="4"/>
  <c r="D1140" i="4"/>
  <c r="E1140" i="4"/>
  <c r="F1140" i="4"/>
  <c r="G1140" i="4"/>
  <c r="B1141" i="4"/>
  <c r="C1141" i="4"/>
  <c r="D1141" i="4"/>
  <c r="E1141" i="4"/>
  <c r="F1141" i="4"/>
  <c r="G1141" i="4"/>
  <c r="B1142" i="4"/>
  <c r="C1142" i="4"/>
  <c r="D1142" i="4"/>
  <c r="E1142" i="4"/>
  <c r="F1142" i="4"/>
  <c r="G1142" i="4"/>
  <c r="B1143" i="4"/>
  <c r="C1143" i="4"/>
  <c r="D1143" i="4"/>
  <c r="E1143" i="4"/>
  <c r="F1143" i="4"/>
  <c r="G1143" i="4"/>
  <c r="B1144" i="4"/>
  <c r="C1144" i="4"/>
  <c r="D1144" i="4"/>
  <c r="E1144" i="4"/>
  <c r="F1144" i="4"/>
  <c r="G1144" i="4"/>
  <c r="B1145" i="4"/>
  <c r="C1145" i="4"/>
  <c r="D1145" i="4"/>
  <c r="E1145" i="4"/>
  <c r="F1145" i="4"/>
  <c r="G1145" i="4"/>
  <c r="B1146" i="4"/>
  <c r="C1146" i="4"/>
  <c r="D1146" i="4"/>
  <c r="E1146" i="4"/>
  <c r="F1146" i="4"/>
  <c r="G1146" i="4"/>
  <c r="B1147" i="4"/>
  <c r="C1147" i="4"/>
  <c r="D1147" i="4"/>
  <c r="E1147" i="4"/>
  <c r="F1147" i="4"/>
  <c r="G1147" i="4"/>
  <c r="B1148" i="4"/>
  <c r="C1148" i="4"/>
  <c r="D1148" i="4"/>
  <c r="E1148" i="4"/>
  <c r="F1148" i="4"/>
  <c r="G1148" i="4"/>
  <c r="B1149" i="4"/>
  <c r="C1149" i="4"/>
  <c r="D1149" i="4"/>
  <c r="E1149" i="4"/>
  <c r="F1149" i="4"/>
  <c r="G1149" i="4"/>
  <c r="B1150" i="4"/>
  <c r="C1150" i="4"/>
  <c r="D1150" i="4"/>
  <c r="E1150" i="4"/>
  <c r="F1150" i="4"/>
  <c r="G1150" i="4"/>
  <c r="B1151" i="4"/>
  <c r="C1151" i="4"/>
  <c r="D1151" i="4"/>
  <c r="E1151" i="4"/>
  <c r="F1151" i="4"/>
  <c r="G1151" i="4"/>
  <c r="B1152" i="4"/>
  <c r="C1152" i="4"/>
  <c r="D1152" i="4"/>
  <c r="E1152" i="4"/>
  <c r="F1152" i="4"/>
  <c r="G1152" i="4"/>
  <c r="B1153" i="4"/>
  <c r="C1153" i="4"/>
  <c r="D1153" i="4"/>
  <c r="E1153" i="4"/>
  <c r="F1153" i="4"/>
  <c r="G1153" i="4"/>
  <c r="B1154" i="4"/>
  <c r="C1154" i="4"/>
  <c r="D1154" i="4"/>
  <c r="E1154" i="4"/>
  <c r="F1154" i="4"/>
  <c r="G1154" i="4"/>
  <c r="B1155" i="4"/>
  <c r="C1155" i="4"/>
  <c r="D1155" i="4"/>
  <c r="E1155" i="4"/>
  <c r="F1155" i="4"/>
  <c r="G1155" i="4"/>
  <c r="B1156" i="4"/>
  <c r="C1156" i="4"/>
  <c r="D1156" i="4"/>
  <c r="E1156" i="4"/>
  <c r="F1156" i="4"/>
  <c r="G1156" i="4"/>
  <c r="B1157" i="4"/>
  <c r="C1157" i="4"/>
  <c r="D1157" i="4"/>
  <c r="E1157" i="4"/>
  <c r="F1157" i="4"/>
  <c r="G1157" i="4"/>
  <c r="B1158" i="4"/>
  <c r="C1158" i="4"/>
  <c r="D1158" i="4"/>
  <c r="E1158" i="4"/>
  <c r="F1158" i="4"/>
  <c r="G1158" i="4"/>
  <c r="B1159" i="4"/>
  <c r="C1159" i="4"/>
  <c r="D1159" i="4"/>
  <c r="E1159" i="4"/>
  <c r="F1159" i="4"/>
  <c r="G1159" i="4"/>
  <c r="B1160" i="4"/>
  <c r="C1160" i="4"/>
  <c r="D1160" i="4"/>
  <c r="E1160" i="4"/>
  <c r="F1160" i="4"/>
  <c r="G1160" i="4"/>
  <c r="B1161" i="4"/>
  <c r="C1161" i="4"/>
  <c r="D1161" i="4"/>
  <c r="E1161" i="4"/>
  <c r="F1161" i="4"/>
  <c r="G1161" i="4"/>
  <c r="B1162" i="4"/>
  <c r="C1162" i="4"/>
  <c r="D1162" i="4"/>
  <c r="E1162" i="4"/>
  <c r="F1162" i="4"/>
  <c r="G1162" i="4"/>
  <c r="B1163" i="4"/>
  <c r="C1163" i="4"/>
  <c r="D1163" i="4"/>
  <c r="E1163" i="4"/>
  <c r="F1163" i="4"/>
  <c r="G1163" i="4"/>
  <c r="B1164" i="4"/>
  <c r="C1164" i="4"/>
  <c r="D1164" i="4"/>
  <c r="E1164" i="4"/>
  <c r="F1164" i="4"/>
  <c r="G1164" i="4"/>
  <c r="B1165" i="4"/>
  <c r="C1165" i="4"/>
  <c r="D1165" i="4"/>
  <c r="E1165" i="4"/>
  <c r="F1165" i="4"/>
  <c r="G1165" i="4"/>
  <c r="B1166" i="4"/>
  <c r="C1166" i="4"/>
  <c r="D1166" i="4"/>
  <c r="E1166" i="4"/>
  <c r="F1166" i="4"/>
  <c r="G1166" i="4"/>
  <c r="B1167" i="4"/>
  <c r="C1167" i="4"/>
  <c r="D1167" i="4"/>
  <c r="E1167" i="4"/>
  <c r="F1167" i="4"/>
  <c r="G1167" i="4"/>
  <c r="B1168" i="4"/>
  <c r="C1168" i="4"/>
  <c r="D1168" i="4"/>
  <c r="E1168" i="4"/>
  <c r="F1168" i="4"/>
  <c r="G1168" i="4"/>
  <c r="B1169" i="4"/>
  <c r="C1169" i="4"/>
  <c r="D1169" i="4"/>
  <c r="E1169" i="4"/>
  <c r="F1169" i="4"/>
  <c r="G1169" i="4"/>
  <c r="B1170" i="4"/>
  <c r="C1170" i="4"/>
  <c r="D1170" i="4"/>
  <c r="E1170" i="4"/>
  <c r="F1170" i="4"/>
  <c r="G1170" i="4"/>
  <c r="B1171" i="4"/>
  <c r="C1171" i="4"/>
  <c r="D1171" i="4"/>
  <c r="E1171" i="4"/>
  <c r="F1171" i="4"/>
  <c r="G1171" i="4"/>
  <c r="B1172" i="4"/>
  <c r="C1172" i="4"/>
  <c r="D1172" i="4"/>
  <c r="E1172" i="4"/>
  <c r="F1172" i="4"/>
  <c r="G1172" i="4"/>
  <c r="B1173" i="4"/>
  <c r="C1173" i="4"/>
  <c r="D1173" i="4"/>
  <c r="E1173" i="4"/>
  <c r="F1173" i="4"/>
  <c r="G1173" i="4"/>
  <c r="B1174" i="4"/>
  <c r="C1174" i="4"/>
  <c r="D1174" i="4"/>
  <c r="E1174" i="4"/>
  <c r="F1174" i="4"/>
  <c r="G1174" i="4"/>
  <c r="B1175" i="4"/>
  <c r="C1175" i="4"/>
  <c r="D1175" i="4"/>
  <c r="E1175" i="4"/>
  <c r="F1175" i="4"/>
  <c r="G1175" i="4"/>
  <c r="B1176" i="4"/>
  <c r="C1176" i="4"/>
  <c r="D1176" i="4"/>
  <c r="E1176" i="4"/>
  <c r="F1176" i="4"/>
  <c r="G1176" i="4"/>
  <c r="B1177" i="4"/>
  <c r="C1177" i="4"/>
  <c r="D1177" i="4"/>
  <c r="E1177" i="4"/>
  <c r="F1177" i="4"/>
  <c r="G1177" i="4"/>
  <c r="B1178" i="4"/>
  <c r="C1178" i="4"/>
  <c r="D1178" i="4"/>
  <c r="E1178" i="4"/>
  <c r="F1178" i="4"/>
  <c r="G1178" i="4"/>
  <c r="B1179" i="4"/>
  <c r="C1179" i="4"/>
  <c r="D1179" i="4"/>
  <c r="E1179" i="4"/>
  <c r="F1179" i="4"/>
  <c r="G1179" i="4"/>
  <c r="B1180" i="4"/>
  <c r="C1180" i="4"/>
  <c r="D1180" i="4"/>
  <c r="E1180" i="4"/>
  <c r="F1180" i="4"/>
  <c r="G1180" i="4"/>
  <c r="B1181" i="4"/>
  <c r="C1181" i="4"/>
  <c r="D1181" i="4"/>
  <c r="E1181" i="4"/>
  <c r="F1181" i="4"/>
  <c r="G1181" i="4"/>
  <c r="B1182" i="4"/>
  <c r="C1182" i="4"/>
  <c r="D1182" i="4"/>
  <c r="E1182" i="4"/>
  <c r="F1182" i="4"/>
  <c r="G1182" i="4"/>
  <c r="B1183" i="4"/>
  <c r="C1183" i="4"/>
  <c r="D1183" i="4"/>
  <c r="E1183" i="4"/>
  <c r="F1183" i="4"/>
  <c r="G1183" i="4"/>
  <c r="B1184" i="4"/>
  <c r="C1184" i="4"/>
  <c r="D1184" i="4"/>
  <c r="E1184" i="4"/>
  <c r="F1184" i="4"/>
  <c r="G1184" i="4"/>
  <c r="B1185" i="4"/>
  <c r="C1185" i="4"/>
  <c r="D1185" i="4"/>
  <c r="E1185" i="4"/>
  <c r="F1185" i="4"/>
  <c r="G1185" i="4"/>
  <c r="B1186" i="4"/>
  <c r="C1186" i="4"/>
  <c r="D1186" i="4"/>
  <c r="E1186" i="4"/>
  <c r="F1186" i="4"/>
  <c r="G1186" i="4"/>
  <c r="B1187" i="4"/>
  <c r="C1187" i="4"/>
  <c r="D1187" i="4"/>
  <c r="E1187" i="4"/>
  <c r="F1187" i="4"/>
  <c r="G1187" i="4"/>
  <c r="B1188" i="4"/>
  <c r="C1188" i="4"/>
  <c r="D1188" i="4"/>
  <c r="E1188" i="4"/>
  <c r="F1188" i="4"/>
  <c r="G1188" i="4"/>
  <c r="B1189" i="4"/>
  <c r="C1189" i="4"/>
  <c r="D1189" i="4"/>
  <c r="E1189" i="4"/>
  <c r="F1189" i="4"/>
  <c r="G1189" i="4"/>
  <c r="B1190" i="4"/>
  <c r="C1190" i="4"/>
  <c r="D1190" i="4"/>
  <c r="E1190" i="4"/>
  <c r="F1190" i="4"/>
  <c r="G1190" i="4"/>
  <c r="B1191" i="4"/>
  <c r="C1191" i="4"/>
  <c r="D1191" i="4"/>
  <c r="E1191" i="4"/>
  <c r="F1191" i="4"/>
  <c r="G1191" i="4"/>
  <c r="B1192" i="4"/>
  <c r="C1192" i="4"/>
  <c r="D1192" i="4"/>
  <c r="E1192" i="4"/>
  <c r="F1192" i="4"/>
  <c r="G1192" i="4"/>
  <c r="B1193" i="4"/>
  <c r="C1193" i="4"/>
  <c r="D1193" i="4"/>
  <c r="E1193" i="4"/>
  <c r="F1193" i="4"/>
  <c r="G1193" i="4"/>
  <c r="B1194" i="4"/>
  <c r="C1194" i="4"/>
  <c r="D1194" i="4"/>
  <c r="E1194" i="4"/>
  <c r="F1194" i="4"/>
  <c r="G1194" i="4"/>
  <c r="B1195" i="4"/>
  <c r="C1195" i="4"/>
  <c r="D1195" i="4"/>
  <c r="E1195" i="4"/>
  <c r="F1195" i="4"/>
  <c r="G1195" i="4"/>
  <c r="B1196" i="4"/>
  <c r="C1196" i="4"/>
  <c r="D1196" i="4"/>
  <c r="E1196" i="4"/>
  <c r="F1196" i="4"/>
  <c r="G1196" i="4"/>
  <c r="B1197" i="4"/>
  <c r="C1197" i="4"/>
  <c r="D1197" i="4"/>
  <c r="E1197" i="4"/>
  <c r="F1197" i="4"/>
  <c r="G1197" i="4"/>
  <c r="B1198" i="4"/>
  <c r="C1198" i="4"/>
  <c r="D1198" i="4"/>
  <c r="E1198" i="4"/>
  <c r="F1198" i="4"/>
  <c r="G1198" i="4"/>
  <c r="B1199" i="4"/>
  <c r="C1199" i="4"/>
  <c r="D1199" i="4"/>
  <c r="E1199" i="4"/>
  <c r="F1199" i="4"/>
  <c r="G1199" i="4"/>
  <c r="B1200" i="4"/>
  <c r="C1200" i="4"/>
  <c r="D1200" i="4"/>
  <c r="E1200" i="4"/>
  <c r="F1200" i="4"/>
  <c r="G1200" i="4"/>
  <c r="B1201" i="4"/>
  <c r="C1201" i="4"/>
  <c r="D1201" i="4"/>
  <c r="E1201" i="4"/>
  <c r="F1201" i="4"/>
  <c r="G1201" i="4"/>
  <c r="B1202" i="4"/>
  <c r="C1202" i="4"/>
  <c r="D1202" i="4"/>
  <c r="E1202" i="4"/>
  <c r="F1202" i="4"/>
  <c r="G1202" i="4"/>
  <c r="B1203" i="4"/>
  <c r="C1203" i="4"/>
  <c r="D1203" i="4"/>
  <c r="E1203" i="4"/>
  <c r="F1203" i="4"/>
  <c r="G1203" i="4"/>
  <c r="B1204" i="4"/>
  <c r="C1204" i="4"/>
  <c r="D1204" i="4"/>
  <c r="E1204" i="4"/>
  <c r="F1204" i="4"/>
  <c r="G1204" i="4"/>
  <c r="B1205" i="4"/>
  <c r="C1205" i="4"/>
  <c r="D1205" i="4"/>
  <c r="E1205" i="4"/>
  <c r="F1205" i="4"/>
  <c r="G1205" i="4"/>
  <c r="B1206" i="4"/>
  <c r="C1206" i="4"/>
  <c r="D1206" i="4"/>
  <c r="E1206" i="4"/>
  <c r="F1206" i="4"/>
  <c r="G1206" i="4"/>
  <c r="B1207" i="4"/>
  <c r="C1207" i="4"/>
  <c r="D1207" i="4"/>
  <c r="E1207" i="4"/>
  <c r="F1207" i="4"/>
  <c r="G1207" i="4"/>
  <c r="B1208" i="4"/>
  <c r="C1208" i="4"/>
  <c r="D1208" i="4"/>
  <c r="E1208" i="4"/>
  <c r="F1208" i="4"/>
  <c r="G1208" i="4"/>
  <c r="B1209" i="4"/>
  <c r="C1209" i="4"/>
  <c r="D1209" i="4"/>
  <c r="E1209" i="4"/>
  <c r="F1209" i="4"/>
  <c r="G1209" i="4"/>
  <c r="B1210" i="4"/>
  <c r="C1210" i="4"/>
  <c r="D1210" i="4"/>
  <c r="E1210" i="4"/>
  <c r="F1210" i="4"/>
  <c r="G1210" i="4"/>
  <c r="B1211" i="4"/>
  <c r="C1211" i="4"/>
  <c r="D1211" i="4"/>
  <c r="E1211" i="4"/>
  <c r="F1211" i="4"/>
  <c r="G1211" i="4"/>
  <c r="B1212" i="4"/>
  <c r="C1212" i="4"/>
  <c r="D1212" i="4"/>
  <c r="E1212" i="4"/>
  <c r="F1212" i="4"/>
  <c r="G1212" i="4"/>
  <c r="B1213" i="4"/>
  <c r="C1213" i="4"/>
  <c r="D1213" i="4"/>
  <c r="E1213" i="4"/>
  <c r="F1213" i="4"/>
  <c r="G1213" i="4"/>
  <c r="B1214" i="4"/>
  <c r="C1214" i="4"/>
  <c r="D1214" i="4"/>
  <c r="E1214" i="4"/>
  <c r="F1214" i="4"/>
  <c r="G1214" i="4"/>
  <c r="B1215" i="4"/>
  <c r="C1215" i="4"/>
  <c r="D1215" i="4"/>
  <c r="E1215" i="4"/>
  <c r="F1215" i="4"/>
  <c r="G1215" i="4"/>
  <c r="B1216" i="4"/>
  <c r="C1216" i="4"/>
  <c r="D1216" i="4"/>
  <c r="E1216" i="4"/>
  <c r="F1216" i="4"/>
  <c r="G1216" i="4"/>
  <c r="B1217" i="4"/>
  <c r="C1217" i="4"/>
  <c r="D1217" i="4"/>
  <c r="E1217" i="4"/>
  <c r="F1217" i="4"/>
  <c r="G1217" i="4"/>
  <c r="B1218" i="4"/>
  <c r="C1218" i="4"/>
  <c r="D1218" i="4"/>
  <c r="E1218" i="4"/>
  <c r="F1218" i="4"/>
  <c r="G1218" i="4"/>
  <c r="B1219" i="4"/>
  <c r="C1219" i="4"/>
  <c r="D1219" i="4"/>
  <c r="E1219" i="4"/>
  <c r="F1219" i="4"/>
  <c r="G1219" i="4"/>
  <c r="B1220" i="4"/>
  <c r="C1220" i="4"/>
  <c r="D1220" i="4"/>
  <c r="E1220" i="4"/>
  <c r="F1220" i="4"/>
  <c r="G1220" i="4"/>
  <c r="B1221" i="4"/>
  <c r="C1221" i="4"/>
  <c r="D1221" i="4"/>
  <c r="E1221" i="4"/>
  <c r="F1221" i="4"/>
  <c r="G1221" i="4"/>
  <c r="G6" i="4"/>
  <c r="F6" i="4"/>
  <c r="E6" i="4"/>
  <c r="D6" i="4"/>
  <c r="C6" i="4"/>
  <c r="B6" i="4"/>
  <c r="K20" i="6" l="1"/>
  <c r="K24" i="6" s="1"/>
  <c r="I131" i="5"/>
  <c r="G15" i="8"/>
  <c r="H15" i="8"/>
  <c r="B59" i="8"/>
  <c r="B41" i="8"/>
  <c r="O20" i="6"/>
  <c r="O24" i="6" s="1"/>
  <c r="S20" i="6"/>
  <c r="S24" i="6" s="1"/>
  <c r="AC20" i="6"/>
  <c r="AC24" i="6" s="1"/>
  <c r="Z15" i="7"/>
  <c r="Z16" i="7" s="1"/>
  <c r="Z5" i="7"/>
  <c r="F59" i="8"/>
  <c r="G14" i="8"/>
  <c r="G18" i="7"/>
  <c r="E133" i="5"/>
  <c r="Z26" i="7"/>
  <c r="D130" i="5"/>
  <c r="D129" i="5"/>
  <c r="E129" i="5"/>
  <c r="Z28" i="7"/>
  <c r="F130" i="5"/>
  <c r="N20" i="6"/>
  <c r="N24" i="6" s="1"/>
  <c r="G130" i="5"/>
  <c r="G133" i="5"/>
  <c r="E130" i="5"/>
  <c r="M20" i="6"/>
  <c r="M24" i="6" s="1"/>
  <c r="AI15" i="7"/>
  <c r="AI5" i="7"/>
  <c r="F129" i="5"/>
  <c r="D133" i="5"/>
  <c r="F133" i="5"/>
  <c r="Z30" i="7"/>
  <c r="Z27" i="7"/>
  <c r="Z31" i="7"/>
  <c r="E68" i="8"/>
  <c r="E59" i="8"/>
  <c r="C68" i="8"/>
  <c r="C59" i="8"/>
  <c r="D68" i="8"/>
  <c r="D59" i="8"/>
  <c r="H10" i="8"/>
  <c r="F70" i="7"/>
  <c r="I70" i="7" s="1"/>
  <c r="F67" i="7"/>
  <c r="I67" i="7" s="1"/>
  <c r="T20" i="6"/>
  <c r="T24" i="6" s="1"/>
  <c r="F12" i="8"/>
  <c r="Q5" i="7"/>
  <c r="B68" i="8"/>
  <c r="F10" i="7"/>
  <c r="G20" i="7" s="1"/>
  <c r="F72" i="7"/>
  <c r="I68" i="7"/>
  <c r="E10" i="7"/>
  <c r="E72" i="7"/>
  <c r="D10" i="7"/>
  <c r="D72" i="7"/>
  <c r="C10" i="7"/>
  <c r="C72" i="7"/>
  <c r="U13" i="6"/>
  <c r="B10" i="7"/>
  <c r="B72" i="7"/>
  <c r="B81" i="7" s="1"/>
  <c r="B38" i="8" s="1"/>
  <c r="F68" i="8"/>
  <c r="L13" i="6"/>
  <c r="Z20" i="6"/>
  <c r="Z24" i="6" s="1"/>
  <c r="AB20" i="6"/>
  <c r="AB24" i="6" s="1"/>
  <c r="G15" i="9"/>
  <c r="E15" i="9"/>
  <c r="G14" i="9"/>
  <c r="E14" i="9"/>
  <c r="G13" i="9"/>
  <c r="E13" i="9"/>
  <c r="F17" i="8"/>
  <c r="D17" i="8"/>
  <c r="F16" i="8"/>
  <c r="D16" i="8"/>
  <c r="F15" i="8"/>
  <c r="D15" i="8"/>
  <c r="F14" i="8"/>
  <c r="D14" i="8"/>
  <c r="F21" i="7"/>
  <c r="D21" i="7"/>
  <c r="F43" i="7"/>
  <c r="F80" i="7" s="1"/>
  <c r="D43" i="7"/>
  <c r="D80" i="7" s="1"/>
  <c r="B43" i="7"/>
  <c r="F42" i="7"/>
  <c r="D42" i="7"/>
  <c r="B42" i="7"/>
  <c r="F41" i="7"/>
  <c r="F78" i="7" s="1"/>
  <c r="D41" i="7"/>
  <c r="D78" i="7" s="1"/>
  <c r="B41" i="7"/>
  <c r="B78" i="7" s="1"/>
  <c r="B35" i="8" s="1"/>
  <c r="F40" i="7"/>
  <c r="D40" i="7"/>
  <c r="D77" i="7" s="1"/>
  <c r="B40" i="7"/>
  <c r="B77" i="7" s="1"/>
  <c r="B34" i="8" s="1"/>
  <c r="F39" i="7"/>
  <c r="G49" i="7" s="1"/>
  <c r="D39" i="7"/>
  <c r="D76" i="7" s="1"/>
  <c r="B39" i="7"/>
  <c r="B76" i="7" s="1"/>
  <c r="B33" i="8" s="1"/>
  <c r="F18" i="7"/>
  <c r="D18" i="7"/>
  <c r="F17" i="7"/>
  <c r="D17" i="7"/>
  <c r="F16" i="7"/>
  <c r="D16" i="7"/>
  <c r="F18" i="8"/>
  <c r="D18" i="8"/>
  <c r="G16" i="9"/>
  <c r="E16" i="9"/>
  <c r="F15" i="9"/>
  <c r="D15" i="9"/>
  <c r="F14" i="9"/>
  <c r="D14" i="9"/>
  <c r="F13" i="9"/>
  <c r="D13" i="9"/>
  <c r="E17" i="8"/>
  <c r="C17" i="8"/>
  <c r="E16" i="8"/>
  <c r="C16" i="8"/>
  <c r="E15" i="8"/>
  <c r="C15" i="8"/>
  <c r="E14" i="8"/>
  <c r="C14" i="8"/>
  <c r="E21" i="7"/>
  <c r="C21" i="7"/>
  <c r="E43" i="7"/>
  <c r="C43" i="7"/>
  <c r="E42" i="7"/>
  <c r="C42" i="7"/>
  <c r="E41" i="7"/>
  <c r="C41" i="7"/>
  <c r="E40" i="7"/>
  <c r="C40" i="7"/>
  <c r="E39" i="7"/>
  <c r="C39" i="7"/>
  <c r="E18" i="7"/>
  <c r="C18" i="7"/>
  <c r="E17" i="7"/>
  <c r="C17" i="7"/>
  <c r="H7" i="7" s="1"/>
  <c r="E16" i="7"/>
  <c r="C16" i="7"/>
  <c r="E18" i="8"/>
  <c r="C18" i="8"/>
  <c r="F16" i="9"/>
  <c r="D16" i="9"/>
  <c r="D53" i="5"/>
  <c r="D112" i="5" s="1"/>
  <c r="D44" i="5"/>
  <c r="F53" i="5"/>
  <c r="F112" i="5" s="1"/>
  <c r="B53" i="5"/>
  <c r="B112" i="5" s="1"/>
  <c r="F44" i="5"/>
  <c r="B44" i="5"/>
  <c r="F31" i="5"/>
  <c r="D31" i="5"/>
  <c r="B31" i="5"/>
  <c r="B30" i="5" s="1"/>
  <c r="F19" i="5"/>
  <c r="D19" i="5"/>
  <c r="B19" i="5"/>
  <c r="F12" i="5"/>
  <c r="D12" i="5"/>
  <c r="B12" i="5"/>
  <c r="G53" i="5"/>
  <c r="E53" i="5"/>
  <c r="E112" i="5" s="1"/>
  <c r="C53" i="5"/>
  <c r="C112" i="5" s="1"/>
  <c r="G44" i="5"/>
  <c r="E44" i="5"/>
  <c r="C44" i="5"/>
  <c r="G31" i="5"/>
  <c r="E31" i="5"/>
  <c r="C31" i="5"/>
  <c r="G19" i="5"/>
  <c r="E19" i="5"/>
  <c r="C19" i="5"/>
  <c r="G12" i="5"/>
  <c r="E12" i="5"/>
  <c r="C12" i="5"/>
  <c r="I133" i="5" l="1"/>
  <c r="I129" i="5"/>
  <c r="I130" i="5"/>
  <c r="H6" i="7"/>
  <c r="H8" i="7"/>
  <c r="H11" i="7"/>
  <c r="F77" i="7"/>
  <c r="F85" i="7" s="1"/>
  <c r="G50" i="7"/>
  <c r="G53" i="7"/>
  <c r="G46" i="7"/>
  <c r="G52" i="7"/>
  <c r="G100" i="5"/>
  <c r="D128" i="5"/>
  <c r="E128" i="5"/>
  <c r="B66" i="7"/>
  <c r="B73" i="7" s="1"/>
  <c r="C18" i="5"/>
  <c r="C66" i="7"/>
  <c r="C74" i="7" s="1"/>
  <c r="D18" i="5"/>
  <c r="C44" i="7" s="1"/>
  <c r="C81" i="7" s="1"/>
  <c r="F128" i="5"/>
  <c r="D66" i="7"/>
  <c r="D74" i="7" s="1"/>
  <c r="E18" i="5"/>
  <c r="D44" i="7" s="1"/>
  <c r="D81" i="7" s="1"/>
  <c r="D89" i="7" s="1"/>
  <c r="E66" i="7"/>
  <c r="E73" i="7" s="1"/>
  <c r="F18" i="5"/>
  <c r="E44" i="7" s="1"/>
  <c r="E81" i="7" s="1"/>
  <c r="F66" i="7"/>
  <c r="H67" i="7" s="1"/>
  <c r="G18" i="5"/>
  <c r="F44" i="7" s="1"/>
  <c r="F81" i="7" s="1"/>
  <c r="G112" i="5"/>
  <c r="G104" i="5"/>
  <c r="F76" i="7"/>
  <c r="F33" i="8" s="1"/>
  <c r="D7" i="6"/>
  <c r="C30" i="5"/>
  <c r="E7" i="6"/>
  <c r="D30" i="5"/>
  <c r="C53" i="7"/>
  <c r="F53" i="7"/>
  <c r="E53" i="7"/>
  <c r="H7" i="6"/>
  <c r="G30" i="5"/>
  <c r="D79" i="7"/>
  <c r="D36" i="8" s="1"/>
  <c r="D53" i="7"/>
  <c r="G7" i="6"/>
  <c r="F30" i="5"/>
  <c r="F7" i="6"/>
  <c r="E30" i="5"/>
  <c r="H17" i="7"/>
  <c r="H21" i="7"/>
  <c r="H16" i="7"/>
  <c r="H18" i="7"/>
  <c r="C20" i="7"/>
  <c r="F20" i="7"/>
  <c r="D20" i="7"/>
  <c r="E20" i="7"/>
  <c r="F88" i="7"/>
  <c r="F37" i="8"/>
  <c r="B84" i="7"/>
  <c r="F86" i="7"/>
  <c r="F35" i="8"/>
  <c r="D84" i="7"/>
  <c r="D33" i="8"/>
  <c r="B86" i="7"/>
  <c r="D86" i="7"/>
  <c r="D35" i="8"/>
  <c r="B85" i="7"/>
  <c r="D85" i="7"/>
  <c r="D34" i="8"/>
  <c r="D88" i="7"/>
  <c r="D37" i="8"/>
  <c r="B89" i="7"/>
  <c r="U20" i="6"/>
  <c r="U24" i="6" s="1"/>
  <c r="B79" i="7"/>
  <c r="B36" i="8" s="1"/>
  <c r="F52" i="7"/>
  <c r="L20" i="6"/>
  <c r="L24" i="6" s="1"/>
  <c r="C7" i="5"/>
  <c r="C6" i="5" s="1"/>
  <c r="B38" i="7"/>
  <c r="B63" i="7" s="1"/>
  <c r="B9" i="7"/>
  <c r="G7" i="5"/>
  <c r="G6" i="5" s="1"/>
  <c r="F38" i="7"/>
  <c r="G48" i="7" s="1"/>
  <c r="F9" i="7"/>
  <c r="E103" i="5"/>
  <c r="E110" i="5" s="1"/>
  <c r="D4" i="8"/>
  <c r="F8" i="6"/>
  <c r="C104" i="5"/>
  <c r="I104" i="5" s="1"/>
  <c r="C4" i="9"/>
  <c r="D9" i="6"/>
  <c r="D7" i="5"/>
  <c r="D6" i="5" s="1"/>
  <c r="C38" i="7"/>
  <c r="C9" i="7"/>
  <c r="B104" i="5"/>
  <c r="B4" i="9"/>
  <c r="D103" i="5"/>
  <c r="D110" i="5" s="1"/>
  <c r="C4" i="8"/>
  <c r="E8" i="6"/>
  <c r="E7" i="5"/>
  <c r="E6" i="5" s="1"/>
  <c r="D38" i="7"/>
  <c r="D9" i="7"/>
  <c r="C103" i="5"/>
  <c r="C110" i="5" s="1"/>
  <c r="B4" i="8"/>
  <c r="B12" i="8" s="1"/>
  <c r="D8" i="6"/>
  <c r="G103" i="5"/>
  <c r="G110" i="5" s="1"/>
  <c r="F4" i="8"/>
  <c r="G13" i="8" s="1"/>
  <c r="H8" i="6"/>
  <c r="E104" i="5"/>
  <c r="E4" i="9"/>
  <c r="F9" i="6"/>
  <c r="B7" i="5"/>
  <c r="F7" i="5"/>
  <c r="E38" i="7"/>
  <c r="E9" i="7"/>
  <c r="F103" i="5"/>
  <c r="F110" i="5" s="1"/>
  <c r="E4" i="8"/>
  <c r="G8" i="6"/>
  <c r="F104" i="5"/>
  <c r="F4" i="9"/>
  <c r="G9" i="6"/>
  <c r="D104" i="5"/>
  <c r="D4" i="9"/>
  <c r="E9" i="6"/>
  <c r="C49" i="7"/>
  <c r="E49" i="7"/>
  <c r="C50" i="7"/>
  <c r="E50" i="7"/>
  <c r="C46" i="7"/>
  <c r="C52" i="7"/>
  <c r="E52" i="7"/>
  <c r="E46" i="7"/>
  <c r="D49" i="7"/>
  <c r="F49" i="7"/>
  <c r="D50" i="7"/>
  <c r="F50" i="7"/>
  <c r="D46" i="7"/>
  <c r="D52" i="7"/>
  <c r="F46" i="7"/>
  <c r="C76" i="7"/>
  <c r="E76" i="7"/>
  <c r="C77" i="7"/>
  <c r="E77" i="7"/>
  <c r="C78" i="7"/>
  <c r="E78" i="7"/>
  <c r="C79" i="7"/>
  <c r="E79" i="7"/>
  <c r="C80" i="7"/>
  <c r="E80" i="7"/>
  <c r="F79" i="7"/>
  <c r="B80" i="7"/>
  <c r="B37" i="8" s="1"/>
  <c r="G4" i="9"/>
  <c r="H12" i="9" s="1"/>
  <c r="H9" i="6"/>
  <c r="B103" i="5"/>
  <c r="B110" i="5" s="1"/>
  <c r="B100" i="5"/>
  <c r="D100" i="5"/>
  <c r="C100" i="5"/>
  <c r="E100" i="5"/>
  <c r="F100" i="5"/>
  <c r="E62" i="5"/>
  <c r="B62" i="5"/>
  <c r="F62" i="5"/>
  <c r="C62" i="5"/>
  <c r="G62" i="5"/>
  <c r="D62" i="5"/>
  <c r="D63" i="7" l="1"/>
  <c r="F34" i="8"/>
  <c r="H50" i="7"/>
  <c r="C95" i="7" s="1"/>
  <c r="H52" i="7"/>
  <c r="C96" i="7" s="1"/>
  <c r="H49" i="7"/>
  <c r="C94" i="7" s="1"/>
  <c r="H72" i="7"/>
  <c r="H71" i="7"/>
  <c r="H69" i="7"/>
  <c r="E74" i="7"/>
  <c r="F73" i="7"/>
  <c r="G23" i="7"/>
  <c r="G19" i="7"/>
  <c r="F74" i="7"/>
  <c r="E11" i="6"/>
  <c r="G122" i="5"/>
  <c r="H105" i="5"/>
  <c r="G128" i="5"/>
  <c r="H128" i="5"/>
  <c r="I64" i="7"/>
  <c r="I62" i="7"/>
  <c r="C73" i="7"/>
  <c r="I65" i="7"/>
  <c r="D73" i="7"/>
  <c r="H70" i="7"/>
  <c r="H68" i="7"/>
  <c r="G61" i="5"/>
  <c r="G64" i="5" s="1"/>
  <c r="B74" i="7"/>
  <c r="G125" i="5"/>
  <c r="I63" i="7"/>
  <c r="G123" i="5"/>
  <c r="G107" i="5"/>
  <c r="G105" i="5"/>
  <c r="G124" i="5"/>
  <c r="G121" i="5"/>
  <c r="G120" i="5"/>
  <c r="C38" i="8"/>
  <c r="C89" i="7"/>
  <c r="E89" i="7"/>
  <c r="E38" i="8"/>
  <c r="F63" i="7"/>
  <c r="H11" i="6"/>
  <c r="D38" i="8"/>
  <c r="C63" i="7"/>
  <c r="F84" i="7"/>
  <c r="B107" i="5"/>
  <c r="F11" i="6"/>
  <c r="F23" i="7"/>
  <c r="E23" i="7"/>
  <c r="D61" i="5"/>
  <c r="D64" i="5" s="1"/>
  <c r="D11" i="6"/>
  <c r="D87" i="7"/>
  <c r="C61" i="5"/>
  <c r="C64" i="5" s="1"/>
  <c r="G11" i="6"/>
  <c r="D59" i="7"/>
  <c r="F61" i="5"/>
  <c r="F64" i="5" s="1"/>
  <c r="F6" i="5"/>
  <c r="I6" i="5" s="1"/>
  <c r="B61" i="5"/>
  <c r="B64" i="5" s="1"/>
  <c r="B6" i="5"/>
  <c r="C107" i="5"/>
  <c r="C122" i="5"/>
  <c r="C121" i="5"/>
  <c r="C125" i="5"/>
  <c r="C124" i="5"/>
  <c r="C123" i="5"/>
  <c r="C120" i="5"/>
  <c r="E107" i="5"/>
  <c r="E121" i="5"/>
  <c r="E125" i="5"/>
  <c r="E120" i="5"/>
  <c r="E122" i="5"/>
  <c r="E124" i="5"/>
  <c r="E105" i="5"/>
  <c r="E123" i="5"/>
  <c r="D107" i="5"/>
  <c r="D121" i="5"/>
  <c r="D120" i="5"/>
  <c r="D122" i="5"/>
  <c r="D124" i="5"/>
  <c r="D123" i="5"/>
  <c r="D125" i="5"/>
  <c r="D105" i="5"/>
  <c r="F107" i="5"/>
  <c r="F121" i="5"/>
  <c r="F123" i="5"/>
  <c r="F125" i="5"/>
  <c r="F105" i="5"/>
  <c r="F120" i="5"/>
  <c r="F122" i="5"/>
  <c r="F124" i="5"/>
  <c r="I30" i="5"/>
  <c r="C23" i="7"/>
  <c r="E61" i="5"/>
  <c r="E64" i="5" s="1"/>
  <c r="D23" i="7"/>
  <c r="B23" i="8"/>
  <c r="B11" i="8"/>
  <c r="F23" i="8"/>
  <c r="F11" i="8"/>
  <c r="D75" i="7"/>
  <c r="D83" i="7" s="1"/>
  <c r="D62" i="7"/>
  <c r="H20" i="7"/>
  <c r="D60" i="7"/>
  <c r="D61" i="7"/>
  <c r="D58" i="7"/>
  <c r="B75" i="7"/>
  <c r="F62" i="7"/>
  <c r="F59" i="7"/>
  <c r="B95" i="7" s="1"/>
  <c r="F61" i="7"/>
  <c r="B96" i="7" s="1"/>
  <c r="F60" i="7"/>
  <c r="F58" i="7"/>
  <c r="B94" i="7" s="1"/>
  <c r="C60" i="7"/>
  <c r="F75" i="7"/>
  <c r="F83" i="7" s="1"/>
  <c r="B60" i="7"/>
  <c r="E86" i="7"/>
  <c r="E35" i="8"/>
  <c r="B88" i="7"/>
  <c r="C86" i="7"/>
  <c r="C35" i="8"/>
  <c r="C62" i="7"/>
  <c r="B58" i="7"/>
  <c r="F89" i="7"/>
  <c r="F38" i="8"/>
  <c r="F87" i="7"/>
  <c r="H87" i="7" s="1"/>
  <c r="F36" i="8"/>
  <c r="E88" i="7"/>
  <c r="E37" i="8"/>
  <c r="C59" i="7"/>
  <c r="B59" i="7"/>
  <c r="C85" i="7"/>
  <c r="C34" i="8"/>
  <c r="B61" i="7"/>
  <c r="E85" i="7"/>
  <c r="E34" i="8"/>
  <c r="B62" i="7"/>
  <c r="E87" i="7"/>
  <c r="E36" i="8"/>
  <c r="C58" i="7"/>
  <c r="C84" i="7"/>
  <c r="C33" i="8"/>
  <c r="C88" i="7"/>
  <c r="C37" i="8"/>
  <c r="C87" i="7"/>
  <c r="C36" i="8"/>
  <c r="E84" i="7"/>
  <c r="E33" i="8"/>
  <c r="C61" i="7"/>
  <c r="C75" i="7"/>
  <c r="B87" i="7"/>
  <c r="E58" i="7"/>
  <c r="E63" i="7"/>
  <c r="E75" i="7"/>
  <c r="E61" i="7"/>
  <c r="E59" i="7"/>
  <c r="E62" i="7"/>
  <c r="E60" i="7"/>
  <c r="G20" i="9"/>
  <c r="G12" i="9"/>
  <c r="G23" i="9"/>
  <c r="G22" i="9"/>
  <c r="G21" i="9"/>
  <c r="G24" i="9"/>
  <c r="D12" i="9"/>
  <c r="D20" i="9"/>
  <c r="D23" i="9"/>
  <c r="D22" i="9"/>
  <c r="D21" i="9"/>
  <c r="D24" i="9"/>
  <c r="E22" i="8"/>
  <c r="E13" i="8"/>
  <c r="E26" i="8"/>
  <c r="E25" i="8"/>
  <c r="E24" i="8"/>
  <c r="E23" i="8"/>
  <c r="E27" i="8"/>
  <c r="E19" i="7"/>
  <c r="F13" i="8"/>
  <c r="F22" i="8"/>
  <c r="F25" i="8"/>
  <c r="F27" i="8"/>
  <c r="F26" i="8"/>
  <c r="F24" i="8"/>
  <c r="D12" i="6"/>
  <c r="D57" i="7"/>
  <c r="D48" i="7"/>
  <c r="D5" i="7"/>
  <c r="D29" i="7" s="1"/>
  <c r="F6" i="6"/>
  <c r="C22" i="8"/>
  <c r="C13" i="8"/>
  <c r="C26" i="8"/>
  <c r="C25" i="8"/>
  <c r="C24" i="8"/>
  <c r="C23" i="8"/>
  <c r="C27" i="8"/>
  <c r="C57" i="7"/>
  <c r="C48" i="7"/>
  <c r="C5" i="7"/>
  <c r="C29" i="7" s="1"/>
  <c r="E6" i="6"/>
  <c r="C20" i="9"/>
  <c r="C23" i="9"/>
  <c r="C22" i="9"/>
  <c r="C21" i="9"/>
  <c r="C24" i="9"/>
  <c r="F12" i="6"/>
  <c r="F48" i="7"/>
  <c r="F57" i="7"/>
  <c r="F5" i="7"/>
  <c r="G15" i="7" s="1"/>
  <c r="H6" i="6"/>
  <c r="B57" i="7"/>
  <c r="B5" i="7"/>
  <c r="B29" i="7" s="1"/>
  <c r="D6" i="6"/>
  <c r="F12" i="9"/>
  <c r="F20" i="9"/>
  <c r="F23" i="9"/>
  <c r="F22" i="9"/>
  <c r="F21" i="9"/>
  <c r="F24" i="9"/>
  <c r="G12" i="6"/>
  <c r="E57" i="7"/>
  <c r="E48" i="7"/>
  <c r="E5" i="7"/>
  <c r="G6" i="6"/>
  <c r="E20" i="9"/>
  <c r="E12" i="9"/>
  <c r="E23" i="9"/>
  <c r="E22" i="9"/>
  <c r="E21" i="9"/>
  <c r="E24" i="9"/>
  <c r="H12" i="6"/>
  <c r="D19" i="7"/>
  <c r="E12" i="6"/>
  <c r="B20" i="9"/>
  <c r="B24" i="9"/>
  <c r="B23" i="9"/>
  <c r="B21" i="9"/>
  <c r="B22" i="9"/>
  <c r="C19" i="7"/>
  <c r="D13" i="8"/>
  <c r="D22" i="8"/>
  <c r="D25" i="8"/>
  <c r="D23" i="8"/>
  <c r="D27" i="8"/>
  <c r="D26" i="8"/>
  <c r="D24" i="8"/>
  <c r="F19" i="7"/>
  <c r="I128" i="5" l="1"/>
  <c r="H13" i="8"/>
  <c r="H14" i="8" s="1"/>
  <c r="I12" i="9"/>
  <c r="H23" i="8"/>
  <c r="E10" i="6"/>
  <c r="E13" i="6" s="1"/>
  <c r="F10" i="6"/>
  <c r="F13" i="6" s="1"/>
  <c r="H48" i="7"/>
  <c r="H9" i="7"/>
  <c r="H74" i="7"/>
  <c r="H73" i="7"/>
  <c r="I66" i="7"/>
  <c r="D32" i="8"/>
  <c r="H34" i="8"/>
  <c r="D95" i="7" s="1"/>
  <c r="I79" i="7"/>
  <c r="H36" i="8"/>
  <c r="D96" i="7" s="1"/>
  <c r="H33" i="8"/>
  <c r="D94" i="7" s="1"/>
  <c r="B83" i="7"/>
  <c r="B32" i="8"/>
  <c r="I19" i="7"/>
  <c r="H10" i="6"/>
  <c r="H13" i="6" s="1"/>
  <c r="H19" i="7"/>
  <c r="I78" i="7"/>
  <c r="I77" i="7"/>
  <c r="I76" i="7"/>
  <c r="I80" i="7"/>
  <c r="F32" i="8"/>
  <c r="C83" i="7"/>
  <c r="C32" i="8"/>
  <c r="F29" i="7"/>
  <c r="E83" i="7"/>
  <c r="E32" i="8"/>
  <c r="H23" i="6"/>
  <c r="H27" i="6" s="1"/>
  <c r="G17" i="6"/>
  <c r="G19" i="6"/>
  <c r="G22" i="6"/>
  <c r="G15" i="6"/>
  <c r="G23" i="6"/>
  <c r="G27" i="6" s="1"/>
  <c r="D17" i="6"/>
  <c r="D19" i="6"/>
  <c r="D22" i="6"/>
  <c r="D15" i="6"/>
  <c r="H19" i="6"/>
  <c r="H22" i="6"/>
  <c r="H17" i="6"/>
  <c r="H15" i="6"/>
  <c r="E17" i="6"/>
  <c r="E19" i="6"/>
  <c r="E22" i="6"/>
  <c r="E15" i="6"/>
  <c r="F19" i="6"/>
  <c r="F17" i="6"/>
  <c r="F22" i="6"/>
  <c r="F15" i="6"/>
  <c r="D10" i="6"/>
  <c r="E23" i="6"/>
  <c r="E27" i="6" s="1"/>
  <c r="E25" i="7"/>
  <c r="E15" i="7"/>
  <c r="E31" i="7"/>
  <c r="E30" i="7"/>
  <c r="E27" i="7"/>
  <c r="E28" i="7"/>
  <c r="E26" i="7"/>
  <c r="B25" i="7"/>
  <c r="B31" i="7"/>
  <c r="B30" i="7"/>
  <c r="B27" i="7"/>
  <c r="B26" i="7"/>
  <c r="B28" i="7"/>
  <c r="F25" i="7"/>
  <c r="F15" i="7"/>
  <c r="F31" i="7"/>
  <c r="F30" i="7"/>
  <c r="I10" i="7" s="1"/>
  <c r="F27" i="7"/>
  <c r="I7" i="7" s="1"/>
  <c r="F26" i="7"/>
  <c r="F28" i="7"/>
  <c r="F23" i="6"/>
  <c r="F27" i="6" s="1"/>
  <c r="C25" i="7"/>
  <c r="C15" i="7"/>
  <c r="C31" i="7"/>
  <c r="C30" i="7"/>
  <c r="C28" i="7"/>
  <c r="C26" i="7"/>
  <c r="C27" i="7"/>
  <c r="D25" i="7"/>
  <c r="D15" i="7"/>
  <c r="D31" i="7"/>
  <c r="D30" i="7"/>
  <c r="D28" i="7"/>
  <c r="D27" i="7"/>
  <c r="D26" i="7"/>
  <c r="D23" i="6"/>
  <c r="D27" i="6" s="1"/>
  <c r="G10" i="6"/>
  <c r="G13" i="6" s="1"/>
  <c r="E29" i="7"/>
  <c r="H5" i="7" l="1"/>
  <c r="H32" i="8"/>
  <c r="H15" i="7"/>
  <c r="I75" i="7"/>
  <c r="H20" i="6"/>
  <c r="H24" i="6" s="1"/>
  <c r="E20" i="6"/>
  <c r="E24" i="6" s="1"/>
  <c r="D13" i="6"/>
  <c r="F20" i="6"/>
  <c r="F24" i="6" s="1"/>
  <c r="H29" i="7"/>
  <c r="H83" i="7"/>
  <c r="G20" i="6"/>
  <c r="G24" i="6" s="1"/>
  <c r="D20" i="6" l="1"/>
  <c r="D24" i="6" s="1"/>
</calcChain>
</file>

<file path=xl/comments1.xml><?xml version="1.0" encoding="utf-8"?>
<comments xmlns="http://schemas.openxmlformats.org/spreadsheetml/2006/main">
  <authors>
    <author>dontaneda</author>
  </authors>
  <commentList>
    <comment ref="AD13" authorId="0" shapeId="0">
      <text>
        <r>
          <rPr>
            <sz val="9"/>
            <color indexed="81"/>
            <rFont val="Tahoma"/>
            <family val="2"/>
          </rPr>
          <t>Lo que antes era considerado comercial para el BEDE, desde 2012 es el segmento de Inversión Pública</t>
        </r>
      </text>
    </comment>
  </commentList>
</comments>
</file>

<file path=xl/sharedStrings.xml><?xml version="1.0" encoding="utf-8"?>
<sst xmlns="http://schemas.openxmlformats.org/spreadsheetml/2006/main" count="5561" uniqueCount="1409">
  <si>
    <t>1                   ACTIVO</t>
  </si>
  <si>
    <t>11                  FONDOS DISPONIBLES</t>
  </si>
  <si>
    <t>1101                Caja</t>
  </si>
  <si>
    <t>110105              Efectivo</t>
  </si>
  <si>
    <t>110110              Caja chica</t>
  </si>
  <si>
    <t>1102                Depósitos para encaje</t>
  </si>
  <si>
    <t>110205              Banco Central del Ecuador</t>
  </si>
  <si>
    <t>110210              Banco Nacional de Fomento</t>
  </si>
  <si>
    <t>110215              Bancos locales</t>
  </si>
  <si>
    <t>1103                Bancos y otras instituciones financieras</t>
  </si>
  <si>
    <t>110310              Bancos e instituciones financieras locales</t>
  </si>
  <si>
    <t>110315              Bancos e instituciones financieras del exterior</t>
  </si>
  <si>
    <t>1104                Efectos de cobro inmediato</t>
  </si>
  <si>
    <t>1105                Remesas en tránsito</t>
  </si>
  <si>
    <t>110505              Del país</t>
  </si>
  <si>
    <t>110510              Del exterior</t>
  </si>
  <si>
    <t>12                  OPERACIONES INTERBANCARIAS</t>
  </si>
  <si>
    <t>1201                Fondos interbancarios vendidos</t>
  </si>
  <si>
    <t>120105              Bancos</t>
  </si>
  <si>
    <t>120110              Otras instituciones del sistema financiero</t>
  </si>
  <si>
    <t>1202                Operaciones de reporto con instituciones financieras</t>
  </si>
  <si>
    <t>120205              Instituciones financieras públicas</t>
  </si>
  <si>
    <t>120210              Bancos</t>
  </si>
  <si>
    <t>120215              Otras instituciones del sistema financiero</t>
  </si>
  <si>
    <t>1299                Provisión para operaciones interbancarias</t>
  </si>
  <si>
    <t>129905              Provisión para fondos interbancarios vendidos</t>
  </si>
  <si>
    <t>129910              Provisión para operaciones de reporto con instituciones financieras</t>
  </si>
  <si>
    <t>13                  INVERSIONES</t>
  </si>
  <si>
    <t>1301                A valor razonable con cambios en los estados de resultados de entidades del sector privado</t>
  </si>
  <si>
    <t>130105              De 1 a 30 días</t>
  </si>
  <si>
    <t>130110              De 31 a 90 días</t>
  </si>
  <si>
    <t>130115              De 91 a 180 días</t>
  </si>
  <si>
    <t>130120              De 181 a 360 días</t>
  </si>
  <si>
    <t>130125              De más de 360 días</t>
  </si>
  <si>
    <t>1302                A valor razonable con cambios en los estados de resultados de entidades del sector público</t>
  </si>
  <si>
    <t>130205              De 1 a 30 días</t>
  </si>
  <si>
    <t>130210              De 31 a 90 días</t>
  </si>
  <si>
    <t>130215              De 91 a 180 días</t>
  </si>
  <si>
    <t>130220              De 181 a 360 días</t>
  </si>
  <si>
    <t>130225              De más de 360 días</t>
  </si>
  <si>
    <t>1303                Disponibles para la venta de entidades del sector privado</t>
  </si>
  <si>
    <t>130305              De 1 a 30 días</t>
  </si>
  <si>
    <t>130310              De 31 a 90 días</t>
  </si>
  <si>
    <t>130315              De 91 a 180 días</t>
  </si>
  <si>
    <t>130320              De 181 a 360 días</t>
  </si>
  <si>
    <t>130325              De más de 360 días</t>
  </si>
  <si>
    <t>1304                Disponibles para la venta del estado o de entidades del sector público</t>
  </si>
  <si>
    <t>130405              De 1 a 30 días</t>
  </si>
  <si>
    <t>130410              De 31 a 90 días</t>
  </si>
  <si>
    <t>130415              De 91 a 180 días</t>
  </si>
  <si>
    <t>130420              De 181 a 360 días</t>
  </si>
  <si>
    <t>130425              De más de 360 días</t>
  </si>
  <si>
    <t>1305                Mantenidas hasta el vencimiento de entidades del sector privado</t>
  </si>
  <si>
    <t>130505              De 1 a 30 días</t>
  </si>
  <si>
    <t>130510              De 31 a 90 días</t>
  </si>
  <si>
    <t>130515              De 91 a 180 días</t>
  </si>
  <si>
    <t>130520              De 181 días a 1 año</t>
  </si>
  <si>
    <t>130525              De 1 a 3 años</t>
  </si>
  <si>
    <t>130530              De 3 a 5 años</t>
  </si>
  <si>
    <t>130535              De 5 a 10 años</t>
  </si>
  <si>
    <t>130540              De más de 10 años</t>
  </si>
  <si>
    <t>1306                Mantenidas hasta el vencimiento del estado o de entidades del sector público</t>
  </si>
  <si>
    <t>130605              De 1 a 30 días</t>
  </si>
  <si>
    <t>130610              De 31 a 90 días</t>
  </si>
  <si>
    <t>130615              De 91 a 180 días</t>
  </si>
  <si>
    <t>130620              De 181 días a 1 año</t>
  </si>
  <si>
    <t>130625              De 1 a 3 años</t>
  </si>
  <si>
    <t>130630              De 3 a 5 años</t>
  </si>
  <si>
    <t>130635              De 5 a 10 años</t>
  </si>
  <si>
    <t>130640              De más de 10 años</t>
  </si>
  <si>
    <t>1307                De disponibilidad restringida</t>
  </si>
  <si>
    <t>130705              Entregadas para operaciones de reporto</t>
  </si>
  <si>
    <t>130710              Depósitos sujetos a restricción</t>
  </si>
  <si>
    <t>130715              Títulos valores para encaje</t>
  </si>
  <si>
    <t>130720              Entregadas en garantía</t>
  </si>
  <si>
    <t>130790              Otros</t>
  </si>
  <si>
    <t>1399                (Provisión para inversiones)</t>
  </si>
  <si>
    <t>139905              (Provisión para valuación de inversiones mantenidas hasta el vencimiento y restringidas)</t>
  </si>
  <si>
    <t>139910              (Provisión general para inversiones)</t>
  </si>
  <si>
    <t>14                  CARTERA DE CREDITOS</t>
  </si>
  <si>
    <t>1401                Cartera de créditos comercial por vencer</t>
  </si>
  <si>
    <t>140105              De 1 a 30 días</t>
  </si>
  <si>
    <t>140110              De 31 a 90 días</t>
  </si>
  <si>
    <t>140115              De 91 a 180 días</t>
  </si>
  <si>
    <t>140120              De 181 a 360 días</t>
  </si>
  <si>
    <t>140125              De más de 360 días</t>
  </si>
  <si>
    <t>1402                Cartera de créditos de consumo por vencer</t>
  </si>
  <si>
    <t>140205              De 1 a 30 días</t>
  </si>
  <si>
    <t>140210              De 31 a 90 días</t>
  </si>
  <si>
    <t>140215              De 91 a 180 días</t>
  </si>
  <si>
    <t>140220              De 181 a 360 días</t>
  </si>
  <si>
    <t>140225              De más de 360 días</t>
  </si>
  <si>
    <t>1403                Cartera de créditos de vivienda por vencer</t>
  </si>
  <si>
    <t>140305              De 1 a 30 días</t>
  </si>
  <si>
    <t>140310              De 31 a 90 días</t>
  </si>
  <si>
    <t>140315              De 91 a 180 días</t>
  </si>
  <si>
    <t>140320              De 181 a 360 días</t>
  </si>
  <si>
    <t>140325              De más de 360 días</t>
  </si>
  <si>
    <t>1404                Cartera de créditos para la microempresa por vencer</t>
  </si>
  <si>
    <t>140405              De 1 a 30 días</t>
  </si>
  <si>
    <t>140410              De 31 a 90 días</t>
  </si>
  <si>
    <t>140415              De 91 a 180 días</t>
  </si>
  <si>
    <t>140420              De 181 a 360 días</t>
  </si>
  <si>
    <t>140425              De más de 360 días</t>
  </si>
  <si>
    <t>1405                Cartera de crédito educativo por vencer</t>
  </si>
  <si>
    <t>140505              De 1 a 30 días</t>
  </si>
  <si>
    <t>140510              De 31 a 90 días</t>
  </si>
  <si>
    <t>140515              De 91 a 180 días</t>
  </si>
  <si>
    <t>140520              De 181 a 360 días</t>
  </si>
  <si>
    <t>140525              De más de 360 días</t>
  </si>
  <si>
    <t>1409                Cartera de créditos comercial refinanciada por vencer</t>
  </si>
  <si>
    <t>140905              De 1 a 30 días</t>
  </si>
  <si>
    <t>140910              De 31 a 90 días</t>
  </si>
  <si>
    <t>140915              De 91 a 180 días</t>
  </si>
  <si>
    <t>140920              De 181 a 360 días</t>
  </si>
  <si>
    <t>140925              De más de 360 días</t>
  </si>
  <si>
    <t>1410                Cartera de créditos de consumo refinanciada por vencer</t>
  </si>
  <si>
    <t>141005              De 1 a 30 días</t>
  </si>
  <si>
    <t>141010              De 31 a 90 días</t>
  </si>
  <si>
    <t>141015              De 91 a 180 días</t>
  </si>
  <si>
    <t>141020              De 181 a 360 días</t>
  </si>
  <si>
    <t>141025              De más de 360 días</t>
  </si>
  <si>
    <t>1411                Cartera de créditos de vivienda refinanciada por vencer</t>
  </si>
  <si>
    <t>141105              De 1 a 30 días</t>
  </si>
  <si>
    <t>141110              De 31 a 90 días</t>
  </si>
  <si>
    <t>141115              De 91 a 180 días</t>
  </si>
  <si>
    <t>141120              DE 181 a 360 días</t>
  </si>
  <si>
    <t>141125              De más de 360 días</t>
  </si>
  <si>
    <t>1412                Cartera de créditos para microempresa refinanciada por vencer</t>
  </si>
  <si>
    <t>141205              De 1 a 30 días</t>
  </si>
  <si>
    <t>141210              De 31 a 90 días</t>
  </si>
  <si>
    <t>141215              De 91 a 180 días</t>
  </si>
  <si>
    <t>141220              De 181 a 360 días</t>
  </si>
  <si>
    <t>141225              De más de 360 días</t>
  </si>
  <si>
    <t>1413                Cartera de crédito educativo refinanciada por vencer</t>
  </si>
  <si>
    <t>141305              De 1 a 30 días</t>
  </si>
  <si>
    <t>141310              De 31 a 90 días</t>
  </si>
  <si>
    <t>141315              De 91 a 180 días</t>
  </si>
  <si>
    <t>141320              De 181 a 360 días</t>
  </si>
  <si>
    <t>141325              De más de 360 días</t>
  </si>
  <si>
    <t>1417                Cartera de créditos comercial reestructurada por vencer</t>
  </si>
  <si>
    <t>141705              De 1 a 30 días</t>
  </si>
  <si>
    <t>141710              De 31 a 90 días</t>
  </si>
  <si>
    <t>141715              De 91 a 180 días</t>
  </si>
  <si>
    <t>141720              De 181 a 360 días</t>
  </si>
  <si>
    <t>141725              De más de 360 días</t>
  </si>
  <si>
    <t>1418                Cartera de créditos de consumo reestructurada por vencer</t>
  </si>
  <si>
    <t>141805              De 1 a 30 días</t>
  </si>
  <si>
    <t>141810              De 31 a 90 días</t>
  </si>
  <si>
    <t>141815              De 91 a 180 días</t>
  </si>
  <si>
    <t>141820              De 181 a 360 días</t>
  </si>
  <si>
    <t>141825              De más de 360 días</t>
  </si>
  <si>
    <t>1419                Cartera de créditos de vivienda reestructurada por vencer</t>
  </si>
  <si>
    <t>141905              De 1 a 30 días</t>
  </si>
  <si>
    <t>141910              De 31 a 90 días</t>
  </si>
  <si>
    <t>141915              De 91 a 180 días</t>
  </si>
  <si>
    <t>141920              De 180 a 360 días</t>
  </si>
  <si>
    <t>141925              De más de 360 días</t>
  </si>
  <si>
    <t>1420                Cartera de créditos para la microempresa reestructurada por vencer</t>
  </si>
  <si>
    <t>142005              De 1 a 30 días</t>
  </si>
  <si>
    <t>142010              De 31 a 90 días</t>
  </si>
  <si>
    <t>142015              De 91 a 180 días</t>
  </si>
  <si>
    <t>142020              De 181 a 360 días</t>
  </si>
  <si>
    <t>142025              De más de 360 días</t>
  </si>
  <si>
    <t>1421                Cartera de crédito educativo reestructurada por vencer</t>
  </si>
  <si>
    <t>142105              De 1 a 30 días</t>
  </si>
  <si>
    <t>142110              De 31 a 90 días</t>
  </si>
  <si>
    <t>142115              De 91 a 180 días</t>
  </si>
  <si>
    <t>142120              De 181 a 360 días</t>
  </si>
  <si>
    <t>142125              De más de 360 días</t>
  </si>
  <si>
    <t>1425                Cartera de créditos comercial que no devenga intereses</t>
  </si>
  <si>
    <t>142505              De 1 a 30 días</t>
  </si>
  <si>
    <t>142510              De 31 a 90 días</t>
  </si>
  <si>
    <t>142515              De 91 a 180 días</t>
  </si>
  <si>
    <t>142520              De 181 a 360 días</t>
  </si>
  <si>
    <t>142525              De más de 360 días</t>
  </si>
  <si>
    <t>1426                Cartera de créditos de consumo que no devenga intereses ahora en presencia de QA</t>
  </si>
  <si>
    <t>142605              De 1 a 30 días</t>
  </si>
  <si>
    <t>142610              De 31 a 90 días</t>
  </si>
  <si>
    <t>142615              De 91 a 180 días</t>
  </si>
  <si>
    <t>142620              De 181 a 360 días</t>
  </si>
  <si>
    <t>142625              De más de 360 días</t>
  </si>
  <si>
    <t>1427                Cartera de créditos de vivienda que no devenga intereses</t>
  </si>
  <si>
    <t>142705              De 1 a 30 días</t>
  </si>
  <si>
    <t>142710              De 31 a 90 días</t>
  </si>
  <si>
    <t>142715              De 91 a 180 días</t>
  </si>
  <si>
    <t>142720              De 181 a 360 días</t>
  </si>
  <si>
    <t>142725              De más de 360 días</t>
  </si>
  <si>
    <t>1428                Cartera de créditos para la microempresa que no devenga intereses</t>
  </si>
  <si>
    <t>142805              De 1 a 30 días</t>
  </si>
  <si>
    <t>142810              De 31 a 90 días</t>
  </si>
  <si>
    <t>142815              De 91 a 180 días</t>
  </si>
  <si>
    <t>142820              De 181 a 360 días</t>
  </si>
  <si>
    <t>142825              De más de 360 días</t>
  </si>
  <si>
    <t>1429                Cartera de crédito educativo que no devenga intereses</t>
  </si>
  <si>
    <t>142905              De 1 a 30 días</t>
  </si>
  <si>
    <t>142910              De 31 a 90 días</t>
  </si>
  <si>
    <t>142915              De 91 a 180 días</t>
  </si>
  <si>
    <t>142920              De 181 a 360 días</t>
  </si>
  <si>
    <t>142925              De más de 360 días</t>
  </si>
  <si>
    <t>1433                Cartera de créditos comercial refinanciada que no devenga intereses</t>
  </si>
  <si>
    <t>143305              De 1 a 30 días</t>
  </si>
  <si>
    <t>143310              De 31 a 90</t>
  </si>
  <si>
    <t>143315              De 91 a180 días</t>
  </si>
  <si>
    <t>143320              De 181 a 360 días</t>
  </si>
  <si>
    <t>143325              De más de 360 días</t>
  </si>
  <si>
    <t>1434                Cartera de créditos de consumo refininanciada que no devenga intereses</t>
  </si>
  <si>
    <t>143405              De 1 a 30 días</t>
  </si>
  <si>
    <t>143410              De 31 a 90 días</t>
  </si>
  <si>
    <t>143415              De 91 a 180 días</t>
  </si>
  <si>
    <t>143420              De 181 a 360 días</t>
  </si>
  <si>
    <t>143425              De más de 360 días</t>
  </si>
  <si>
    <t>1435                Cartera de crédito de vivienda refinanciada que no devenga intereses</t>
  </si>
  <si>
    <t>143505              De 1 a 30 días</t>
  </si>
  <si>
    <t>143510              De 31 a 90 días</t>
  </si>
  <si>
    <t>143515              De 91 a 180 días</t>
  </si>
  <si>
    <t>143520              De 181 a 360 días</t>
  </si>
  <si>
    <t>143525              De más de 360 días</t>
  </si>
  <si>
    <t>1436                Cartera de créditos para la microempresa refinanciada que no devenga.intereses</t>
  </si>
  <si>
    <t>143605              De 1 a 30 días</t>
  </si>
  <si>
    <t>143610              De 31 a 90 días</t>
  </si>
  <si>
    <t>143615              De 91a 180 días</t>
  </si>
  <si>
    <t>143620              De 181 a 360 días</t>
  </si>
  <si>
    <t>143625              Demas de 360 dias</t>
  </si>
  <si>
    <t>1437                Cartera de crédito educativo refinanciada que no devenga intereses</t>
  </si>
  <si>
    <t>143705              De 1 a 30 días</t>
  </si>
  <si>
    <t>143710              De 31 a 90 días</t>
  </si>
  <si>
    <t>143715              De 91 a 180 días</t>
  </si>
  <si>
    <t>143720              De 181a 360 días</t>
  </si>
  <si>
    <t>143725              De más de 360 días</t>
  </si>
  <si>
    <t>1441                Cartera de creditos comercial reestructurada que no devenga intereses</t>
  </si>
  <si>
    <t>144105              De 1 a 30 dias</t>
  </si>
  <si>
    <t>144110              De 31 a 90 dias</t>
  </si>
  <si>
    <t>144115              De 91 a 180 dias</t>
  </si>
  <si>
    <t>144120              De 181 a 360 dias</t>
  </si>
  <si>
    <t>144125              De mas de 360 dias</t>
  </si>
  <si>
    <t>1442                Cartera de creditos de consumo reestruturada que no devenga intereses</t>
  </si>
  <si>
    <t>144205              De 1 a 30 dias</t>
  </si>
  <si>
    <t>144210              De 31 a 90 dias</t>
  </si>
  <si>
    <t>144215              De 91 a 180 dias</t>
  </si>
  <si>
    <t>144220              De 181a 360 dias</t>
  </si>
  <si>
    <t>144225              De mas de 360 dias</t>
  </si>
  <si>
    <t>1443                Cartera de creditos de vivienda reestructurada que no devenga intereses</t>
  </si>
  <si>
    <t>144305              De 1 a 30 dias</t>
  </si>
  <si>
    <t>144310              De 31 a 90 dias</t>
  </si>
  <si>
    <t>144315              De 91 a 180 dias</t>
  </si>
  <si>
    <t>144320              De 181 a 360 dias</t>
  </si>
  <si>
    <t>144325              De mas de 360 dias</t>
  </si>
  <si>
    <t>1444                Cartera de creditos pra la microempresa reestructurada que no devenga intereses</t>
  </si>
  <si>
    <t>144405              De 1 a 30 dias</t>
  </si>
  <si>
    <t>144410              De 31 a 90 dias</t>
  </si>
  <si>
    <t>144415              De 91 a 180 dias</t>
  </si>
  <si>
    <t>144420              De 181 a 360 dias</t>
  </si>
  <si>
    <t>144425              De mas de 360 dias</t>
  </si>
  <si>
    <t>1445                Cartera de credito educativo reestructurada que no devenga intereses</t>
  </si>
  <si>
    <t>144505              De 1 a 30 dias</t>
  </si>
  <si>
    <t>144510              De 31 a 90 dias</t>
  </si>
  <si>
    <t>144515              De 91 a 180 dias</t>
  </si>
  <si>
    <t>144520              De 181 a 360 dias</t>
  </si>
  <si>
    <t>144525              De mas de 360 dias</t>
  </si>
  <si>
    <t>1449                Cartera de creditos comercial vencida</t>
  </si>
  <si>
    <t>144905              De 1 a 30 dias</t>
  </si>
  <si>
    <t>144910              De 31 a 90 dias</t>
  </si>
  <si>
    <t>144915              De 91 a 180 dias</t>
  </si>
  <si>
    <t>144920              De 181 a 360 dias</t>
  </si>
  <si>
    <t>144925              De mas de 360 dias</t>
  </si>
  <si>
    <t>1450                Cartera de creditos de consumo vencida</t>
  </si>
  <si>
    <t>145005              De 1 a 30 dias</t>
  </si>
  <si>
    <t>145010              De 31 a 90 dias</t>
  </si>
  <si>
    <t>145015              De 91 a 180 dias</t>
  </si>
  <si>
    <t>145020              De 181 a 270 días</t>
  </si>
  <si>
    <t>145025              De mas de 270 dias</t>
  </si>
  <si>
    <t>1451                Cartera de creditos de vivienda vencida</t>
  </si>
  <si>
    <t>145105              De 1 a 30 dias</t>
  </si>
  <si>
    <t>145110              De 31 a 90 dias</t>
  </si>
  <si>
    <t>145115              De 91 a 270 dias</t>
  </si>
  <si>
    <t>145120              De 271 a 360 dias</t>
  </si>
  <si>
    <t>145125              De 361 a 720 dias</t>
  </si>
  <si>
    <t>145130              De mas de 720 dias</t>
  </si>
  <si>
    <t>1452                Cartera de creditos para la microempresa vencida</t>
  </si>
  <si>
    <t>145205              De 1a 30 dias</t>
  </si>
  <si>
    <t>145210              De 31 a 90 dias</t>
  </si>
  <si>
    <t>145215              De 91 a 180 dias</t>
  </si>
  <si>
    <t>145220              De 181 a 360 dias</t>
  </si>
  <si>
    <t>145225              De mas de 360 dias</t>
  </si>
  <si>
    <t>1453                Cartera de credito educativo vencida</t>
  </si>
  <si>
    <t>145305              De 1 a 30 dias</t>
  </si>
  <si>
    <t>145310              De 31 a 90 dias</t>
  </si>
  <si>
    <t>145315              De 91 a 180 dias</t>
  </si>
  <si>
    <t>145320              De 181 360 dias</t>
  </si>
  <si>
    <t>145325              De mas de 360 dias</t>
  </si>
  <si>
    <t>1457                Cartera de creditos comercial refinanciada vencida</t>
  </si>
  <si>
    <t>145705              De 1 a 30 dias</t>
  </si>
  <si>
    <t>145710              De 31 a 90 dias</t>
  </si>
  <si>
    <t>145715              De 91 a 180 dias</t>
  </si>
  <si>
    <t>145720              De 181 a 360 dias</t>
  </si>
  <si>
    <t>145725              De mas de 360 dias</t>
  </si>
  <si>
    <t>1458                Cartera de creditos de consumo refinanciada vencida</t>
  </si>
  <si>
    <t>145805              De 1 a 30 dias</t>
  </si>
  <si>
    <t>145810              De 31 a 90 dias</t>
  </si>
  <si>
    <t>145815              De 91 a 180 dias</t>
  </si>
  <si>
    <t>145820              De 181 a 270 dias</t>
  </si>
  <si>
    <t>145825              De mas de 270 dias</t>
  </si>
  <si>
    <t>1459                Cartera de creditos de vivienda refinanciada vencida</t>
  </si>
  <si>
    <t>145905              De 1 a 30 dias</t>
  </si>
  <si>
    <t>145910              De 31 a 90 dias</t>
  </si>
  <si>
    <t>145915              De 91 a 270 dias</t>
  </si>
  <si>
    <t>145920              De271 a 360 dias</t>
  </si>
  <si>
    <t>145925              De 361 a 720 dias</t>
  </si>
  <si>
    <t>145930              De mas de 720 dias</t>
  </si>
  <si>
    <t>1460                 Cartera de creditos para la microempresa refinaciada vencida</t>
  </si>
  <si>
    <t>146005              De 1 a 30 dias</t>
  </si>
  <si>
    <t>146010              De 31 a 90 dias</t>
  </si>
  <si>
    <t>146015              De 91 a 180 dias</t>
  </si>
  <si>
    <t>146020              De 181 a 360 dias</t>
  </si>
  <si>
    <t>146025              De mas de 360 dias</t>
  </si>
  <si>
    <t>1461                Cartera de credito educativo refinanciada vencida</t>
  </si>
  <si>
    <t>146105              De 1 a 30 dias</t>
  </si>
  <si>
    <t>146110              De 31 a 90 dias</t>
  </si>
  <si>
    <t>146115              De 91 a 180 dias</t>
  </si>
  <si>
    <t>146120              De 181 a 360 dias</t>
  </si>
  <si>
    <t>146125              De mas de 360 dias</t>
  </si>
  <si>
    <t>1465                Cartera de creditos comercial reestructurada vencida</t>
  </si>
  <si>
    <t>146505              De 1 a 30 dias</t>
  </si>
  <si>
    <t>146510              De 31 a 90 dias</t>
  </si>
  <si>
    <t>146515              De 91 a 180 dias</t>
  </si>
  <si>
    <t>146520              De 181 a 360 dias</t>
  </si>
  <si>
    <t>146525              De mas de 360 dias</t>
  </si>
  <si>
    <t>1466                Cartera de creditos de consumo reestructurada vencida</t>
  </si>
  <si>
    <t>146605              De 1 a 30 dias</t>
  </si>
  <si>
    <t>146610              De 31 a 90 dias</t>
  </si>
  <si>
    <t>146615              De 91 a 180 dias</t>
  </si>
  <si>
    <t>146620              De 181a 270 dias</t>
  </si>
  <si>
    <t>146625              De mas de 270 dias</t>
  </si>
  <si>
    <t>1467                Cartera de creditos de vivienda reestructurada vencida</t>
  </si>
  <si>
    <t>146705              De 1 a 30 dias</t>
  </si>
  <si>
    <t>146710              De 31 a 90 dias</t>
  </si>
  <si>
    <t>146715              De 91 a 270 dias</t>
  </si>
  <si>
    <t>146720              De 271 a 360 dias</t>
  </si>
  <si>
    <t>146725              De 361 a 720 dias</t>
  </si>
  <si>
    <t>146730              De mas de 720 dias</t>
  </si>
  <si>
    <t>1468                Cartera d creditos para la microempresa restructurada vencida</t>
  </si>
  <si>
    <t>146805              De 1 a 30 dias</t>
  </si>
  <si>
    <t>146810              De 31 a 90 dias</t>
  </si>
  <si>
    <t>146815              De 91 a 180 dias</t>
  </si>
  <si>
    <t>146820              De 181 a 360 dias</t>
  </si>
  <si>
    <t>146825              De mas de 360 dias</t>
  </si>
  <si>
    <t>1469                Cartera de credito educativo reestructurada vencida</t>
  </si>
  <si>
    <t>146905              De 1 a 30 dias</t>
  </si>
  <si>
    <t>146910              De 31 a 90 dias</t>
  </si>
  <si>
    <t>146915              De 91 a 180 dias</t>
  </si>
  <si>
    <t>146920              De 181 a 360 dias</t>
  </si>
  <si>
    <t>146925              De mas de 360 dias</t>
  </si>
  <si>
    <t>1499                (Provisiones para créditos incobrables)</t>
  </si>
  <si>
    <t>149905              (Cartera de créditos comercial)</t>
  </si>
  <si>
    <t>149910              (Cartera de créditos de consumo)</t>
  </si>
  <si>
    <t>149915              (Cartera de créditos de vivienda)</t>
  </si>
  <si>
    <t>149920              (Cartera de créditos para la microempresa)</t>
  </si>
  <si>
    <t>149925              (Cartera de credito educativo)</t>
  </si>
  <si>
    <t>149945              (Cartera de creditos refinanciada )</t>
  </si>
  <si>
    <t>149950              (Cartera de creditos reestructurada)</t>
  </si>
  <si>
    <t>149990              (Provision general para cartera de creditos )</t>
  </si>
  <si>
    <t>15                  DEUDORES POR ACEPTACIONES</t>
  </si>
  <si>
    <t>1501                Dentro del plazo</t>
  </si>
  <si>
    <t>1502                Después del plazo</t>
  </si>
  <si>
    <t>16                  CUENTAS POR COBRAR</t>
  </si>
  <si>
    <t>1601                Intereses por cobrar de operaciones interbancarias</t>
  </si>
  <si>
    <t>160105              Interbancarios vendidos</t>
  </si>
  <si>
    <t>160110              Operaciones de reporto con instituciones financieras</t>
  </si>
  <si>
    <t>1602                Intereses por cobrar de inversiones</t>
  </si>
  <si>
    <t>160205              Para negociar</t>
  </si>
  <si>
    <t>160210              Disponibles para la venta</t>
  </si>
  <si>
    <t>160215              Mantenidas hasta el vencimiento</t>
  </si>
  <si>
    <t>160220              De disponibilidad restringida</t>
  </si>
  <si>
    <t>1603                Intereses por cobrar de cartera de créditos</t>
  </si>
  <si>
    <t>160305              Cartera de créditos comercial</t>
  </si>
  <si>
    <t>160310              Cartera de créditos de consumo</t>
  </si>
  <si>
    <t>160315              Cartera de créditos de vivienda</t>
  </si>
  <si>
    <t>160320              Cartera de créditos para la microempresa</t>
  </si>
  <si>
    <t>160325              Cartera de credito educativo</t>
  </si>
  <si>
    <t>160345              Cartera de creditos refinanciada</t>
  </si>
  <si>
    <t>160350              Cartera de creditos reestructurada</t>
  </si>
  <si>
    <t>1604                Otros intereses por cobrar</t>
  </si>
  <si>
    <t>1605                Comisiones por cobrar</t>
  </si>
  <si>
    <t>160505              Cartera de créditos</t>
  </si>
  <si>
    <t>160510              Deudores por aceptación</t>
  </si>
  <si>
    <t>160515              Operaciones contingentes</t>
  </si>
  <si>
    <t>160590              Otras</t>
  </si>
  <si>
    <t>1606                Rendimientos por cobrar de fideicomisos mercantiles</t>
  </si>
  <si>
    <t>1611                Anticipo para adquisición de acciones</t>
  </si>
  <si>
    <t>1612                Inversiones vencidas</t>
  </si>
  <si>
    <t>1613                Dividendos pagados por anticipado</t>
  </si>
  <si>
    <t>1614                Pagos por cuenta de clientes</t>
  </si>
  <si>
    <t>161405              Intereses</t>
  </si>
  <si>
    <t>161410              Comisiones</t>
  </si>
  <si>
    <t>161415              Gastos por operaciones contingentes</t>
  </si>
  <si>
    <t>161420              Seguros</t>
  </si>
  <si>
    <t>161425              Impuestos</t>
  </si>
  <si>
    <t>161430              Gastos judiciales</t>
  </si>
  <si>
    <t>161490              Otros</t>
  </si>
  <si>
    <t>1615                Intereses reestructurados por cobrar</t>
  </si>
  <si>
    <t>161505              Intereses de cartera de créditos comercial</t>
  </si>
  <si>
    <t>161510              Intereses de cartera de créditos de consumo</t>
  </si>
  <si>
    <t>161515              Intereses de cartera de créditos de vivienda</t>
  </si>
  <si>
    <t>161520              Intereses de cartera de créditos para la microempresa</t>
  </si>
  <si>
    <t>161525              Intereses de cartera de credito educativo</t>
  </si>
  <si>
    <t>1690                Cuentas por cobrar varias</t>
  </si>
  <si>
    <t>169005              Anticipos al personal</t>
  </si>
  <si>
    <t>169010              Préstamos de fondo de reserva</t>
  </si>
  <si>
    <t>169020              Arrendamientos</t>
  </si>
  <si>
    <t>169025              Establecimientos afiliados</t>
  </si>
  <si>
    <t>169030              Por venta de bienes y acciones</t>
  </si>
  <si>
    <t>169035              Juicios Ejecutivos en Proceso</t>
  </si>
  <si>
    <t>169040              Emisión y renovación de tarjetas de crédito</t>
  </si>
  <si>
    <t>169090              Otras</t>
  </si>
  <si>
    <t>1699                (Provisión para cuentas por cobrar)</t>
  </si>
  <si>
    <t>169905              (Provisión para intereses y comisiones por cobrar)</t>
  </si>
  <si>
    <t>169910              (Provisión para otras cuentas por cobrar)</t>
  </si>
  <si>
    <t>17                  BIENES REALIZABLES, ADJUDICADOS POR PAGO, DE ARRENDAMIENTO MERCANTIL Y NO UTILIZADOS POR LA INSTITUCION</t>
  </si>
  <si>
    <t>1702                Bienes adjudicados por pago</t>
  </si>
  <si>
    <t>170205              Terrenos</t>
  </si>
  <si>
    <t>170210              Edificios y otros locales</t>
  </si>
  <si>
    <t>170215              Mobiliario, maquinaria y equipo</t>
  </si>
  <si>
    <t>170220              Unidades de transporte</t>
  </si>
  <si>
    <t>170225              Derechos fiduciarios</t>
  </si>
  <si>
    <t>170230              Otros títulos valores</t>
  </si>
  <si>
    <t>170235              Mercaderías</t>
  </si>
  <si>
    <t>170240              Acciones por acuerdos concordatorios</t>
  </si>
  <si>
    <t>170245              Participaciones por acuerdos concordatorios</t>
  </si>
  <si>
    <t>170290              Otros</t>
  </si>
  <si>
    <t>1703                Bienes por arrendar</t>
  </si>
  <si>
    <t>170305              Adquiridos</t>
  </si>
  <si>
    <t>170310              Importaciones en tránsito</t>
  </si>
  <si>
    <t>1704                Bienes recuperados</t>
  </si>
  <si>
    <t>170405              Inmuebles</t>
  </si>
  <si>
    <t>170410              Muebles, enseres y equipos de oficina</t>
  </si>
  <si>
    <t>170415              Equipos de computación</t>
  </si>
  <si>
    <t>170420              Unidades de transporte</t>
  </si>
  <si>
    <t>170425              Equipos de construcción</t>
  </si>
  <si>
    <t>170430              Equipo de ensilaje</t>
  </si>
  <si>
    <t>170490              Otros</t>
  </si>
  <si>
    <t>1705                Bienes arrendados</t>
  </si>
  <si>
    <t>170505              Inmuebles</t>
  </si>
  <si>
    <t>170510              Muebles, enseres y equipos de oficina</t>
  </si>
  <si>
    <t>170515              Equipos de computación</t>
  </si>
  <si>
    <t>170520              Unidades de transporte</t>
  </si>
  <si>
    <t>170525              Equipos de construcción</t>
  </si>
  <si>
    <t>170530              Equipo de ensilaje</t>
  </si>
  <si>
    <t>170590              Otros</t>
  </si>
  <si>
    <t>170599              (Depreciación de bienes arrendados)</t>
  </si>
  <si>
    <t>1706                Bienes no utilizados por la institución</t>
  </si>
  <si>
    <t>170605              Terrenos</t>
  </si>
  <si>
    <t>170610              Edificios</t>
  </si>
  <si>
    <t>170620              Remodelaciones en curso</t>
  </si>
  <si>
    <t>170690              Otros</t>
  </si>
  <si>
    <t>170699              (Depreciación de bienes no utilizados por la institución)</t>
  </si>
  <si>
    <t>1799                (Provisión para bienes realizables, adjudicados por pago y recuperados)</t>
  </si>
  <si>
    <t>179910              (Provisión para bienes adjudicados)</t>
  </si>
  <si>
    <t>179915              (Provisión para bienes recuperados)</t>
  </si>
  <si>
    <t>179920              Provisión para bienes por acuerdos concordatorios</t>
  </si>
  <si>
    <t>18                  PROPIEDADES Y EQUIPO</t>
  </si>
  <si>
    <t>1801                Terrenos</t>
  </si>
  <si>
    <t>1802                Edificios</t>
  </si>
  <si>
    <t>1803                Construcciones y remodelaciones en curso</t>
  </si>
  <si>
    <t>1805                Muebles, enseres y equipos de oficina</t>
  </si>
  <si>
    <t>1806                Equipos de computación</t>
  </si>
  <si>
    <t>1807                Unidades de transporte</t>
  </si>
  <si>
    <t>1808                Equipos de construcción</t>
  </si>
  <si>
    <t>1809                Equipo de ensilaje</t>
  </si>
  <si>
    <t>1890                Otros</t>
  </si>
  <si>
    <t>1899                (Depreciación acumulada)</t>
  </si>
  <si>
    <t>189905              (Edificios)</t>
  </si>
  <si>
    <t>189915              (Muebles, enseres y equipos de oficina)</t>
  </si>
  <si>
    <t>189920              (Equipos de computación)</t>
  </si>
  <si>
    <t>189925              (Unidades de transporte)</t>
  </si>
  <si>
    <t>189930              (Equipos de construcción)</t>
  </si>
  <si>
    <t>189935              (Equipo de ensilaje)</t>
  </si>
  <si>
    <t>189940              (Otros)</t>
  </si>
  <si>
    <t>19                  OTROS ACTIVOS</t>
  </si>
  <si>
    <t>1901                Inversiones en acciones y participaciones</t>
  </si>
  <si>
    <t>190105              En subsidiarias y afiliadas</t>
  </si>
  <si>
    <t>190110              En otras instituciones financieras</t>
  </si>
  <si>
    <t>190115              En compañías</t>
  </si>
  <si>
    <t>190120              En compañías de servicios auxiliares del sistema financiero</t>
  </si>
  <si>
    <t>1902                Derechos fiduciarios</t>
  </si>
  <si>
    <t>190205              Inversiones</t>
  </si>
  <si>
    <t>190210              Cartera de créditos por vencer</t>
  </si>
  <si>
    <t>190215              Cartera de creditos refinanciada por vencer</t>
  </si>
  <si>
    <t>190220              Cartera de creditos reestructurada por vencer</t>
  </si>
  <si>
    <t>190221              Cartera de creditos que no devenga intereses</t>
  </si>
  <si>
    <t>190225              Cartera de  creditos refinanciada q no devenga intereses</t>
  </si>
  <si>
    <t>190226              Cartera de creditos reestructurada q no devenga intereses</t>
  </si>
  <si>
    <t>190230              Cartera de creditos vencida</t>
  </si>
  <si>
    <t>190231              Cartera de creditos refinanciada vencida</t>
  </si>
  <si>
    <t>190235              Cartera de créditos reestructurada vencida</t>
  </si>
  <si>
    <t>190240              Deudores por aceptación</t>
  </si>
  <si>
    <t>190245              Cuentas por cobrar</t>
  </si>
  <si>
    <t>190250              Bienes realizables</t>
  </si>
  <si>
    <t>190255              Bienes adjudicados por pago</t>
  </si>
  <si>
    <t>190260              Bienes recuperados</t>
  </si>
  <si>
    <t>190265              Bienes no utilizados por la institución</t>
  </si>
  <si>
    <t>190270              Propiedades y equipo</t>
  </si>
  <si>
    <t>190275              Otros activos</t>
  </si>
  <si>
    <t>190280              Inversiones en acciones y participaciones</t>
  </si>
  <si>
    <t>190285              Fondos disponibles</t>
  </si>
  <si>
    <t>190286              Fondos de liquidez</t>
  </si>
  <si>
    <t>1904                Gastos y pagos anticipados</t>
  </si>
  <si>
    <t>190405              Intereses</t>
  </si>
  <si>
    <t>190410              Anticipos a terceros</t>
  </si>
  <si>
    <t>190490              Otros</t>
  </si>
  <si>
    <t>190499              (Amortización de gastos anticipados)</t>
  </si>
  <si>
    <t>1905                Gastos diferidos</t>
  </si>
  <si>
    <t>190505              Gastos de constitución y organización</t>
  </si>
  <si>
    <t>190510              Gastos de instalación</t>
  </si>
  <si>
    <t>190515              Estudios</t>
  </si>
  <si>
    <t>190520              Programas de computación</t>
  </si>
  <si>
    <t>190525              Gastos de adecuación</t>
  </si>
  <si>
    <t>190530              Plusvalía mercantil</t>
  </si>
  <si>
    <t>190590              Otros</t>
  </si>
  <si>
    <t>190599              (Amortización acumulada gastos diferidos)</t>
  </si>
  <si>
    <t>1906                Materiales, mercaderías e insumos</t>
  </si>
  <si>
    <t>190615              Proveduría</t>
  </si>
  <si>
    <t>1908                Transferencias internas</t>
  </si>
  <si>
    <t>1909                Derechos fiduciarios recibidos por resolución bancaria</t>
  </si>
  <si>
    <t>190905              De activos de instituciones financieras inviables</t>
  </si>
  <si>
    <t>190910              De recursos provenientes de la CODESE</t>
  </si>
  <si>
    <t>1910                Divisas</t>
  </si>
  <si>
    <t>1990                Otros</t>
  </si>
  <si>
    <t>199005              Impuesto al valor agregado – IVA</t>
  </si>
  <si>
    <t>199010              Otros impuestos</t>
  </si>
  <si>
    <t>199015              Depósitos en garantía y para importaciones</t>
  </si>
  <si>
    <t>199025              Faltantes de caja</t>
  </si>
  <si>
    <t>199090              Varias</t>
  </si>
  <si>
    <t>1999                (Provisión para otros activos irrecuperables)</t>
  </si>
  <si>
    <t>199905              (Provisión para valuación de inversiones en acciones y participaciones)</t>
  </si>
  <si>
    <t>199910              (Provisión para valuación de derechos fiduciarios)</t>
  </si>
  <si>
    <t>199990              (Provisión para otros activos)</t>
  </si>
  <si>
    <t>2                   PASIVOS</t>
  </si>
  <si>
    <t>21                  OBLIGACIONES CON EL PUBLICO</t>
  </si>
  <si>
    <t>2101                Depósitos a la vista</t>
  </si>
  <si>
    <t>210105              Depósitos monetarios que generan intereses</t>
  </si>
  <si>
    <t>210110              Depósitos monetarios que no generan intereses</t>
  </si>
  <si>
    <t>210115              Depósitos monetarios de instituciones financieras</t>
  </si>
  <si>
    <t>210120              Ejecución  presupuestaria</t>
  </si>
  <si>
    <t>210125              Depósitos de otras instituciones para encaje</t>
  </si>
  <si>
    <t>210130              Cheques certificados</t>
  </si>
  <si>
    <t>210135              Depósitos de ahorro</t>
  </si>
  <si>
    <t>210140              Otros depósitos</t>
  </si>
  <si>
    <t>210145              Fondos de tarjetahabientes</t>
  </si>
  <si>
    <t>210150              Depósitos por confirmar</t>
  </si>
  <si>
    <t>210155              Depósitos de cuenta basica</t>
  </si>
  <si>
    <t>2102                Operaciones de reporto</t>
  </si>
  <si>
    <t>210205              Operaciones de reporto financiero</t>
  </si>
  <si>
    <t>210210              Operaciones de reporto por confirmar</t>
  </si>
  <si>
    <t>210215              Operaciones de reporto bursátil</t>
  </si>
  <si>
    <t>2103                Depósitos a plazo</t>
  </si>
  <si>
    <t>210305              De 1 a 30 días</t>
  </si>
  <si>
    <t>210310              De 31 a 90 días</t>
  </si>
  <si>
    <t>210315              De 91 a 180 días</t>
  </si>
  <si>
    <t>210320              De 181 a 360 días</t>
  </si>
  <si>
    <t>210325              De más de 361 días</t>
  </si>
  <si>
    <t>210330              Depósitos por confirmar</t>
  </si>
  <si>
    <t>2104                Depósitos de garantía</t>
  </si>
  <si>
    <t>2105                Depósitos restringidos</t>
  </si>
  <si>
    <t>22                  OPERACIONES INTERBANCARIAS</t>
  </si>
  <si>
    <t>2201                Fondos interbancarios comprados</t>
  </si>
  <si>
    <t>220105              Bancos</t>
  </si>
  <si>
    <t>220110              Otras instituciones del sistema financiero</t>
  </si>
  <si>
    <t>2202                Operaciones de reporto con instituciones financieras</t>
  </si>
  <si>
    <t>220205              Banco Central del Ecuador</t>
  </si>
  <si>
    <t>220210              Bancos</t>
  </si>
  <si>
    <t>220215              Otras instituciones del sistema financiero</t>
  </si>
  <si>
    <t>2203                Operaciones por confirmar</t>
  </si>
  <si>
    <t>23                  OBLIGACIONES INMEDIATAS</t>
  </si>
  <si>
    <t>2301                Cheques de gerencia</t>
  </si>
  <si>
    <t>2302                Giros, transferencias y cobranzas por pagar</t>
  </si>
  <si>
    <t>230205              Giros y transferencias</t>
  </si>
  <si>
    <t>230210              Cobranzas</t>
  </si>
  <si>
    <t>2303                Recaudaciones para el sector público</t>
  </si>
  <si>
    <t>2304                Valores en circulación y cupones por pagar</t>
  </si>
  <si>
    <t>230405              Bonos</t>
  </si>
  <si>
    <t>230410              Obligaciones</t>
  </si>
  <si>
    <t>230415              Otros títulos valores</t>
  </si>
  <si>
    <t>24                  ACEPTACIONES EN CIRCULACION</t>
  </si>
  <si>
    <t>2401                Dentro del plazo</t>
  </si>
  <si>
    <t>2402                Después del plazo</t>
  </si>
  <si>
    <t>25                  CUENTAS POR PAGAR</t>
  </si>
  <si>
    <t>2501                Intereses por pagar</t>
  </si>
  <si>
    <t>250105              Depósitos a la vista</t>
  </si>
  <si>
    <t>250110              Operaciones de reporto</t>
  </si>
  <si>
    <t>250115              Depósitos a plazo</t>
  </si>
  <si>
    <t>250120              Depósitos en garantía</t>
  </si>
  <si>
    <t>250125              Fondos interbancarios comprados</t>
  </si>
  <si>
    <t>250130              Operaciones de reporto con instituciones financieras</t>
  </si>
  <si>
    <t>250135              Obligaciones financieras</t>
  </si>
  <si>
    <t>250140              Bonos</t>
  </si>
  <si>
    <t>250145              Obligaciones</t>
  </si>
  <si>
    <t>250150              Otros títulos valores</t>
  </si>
  <si>
    <t>250155              Fondo de reserva empleados</t>
  </si>
  <si>
    <t>250190              Otros</t>
  </si>
  <si>
    <t>2502                Comisiones por pagar</t>
  </si>
  <si>
    <t>2503                Obligaciones patronales</t>
  </si>
  <si>
    <t>250305              Remuneraciones</t>
  </si>
  <si>
    <t>250310              Beneficios Sociales</t>
  </si>
  <si>
    <t>250315              Aportes al IESS</t>
  </si>
  <si>
    <t>250320              Fondo de reserva IESS</t>
  </si>
  <si>
    <t>250325              Participación a empleados</t>
  </si>
  <si>
    <t>250330              Gastos de responsabilidad, residencia y representación</t>
  </si>
  <si>
    <t>250390              Otras</t>
  </si>
  <si>
    <t>2504                Retenciones</t>
  </si>
  <si>
    <t>250405              Retenciones fiscales</t>
  </si>
  <si>
    <t>250490              Otras retenciones</t>
  </si>
  <si>
    <t>2505                Contribuciones, impuestos y multas</t>
  </si>
  <si>
    <t>250505              Impuesto a la renta</t>
  </si>
  <si>
    <t>250510              Multas</t>
  </si>
  <si>
    <t>250590              Otras contribuciones e impuestos</t>
  </si>
  <si>
    <t>2506                Proveedores</t>
  </si>
  <si>
    <t>2507                Obligaciones por compra de cartera</t>
  </si>
  <si>
    <t>2510                Cuentas por pagar a establecimientos afiliados</t>
  </si>
  <si>
    <t>2511                Provisiones para aceptaciones bancarias y operaciones contingentes</t>
  </si>
  <si>
    <t>2590                Cuentas por pagar varias</t>
  </si>
  <si>
    <t>259005              Dividendos por pagar</t>
  </si>
  <si>
    <t>259015              Cheques girados no cobrados</t>
  </si>
  <si>
    <t>259090              Otras cuentas por pagar</t>
  </si>
  <si>
    <t>26                  OBLIGACIONES FINANCIERAS</t>
  </si>
  <si>
    <t>2601                Sobregiros</t>
  </si>
  <si>
    <t>2602                Obligaciones con instituciones financieras del país</t>
  </si>
  <si>
    <t>260205              De 1 a 30 días</t>
  </si>
  <si>
    <t>260210              De 31 a 90 días</t>
  </si>
  <si>
    <t>260215              De 91 a 180 días</t>
  </si>
  <si>
    <t>260220              De 181 a 360 días</t>
  </si>
  <si>
    <t>260225              De más de 360 días</t>
  </si>
  <si>
    <t>2603                Obligaciones con instituciones financieras del exterior</t>
  </si>
  <si>
    <t>260305              De 1 a 30 días</t>
  </si>
  <si>
    <t>260310              De 31 a 90 días</t>
  </si>
  <si>
    <t>260315              De 91 a 180 días</t>
  </si>
  <si>
    <t>260320              De 181 a 360 días</t>
  </si>
  <si>
    <t>260325              De más de 360 días</t>
  </si>
  <si>
    <t>2604                Obligaciones con entidades del grupo financiero en el país</t>
  </si>
  <si>
    <t>260405              De 1 a 30 días</t>
  </si>
  <si>
    <t>260410              De 31 a 90 días</t>
  </si>
  <si>
    <t>260415              De 91 a 180 días</t>
  </si>
  <si>
    <t>260420              De 181 a 360 días</t>
  </si>
  <si>
    <t>260425              De más de 360 días</t>
  </si>
  <si>
    <t>2605                Obligaciones con entidades del grupo financiero en el exterior</t>
  </si>
  <si>
    <t>260505              De 1 a 30 días</t>
  </si>
  <si>
    <t>260510              De 31 a 90 días</t>
  </si>
  <si>
    <t>260515              De 91 a 180 días</t>
  </si>
  <si>
    <t>260520              De 181 a 360 días</t>
  </si>
  <si>
    <t>260525              De más de 360 días</t>
  </si>
  <si>
    <t>2606                Obligaciones con entidades financieras del sector público</t>
  </si>
  <si>
    <t>260605              De 1 a 30 días</t>
  </si>
  <si>
    <t>260610              De 31 a 90 días</t>
  </si>
  <si>
    <t>260615              De 91 a 180 días</t>
  </si>
  <si>
    <t>260620              De 181 a 360 días</t>
  </si>
  <si>
    <t>260625              De más de 360 días</t>
  </si>
  <si>
    <t>2607                Obligaciones con organismos multilaterales</t>
  </si>
  <si>
    <t>260705              De 1 a 30 días</t>
  </si>
  <si>
    <t>260710              De 31 a 90 días</t>
  </si>
  <si>
    <t>260715              De 91 a 180 días</t>
  </si>
  <si>
    <t>260720              De 181 a 360 días</t>
  </si>
  <si>
    <t>260725              De más de 360 días</t>
  </si>
  <si>
    <t>2608                Préstamo subordinado</t>
  </si>
  <si>
    <t>260805              De 1 a 30 días</t>
  </si>
  <si>
    <t>260810              De 31 a 90 días</t>
  </si>
  <si>
    <t>260815              De 91 a 180 días</t>
  </si>
  <si>
    <t>260820              De 181 a 360 días</t>
  </si>
  <si>
    <t>260825              De más de 360 días</t>
  </si>
  <si>
    <t>2609                Obligaciones con entidades del sector público</t>
  </si>
  <si>
    <t>260905              De 1 a 30 días</t>
  </si>
  <si>
    <t>260910              De 31 a 90 días</t>
  </si>
  <si>
    <t>260915              De 91 a 180 días</t>
  </si>
  <si>
    <t>260920              De 181 a 360 días</t>
  </si>
  <si>
    <t>260925              De más de 360 días</t>
  </si>
  <si>
    <t>2610                Obligaciones con el Fondo de Liquidez del Sist.Financ.Ec.</t>
  </si>
  <si>
    <t>261005              Por Crédito Automático</t>
  </si>
  <si>
    <t>261010              Necesidades extraordinarias de liquidez</t>
  </si>
  <si>
    <t>2690                Otras obligaciones</t>
  </si>
  <si>
    <t>269005              De 1 a 30 días</t>
  </si>
  <si>
    <t>269010              De 31 a 90 días</t>
  </si>
  <si>
    <t>269015              De 91 a 180 días</t>
  </si>
  <si>
    <t>269020              De 181 a 360 días</t>
  </si>
  <si>
    <t>269025              De más de 360 días</t>
  </si>
  <si>
    <t>27                  VALORES EN CIRCULACION</t>
  </si>
  <si>
    <t>2701                Bonos</t>
  </si>
  <si>
    <t>270115              Bonos emitidos por instituciones financieras privadas</t>
  </si>
  <si>
    <t>2702                Obligaciones</t>
  </si>
  <si>
    <t>270205              Emitidas por instituciones financieras privadas</t>
  </si>
  <si>
    <t>2703                Otros títulos valores</t>
  </si>
  <si>
    <t>270305              Cédulas hipotecarias</t>
  </si>
  <si>
    <t>270310              Certificados de arrendamiento financiero</t>
  </si>
  <si>
    <t>270315              Bonos de prenda</t>
  </si>
  <si>
    <t>270390              Otros títulos valores</t>
  </si>
  <si>
    <t>2790                Prima o descuento en colocación de valores en circulación</t>
  </si>
  <si>
    <t>28                  OBLIGACIONES CONVERTIBLES EN ACCIONES Y APORTES PARA FUTURA CAPITALIZACION</t>
  </si>
  <si>
    <t>2801                Obligaciones convertibles en acciones</t>
  </si>
  <si>
    <t>280105              Obligaciones convertibles en acciones</t>
  </si>
  <si>
    <t>280110              Prima y descuento en colocación de obligaciones</t>
  </si>
  <si>
    <t>2802                Aportes para futura capitalización</t>
  </si>
  <si>
    <t>2803                Deuda subordinada a plazo</t>
  </si>
  <si>
    <t>280305              Contratos de deuda subordinada a plazo</t>
  </si>
  <si>
    <t>280310              Instrumentos representativos de deuda subordinada</t>
  </si>
  <si>
    <t>29                  OTROS PASIVOS</t>
  </si>
  <si>
    <t>2901                Ingresos recibidos por anticipado</t>
  </si>
  <si>
    <t>290105              Intereses recibidos por anticipado</t>
  </si>
  <si>
    <t>290115              Rentas recibidas por anticipado</t>
  </si>
  <si>
    <t>290120              Afiliaciones y renovaciones</t>
  </si>
  <si>
    <t>290190              Otros</t>
  </si>
  <si>
    <t>2902                Consignación para pago de obligaciones</t>
  </si>
  <si>
    <t>2904                Fondo de reserva empleados</t>
  </si>
  <si>
    <t>2908                Transferencias internas</t>
  </si>
  <si>
    <t>2910                Posición</t>
  </si>
  <si>
    <t>2912                Plusvalía Mercantil negativa (Badwill)</t>
  </si>
  <si>
    <t>2990                Otros</t>
  </si>
  <si>
    <t>299005              Sobrantes de caja</t>
  </si>
  <si>
    <t>299090              Varios</t>
  </si>
  <si>
    <t>3                   PATRIMONIO</t>
  </si>
  <si>
    <t>31                  CAPITAL SOCIAL</t>
  </si>
  <si>
    <t>3101                Capital pagado</t>
  </si>
  <si>
    <t>3102                (Acciones en tesorería)</t>
  </si>
  <si>
    <t>32                  PRIMA O DESCUENTO EN COLOCACION DE ACCIONES</t>
  </si>
  <si>
    <t>3201                Prima en  colocación de acciones</t>
  </si>
  <si>
    <t>3202                (Descuento en colocación de acciones)</t>
  </si>
  <si>
    <t>33                  RESERVAS</t>
  </si>
  <si>
    <t>3301                Legales</t>
  </si>
  <si>
    <t>3303                Especiales</t>
  </si>
  <si>
    <t>330305              A disposición de la Junta General de Accionistas</t>
  </si>
  <si>
    <t>330310              Para futuras capitalizaciones</t>
  </si>
  <si>
    <t>330390              Otras</t>
  </si>
  <si>
    <t>3304                Reserva para readquisición de acciones propias</t>
  </si>
  <si>
    <t>3305                Revalorización del patrimonio</t>
  </si>
  <si>
    <t>3310                Por resultados no operativos</t>
  </si>
  <si>
    <t>34                  OTROS APORTES PATRIMONIALES</t>
  </si>
  <si>
    <t>3402                Donaciones</t>
  </si>
  <si>
    <t>340205              En efectivo</t>
  </si>
  <si>
    <t>340210              En bienes</t>
  </si>
  <si>
    <t>3490                Otros</t>
  </si>
  <si>
    <t>35                  SUPERAVIT POR VALUACIONES</t>
  </si>
  <si>
    <t>3501                Superávit por valuación de propiedades, equipo y otros</t>
  </si>
  <si>
    <t>3502                Superávit por valuación de inversiones en acciones</t>
  </si>
  <si>
    <t>3503                Valuación Inversión Neta en un negocio en el extranjero</t>
  </si>
  <si>
    <t>3504                Valuación de inversiones en instrumentos financieros</t>
  </si>
  <si>
    <t>36                  RESULTADOS</t>
  </si>
  <si>
    <t>3601                Utilidades o excedentes acumulados</t>
  </si>
  <si>
    <t>3602                (Pérdidas acumuladas)</t>
  </si>
  <si>
    <t>3603                Utilidad del ejercicio</t>
  </si>
  <si>
    <t>3604                (Pérdida del ejercicio)</t>
  </si>
  <si>
    <t>4                   GASTOS</t>
  </si>
  <si>
    <t>41                  INTERESES CAUSADOS</t>
  </si>
  <si>
    <t>4101                Obligaciones con el público</t>
  </si>
  <si>
    <t>410105              Depósitos monetarios</t>
  </si>
  <si>
    <t>410110              Depósitos monetarios de instituciones financieras</t>
  </si>
  <si>
    <t>410115              Depósitos de ahorro</t>
  </si>
  <si>
    <t>410120              Fondos de tarjetahabientes</t>
  </si>
  <si>
    <t>410125              Operaciones de reporto</t>
  </si>
  <si>
    <t>410130              Depósitos a plazo</t>
  </si>
  <si>
    <t>410135              Depósitos de garantía</t>
  </si>
  <si>
    <t>410140              Depósitos de cuenta basica</t>
  </si>
  <si>
    <t>410190              Otros</t>
  </si>
  <si>
    <t>4102                Operaciones interbancarias</t>
  </si>
  <si>
    <t>410205              Fondos interbancarios comprados</t>
  </si>
  <si>
    <t>410210              Operaciones de reporto con instituciones financieras</t>
  </si>
  <si>
    <t>4103                Obligaciones financieras</t>
  </si>
  <si>
    <t>410305              Sobregiros</t>
  </si>
  <si>
    <t>410310              Obligaciones con instituciones financieras del país</t>
  </si>
  <si>
    <t>410315              Obligaciones con instituciones financieras del exterior</t>
  </si>
  <si>
    <t>410320              Obligaciones con entidades del grupo financiero en el país</t>
  </si>
  <si>
    <t>410325              Obligaciones con entidades del grupo financiero en el exterior</t>
  </si>
  <si>
    <t>410330              Obligaciones con entidades financieras del sector público</t>
  </si>
  <si>
    <t>410335              Obligaciones con organismos multilaterales</t>
  </si>
  <si>
    <t>410340              Préstamo subordinado</t>
  </si>
  <si>
    <t>410345              Obligaciones con entidades del sector público</t>
  </si>
  <si>
    <t>410350              Otras obligaciones</t>
  </si>
  <si>
    <t>4104                Valores en circulación y obligaciones convertibles en acciones</t>
  </si>
  <si>
    <t>410405              Bonos</t>
  </si>
  <si>
    <t>410410              Obligaciones</t>
  </si>
  <si>
    <t>410415              Otros títulos valores</t>
  </si>
  <si>
    <t>410420              Obligaciones convertibles en acciones</t>
  </si>
  <si>
    <t>4105                Otros intereses</t>
  </si>
  <si>
    <t>410505              Fondos de reserva empleados</t>
  </si>
  <si>
    <t>410590              Otros</t>
  </si>
  <si>
    <t>42                  COMISIONES CAUSADAS</t>
  </si>
  <si>
    <t>4201                Obligaciones financieras</t>
  </si>
  <si>
    <t>4202                Operaciones contingentes</t>
  </si>
  <si>
    <t>4203                Cobranzas</t>
  </si>
  <si>
    <t>4204                Por operaciones de permuta financiera</t>
  </si>
  <si>
    <t>4205                Servicios fiduciarios</t>
  </si>
  <si>
    <t>4290                Varias</t>
  </si>
  <si>
    <t>43                  PERDIDAS FINANCIERAS</t>
  </si>
  <si>
    <t>4301                Pérdida en cambio</t>
  </si>
  <si>
    <t>4302                En valuación de inversiones</t>
  </si>
  <si>
    <t>4303                En venta de activos productivos</t>
  </si>
  <si>
    <t>430305              En venta de inversiones</t>
  </si>
  <si>
    <t>430310              En venta de cartera de créditos</t>
  </si>
  <si>
    <t>430390              Otras</t>
  </si>
  <si>
    <t>4304                Pérdidas por fideicomiso mercantil</t>
  </si>
  <si>
    <t>4305                Prima de inversiones en títulos valores</t>
  </si>
  <si>
    <t>4306                Primas en cartera comprada</t>
  </si>
  <si>
    <t>44                  PROVISIONES</t>
  </si>
  <si>
    <t>4401                Inversiones</t>
  </si>
  <si>
    <t>4402                Cartera de créditos</t>
  </si>
  <si>
    <t>4403                Cuentas por cobrar</t>
  </si>
  <si>
    <t>4404                Bienes realizables, adjudicados por pago y de arrendamiento mercantil</t>
  </si>
  <si>
    <t>4405                Otros activos</t>
  </si>
  <si>
    <t>4406                Operaciones contingentes</t>
  </si>
  <si>
    <t>4407                Operaciones Interbancarias</t>
  </si>
  <si>
    <t>45                  GASTOS DE OPERACION</t>
  </si>
  <si>
    <t>4501                Gastos de personal</t>
  </si>
  <si>
    <t>450105              Remuneraciones mensuales</t>
  </si>
  <si>
    <t>450110              Beneficios sociales</t>
  </si>
  <si>
    <t>450115              Gastos de representación, residencia y responsabilidad</t>
  </si>
  <si>
    <t>450120              Aportes al IESS</t>
  </si>
  <si>
    <t>450125              Impuesto a la renta del personal</t>
  </si>
  <si>
    <t>450130              Pensiones y jubilaciones</t>
  </si>
  <si>
    <t>450135              Fondo de reserva IESS</t>
  </si>
  <si>
    <t>450190              Otros</t>
  </si>
  <si>
    <t>4502                Honorarios</t>
  </si>
  <si>
    <t>450205              Directores</t>
  </si>
  <si>
    <t>450210              Honorarios profesionales</t>
  </si>
  <si>
    <t>4503                Servicios varios</t>
  </si>
  <si>
    <t>450305              Movilización, fletes y embalajes</t>
  </si>
  <si>
    <t>450310              Servicios de guardianía</t>
  </si>
  <si>
    <t>450315              Publicidad y propaganda</t>
  </si>
  <si>
    <t>450320              Servicios básicos</t>
  </si>
  <si>
    <t>450325              Seguros</t>
  </si>
  <si>
    <t>450330              Arrendamientos</t>
  </si>
  <si>
    <t>450390              Otros servicios</t>
  </si>
  <si>
    <t>4504                Impuestos, contribuciones y multas</t>
  </si>
  <si>
    <t>450405              Impuestos Fiscales</t>
  </si>
  <si>
    <t>450410              Impuestos Municipales</t>
  </si>
  <si>
    <t>450415              Aportes a la Superintendencia de Bancos</t>
  </si>
  <si>
    <t>450420              Aportes al COSEDE por prima fija</t>
  </si>
  <si>
    <t>450421              Aportes al COSEDE por prima ajustada</t>
  </si>
  <si>
    <t>450430              Multas y otras sanciones</t>
  </si>
  <si>
    <t>450490              Impuestos y aportes para otros organismos e instituciones</t>
  </si>
  <si>
    <t>4505                Depreciaciones</t>
  </si>
  <si>
    <t>450505              Bienes arrendados</t>
  </si>
  <si>
    <t>450510              Bienes no utilizados por la institución</t>
  </si>
  <si>
    <t>450515              Edificios</t>
  </si>
  <si>
    <t>450520              Otros locales</t>
  </si>
  <si>
    <t>450525              Muebles, enseres y equipos de oficina</t>
  </si>
  <si>
    <t>450530              Equipos de computación</t>
  </si>
  <si>
    <t>450535              Unidades de transporte</t>
  </si>
  <si>
    <t>450540              Equipos de construcción</t>
  </si>
  <si>
    <t>450545              Equipo de ensilaje</t>
  </si>
  <si>
    <t>450590              Otros</t>
  </si>
  <si>
    <t>4506                Amortizaciones</t>
  </si>
  <si>
    <t>450605              Gastos anticipados</t>
  </si>
  <si>
    <t>450610              Gastos de constitución y organización</t>
  </si>
  <si>
    <t>450615              Gastos de instalación</t>
  </si>
  <si>
    <t>450620              Estudios</t>
  </si>
  <si>
    <t>450625              Programas de computación</t>
  </si>
  <si>
    <t>450630              Gastos de adecuación</t>
  </si>
  <si>
    <t>450635              Plusvalía mercantil</t>
  </si>
  <si>
    <t>450690              Gastos de operación</t>
  </si>
  <si>
    <t>4507                Otros gastos</t>
  </si>
  <si>
    <t>450705              Suministros diversos</t>
  </si>
  <si>
    <t>450710              Donaciones</t>
  </si>
  <si>
    <t>450715              Mantenimiento y reparaciones</t>
  </si>
  <si>
    <t>450790              Otros</t>
  </si>
  <si>
    <t>46                  OTRAS PERDIDAS OPERACIONALES</t>
  </si>
  <si>
    <t>4601                Pérdida en acciones y participaciones</t>
  </si>
  <si>
    <t>4602                Pérdida en venta de bienes realizables y recuperados</t>
  </si>
  <si>
    <t>4690                Otras</t>
  </si>
  <si>
    <t>47                  OTROS GASTOS Y PERDIDAS</t>
  </si>
  <si>
    <t>4701                Pérdida en venta de bienes</t>
  </si>
  <si>
    <t>4702                Pérdida en venta de acciones y participaciones</t>
  </si>
  <si>
    <t>4703                Intereses y comisiones devengados en ejercicios anteriores</t>
  </si>
  <si>
    <t>4790                Otros</t>
  </si>
  <si>
    <t>48                  IMPUESTOS Y PARTICIPACION A EMPLEADOS</t>
  </si>
  <si>
    <t>4805                Impuesto para el INNFA</t>
  </si>
  <si>
    <t>4810                Participación a empleados</t>
  </si>
  <si>
    <t>4815                Impuesto a la renta</t>
  </si>
  <si>
    <t>4890                Otros</t>
  </si>
  <si>
    <t>5                   INGRESOS</t>
  </si>
  <si>
    <t>51                  INTERESES Y DESCUENTOS GANADOS</t>
  </si>
  <si>
    <t>5101                Depósitos</t>
  </si>
  <si>
    <t>510105              Depósitos para encaje</t>
  </si>
  <si>
    <t>510110              Depósitos en bancos y otras instituciones financieras</t>
  </si>
  <si>
    <t>510115              Overnight</t>
  </si>
  <si>
    <t>5102                Operaciones interbancarias</t>
  </si>
  <si>
    <t>510205              Fondos interbancarios vendidos</t>
  </si>
  <si>
    <t>510210              Operaciones de reporto</t>
  </si>
  <si>
    <t>5103                Intereses y descuentos de inversiones en títulos valores</t>
  </si>
  <si>
    <t>510305              Para negociar</t>
  </si>
  <si>
    <t>510310              Disponibles para la venta</t>
  </si>
  <si>
    <t>510315              Mantenidas hasta el vencimiento</t>
  </si>
  <si>
    <t>510320              De disponibilidad restringida</t>
  </si>
  <si>
    <t>5104                Intereses de cartera de créditos</t>
  </si>
  <si>
    <t>510405              Cartera de créditos comercial</t>
  </si>
  <si>
    <t>510410              Cartera de créditos de consumo</t>
  </si>
  <si>
    <t>510415              Cartera de créditos de vivienda</t>
  </si>
  <si>
    <t>510420              Cartera de créditos para la microempresa</t>
  </si>
  <si>
    <t>510421              Cartera de credito educativo</t>
  </si>
  <si>
    <t>510430              Cartera de creditos refinanciada</t>
  </si>
  <si>
    <t>510435              Cartera de creditos reestructurada</t>
  </si>
  <si>
    <t>510450              De mora</t>
  </si>
  <si>
    <t>510455              Descuentos en cartera comprada</t>
  </si>
  <si>
    <t>5190                Otros intereses y descuentos</t>
  </si>
  <si>
    <t>519005              Por pagos por cuenta de clientes</t>
  </si>
  <si>
    <t>519010              Préstamos fondos de reserva</t>
  </si>
  <si>
    <t>519090              Otros</t>
  </si>
  <si>
    <t>52                  COMISIONES GANADAS</t>
  </si>
  <si>
    <t>5201                Cartera de créditos</t>
  </si>
  <si>
    <t>520105              Cartera de créditos comercial</t>
  </si>
  <si>
    <t>520110              Cartera de créditos de consumo</t>
  </si>
  <si>
    <t>520115              Cartera de créditos de vivienda</t>
  </si>
  <si>
    <t>520120              Cartera de créditos para la microempresa</t>
  </si>
  <si>
    <t>520125              Cartera de créditos reestructurada</t>
  </si>
  <si>
    <t>5202                Deudores por aceptación</t>
  </si>
  <si>
    <t>5203                Avales</t>
  </si>
  <si>
    <t>5204                Fianzas</t>
  </si>
  <si>
    <t>5205                Cartas de Crédito</t>
  </si>
  <si>
    <t>5290                Otras</t>
  </si>
  <si>
    <t>53                  UTILIDADES FINANCIERAS</t>
  </si>
  <si>
    <t>5301                Ganancia en cambio</t>
  </si>
  <si>
    <t>5302                En valuación de inversiones</t>
  </si>
  <si>
    <t>5303                En venta de activos productivos</t>
  </si>
  <si>
    <t>530305              En venta de inversiones</t>
  </si>
  <si>
    <t>530310              En venta de cartera de créditos</t>
  </si>
  <si>
    <t>530390              Otras</t>
  </si>
  <si>
    <t>5304                Rendimientos por fideicomiso mercantil</t>
  </si>
  <si>
    <t>5305                Arrendamiento financiero</t>
  </si>
  <si>
    <t>54                  INGRESOS POR SERVICIOS</t>
  </si>
  <si>
    <t>5403                Afiliaciones y renovaciones</t>
  </si>
  <si>
    <t>5404                Manejo y cobranzas</t>
  </si>
  <si>
    <t>5406                Por asesoramiento financiero</t>
  </si>
  <si>
    <t>5490                Otros servicios</t>
  </si>
  <si>
    <t>549005              Tarifados con costo máximo</t>
  </si>
  <si>
    <t>549010              Tarifados diferenciados</t>
  </si>
  <si>
    <t>55                  OTROS INGRESOS OPERACIONALES</t>
  </si>
  <si>
    <t>5501                Utilidades en acciones y participaciones</t>
  </si>
  <si>
    <t>5502                Utilidad en venta de bienes realizables y recuperados</t>
  </si>
  <si>
    <t>5590                Otros</t>
  </si>
  <si>
    <t>56                  OTROS INGRESOS</t>
  </si>
  <si>
    <t>5601                Utilidad en venta de bienes</t>
  </si>
  <si>
    <t>5602                Utilidad en venta de acciones y participaciones</t>
  </si>
  <si>
    <t>5603                Arrendamientos</t>
  </si>
  <si>
    <t>5604                Recuperaciones de activos financieros</t>
  </si>
  <si>
    <t>560405              De activos castigados</t>
  </si>
  <si>
    <t>560410              Reversión de provisiones</t>
  </si>
  <si>
    <t>560415              Devolución de impuestos y multas</t>
  </si>
  <si>
    <t>560420              Intereses y comisiones de ejercicios anteriores</t>
  </si>
  <si>
    <t>5690                Otros</t>
  </si>
  <si>
    <t>59                  Pérdidas y gananacias</t>
  </si>
  <si>
    <t>6                   CUENTAS CONTINGENTES</t>
  </si>
  <si>
    <t>61                  DEUDORAS</t>
  </si>
  <si>
    <t>6101                Compras a futuro de moneda extranjera</t>
  </si>
  <si>
    <t>610105              A término no negociables</t>
  </si>
  <si>
    <t>610110              A término negociables</t>
  </si>
  <si>
    <t>610115              Con pacto de retroventa</t>
  </si>
  <si>
    <t>610120              Opción de compra – venta</t>
  </si>
  <si>
    <t>6102                Ventas a futuro en moneda local</t>
  </si>
  <si>
    <t>610205              A término no negociables</t>
  </si>
  <si>
    <t>610210              A término negociables</t>
  </si>
  <si>
    <t>610215              Con pacto de retroventa</t>
  </si>
  <si>
    <t>610220              Opción de compra – venta</t>
  </si>
  <si>
    <t>6103                Derechos en opciones</t>
  </si>
  <si>
    <t>6104                Derechos por operaciones swap</t>
  </si>
  <si>
    <t>6105                Otras operaciones a futuro</t>
  </si>
  <si>
    <t>6190                Otras cuentas contingentes deudoras</t>
  </si>
  <si>
    <t>64                  ACREEDORAS</t>
  </si>
  <si>
    <t>6401                Avales</t>
  </si>
  <si>
    <t>640105              Avales comunes</t>
  </si>
  <si>
    <t>640110              Avales con garantía de instituciones financieras del exterior</t>
  </si>
  <si>
    <t>6402                Fianzas y garantías</t>
  </si>
  <si>
    <t>640205              Garantías aduaneras</t>
  </si>
  <si>
    <t>640210              Garantías Corporación Financiera Nacional</t>
  </si>
  <si>
    <t>640215              Fianzas con garantía de instituciones financieras del exterior</t>
  </si>
  <si>
    <t>640290              Otras</t>
  </si>
  <si>
    <t>6403                Cartas de crédito</t>
  </si>
  <si>
    <t>640305              Emitidas por la institución</t>
  </si>
  <si>
    <t>640310              Emitidas por cuenta de la institución</t>
  </si>
  <si>
    <t>640315              Confirmadas</t>
  </si>
  <si>
    <t>6404                Créditos aprobados no desembolsados</t>
  </si>
  <si>
    <t>640405              Cartera de créditos comercial</t>
  </si>
  <si>
    <t>640410              Cartera de créditos de consumo</t>
  </si>
  <si>
    <t>640415              Cartera de créditos de vivienda</t>
  </si>
  <si>
    <t>640420              Cartera de créditos para la microempresa</t>
  </si>
  <si>
    <t>640425              Cartera de credito educativo</t>
  </si>
  <si>
    <t>6405                Compromisos futuros</t>
  </si>
  <si>
    <t>640505              Riesgo asumido por cartera vendida</t>
  </si>
  <si>
    <t>640510              Riesgo asumido en cartera permutada</t>
  </si>
  <si>
    <t>640515              Factoring de importación</t>
  </si>
  <si>
    <t>640590              Otros compromisos</t>
  </si>
  <si>
    <t>6407                Compras a futuro en moneda local</t>
  </si>
  <si>
    <t>640705              A término no negociables</t>
  </si>
  <si>
    <t>640710              A término negociables</t>
  </si>
  <si>
    <t>640715              Con pacto de retroventa</t>
  </si>
  <si>
    <t>640720              Opción de compra - venta</t>
  </si>
  <si>
    <t>6408                Ventas a futuro en moneda extranjera</t>
  </si>
  <si>
    <t>640805              A término no negociables</t>
  </si>
  <si>
    <t>640810              A término negociables</t>
  </si>
  <si>
    <t>640815              Con pacto de retroventa</t>
  </si>
  <si>
    <t>640820              Opción de compra - venta</t>
  </si>
  <si>
    <t>6409                Obligaciones en opciones</t>
  </si>
  <si>
    <t>6410                Obligaciones por operaciones swap</t>
  </si>
  <si>
    <t>6411                Otras operaciones a futuro</t>
  </si>
  <si>
    <t>6490                Otras cuentas contingentes acreedoras</t>
  </si>
  <si>
    <t>7                   CUENTAS DE ORDEN</t>
  </si>
  <si>
    <t>71                  CUENTAS DE ORDEN DEUDORAS</t>
  </si>
  <si>
    <t>7101                Valores y bienes propios en poder de terceros</t>
  </si>
  <si>
    <t>710105              En cobranza</t>
  </si>
  <si>
    <t>710110              En custodia</t>
  </si>
  <si>
    <t>710115              Bienes entregados en arrendameinto financiero</t>
  </si>
  <si>
    <t>710120              Cánones en arrendamiento financiero vendidos</t>
  </si>
  <si>
    <t>710125              En comodato</t>
  </si>
  <si>
    <t>710190              Otros</t>
  </si>
  <si>
    <t>7102                Activos propios en poder de terceros entregados en garantía</t>
  </si>
  <si>
    <t>710205              Inversiones para negociar</t>
  </si>
  <si>
    <t>710210              Inversiones disponibles para la venta</t>
  </si>
  <si>
    <t>710215              Inversiones mantenidas hasta el vencimiento</t>
  </si>
  <si>
    <t>710220              Inversiones de disponibilidad restringida</t>
  </si>
  <si>
    <t>710225              Cartera de Créditos comercial</t>
  </si>
  <si>
    <t>710230              Cartera de Créditos de consumo</t>
  </si>
  <si>
    <t>710235              Cartera de Créditos de vivienda</t>
  </si>
  <si>
    <t>710240              Cartera de Créditos para la microempresa</t>
  </si>
  <si>
    <t>710245              Cartera de credito educativo</t>
  </si>
  <si>
    <t>710265              Cartera de creditos refinanciada</t>
  </si>
  <si>
    <t>710270              Cartera de creditos reestructurada</t>
  </si>
  <si>
    <t>710275              Bienes muebles</t>
  </si>
  <si>
    <t>710280              Bienes inmuebles</t>
  </si>
  <si>
    <t>710290              Otros activos</t>
  </si>
  <si>
    <t>7103                Activos castigados</t>
  </si>
  <si>
    <t>710305              Inversiones</t>
  </si>
  <si>
    <t>710310              Cartera de créditos</t>
  </si>
  <si>
    <t>710315              Deudores por aceptación</t>
  </si>
  <si>
    <t>710320              Cuentas por cobrar</t>
  </si>
  <si>
    <t>710325              Bienes realizables, adjudicados por pago y arrendamiento mercantil</t>
  </si>
  <si>
    <t>710330              Otros activos</t>
  </si>
  <si>
    <t>7104                Líneas de crédito no utilizadas</t>
  </si>
  <si>
    <t>710405              Del país</t>
  </si>
  <si>
    <t>710410              Del exterior</t>
  </si>
  <si>
    <t>7105                Operaciones activas con empresas vinculadas</t>
  </si>
  <si>
    <t>710505              Inversiones</t>
  </si>
  <si>
    <t>710510              Cartera de créditos</t>
  </si>
  <si>
    <t>710515              Deudores por aceptación</t>
  </si>
  <si>
    <t>710520              Cuentas por cobrar</t>
  </si>
  <si>
    <t>710525              Bienes realizables, adjudicados por pago y arrendamiento mercantil</t>
  </si>
  <si>
    <t>710530              Otros activos</t>
  </si>
  <si>
    <t>710535              Operaciones contingentes</t>
  </si>
  <si>
    <t>7106                Operaciones activas con entidades del grupo financiero</t>
  </si>
  <si>
    <t>710605              Inversiones</t>
  </si>
  <si>
    <t>710610              Cartera de créditos</t>
  </si>
  <si>
    <t>710615              Deudores por aceptación</t>
  </si>
  <si>
    <t>710620              Cuentas por cobrar</t>
  </si>
  <si>
    <t>710625              Bienes realizables, adjudicados por pago y arrendamiento mercantil</t>
  </si>
  <si>
    <t>710630              Otros activos</t>
  </si>
  <si>
    <t>710635              Operaciones contingentes</t>
  </si>
  <si>
    <t>7107                Cartera de créditos y otros activos en demanda judicial</t>
  </si>
  <si>
    <t>710705              Comercial</t>
  </si>
  <si>
    <t>710710              Consumo</t>
  </si>
  <si>
    <t>710715              Vivienda</t>
  </si>
  <si>
    <t>710720              Para la microempresa</t>
  </si>
  <si>
    <t>710725              Cartera de credito educativo</t>
  </si>
  <si>
    <t>710745              Refinanciada</t>
  </si>
  <si>
    <t>710750              Reestructurada</t>
  </si>
  <si>
    <t>710755              Inversiones</t>
  </si>
  <si>
    <t>710760              Cuentas por cobrar</t>
  </si>
  <si>
    <t>710790              Otros activos</t>
  </si>
  <si>
    <t>7109                Intereses, comisiones e ingresos en suspenso</t>
  </si>
  <si>
    <t>710905              Cartera de créditos comercial</t>
  </si>
  <si>
    <t>710910              Cartera de créditos de consumo</t>
  </si>
  <si>
    <t>710915              Cartera de créditos de vivienda</t>
  </si>
  <si>
    <t>710920              Cartera de créditos para la microempresa</t>
  </si>
  <si>
    <t>710925              Cartera de credito educativo</t>
  </si>
  <si>
    <t>710945              Cartera de creditos refinanciada</t>
  </si>
  <si>
    <t>710950              Cartera de creditos reestructurada</t>
  </si>
  <si>
    <t>710990              Otros</t>
  </si>
  <si>
    <t>7110                Contratos de arrendamiento mercantil financiero</t>
  </si>
  <si>
    <t>711005              Cánones por recibir</t>
  </si>
  <si>
    <t>711010              Opción de compra</t>
  </si>
  <si>
    <t>711015              Descuentos concedidos</t>
  </si>
  <si>
    <t>7111                Activos adquiridos</t>
  </si>
  <si>
    <t>711105              Operaciones interbancarias</t>
  </si>
  <si>
    <t>711110              Inversiones</t>
  </si>
  <si>
    <t>711115              Cartera de créditos, deudores por aceptaciones y contingentes</t>
  </si>
  <si>
    <t>711120              Cuentas por cobrar</t>
  </si>
  <si>
    <t>711125              Bienes realizables, adjudicados por pago, de arrendamiento mercantil y no utilizados por la institución</t>
  </si>
  <si>
    <t>711130              Propiedades y equipo</t>
  </si>
  <si>
    <t>711135              Otros activos</t>
  </si>
  <si>
    <t>7112                Obligaciones extinguidas por acuerdos concordatorios</t>
  </si>
  <si>
    <t>711205              Cartera de créditos comercial</t>
  </si>
  <si>
    <t>711210              Cartera de créditos de consumo</t>
  </si>
  <si>
    <t>711215              Cartera de créditos de vivienda</t>
  </si>
  <si>
    <t>711220              Cartera de microcréditos</t>
  </si>
  <si>
    <t>7113                Inversiones por vencimiento</t>
  </si>
  <si>
    <t>711305              Inversiones por vencimiento corto plazo</t>
  </si>
  <si>
    <t>711310              Inversiones por vencimiento largo plazo</t>
  </si>
  <si>
    <t>7114                Obligaciones extinguidas por otros contratos</t>
  </si>
  <si>
    <t>711405              Cartera de créditos comercial</t>
  </si>
  <si>
    <t>711410              Cartera de créditos de consumo</t>
  </si>
  <si>
    <t>711415              Cartera de créditos de vivienda</t>
  </si>
  <si>
    <t>711420              Cartera de microcrédito</t>
  </si>
  <si>
    <t>7190                Otras cuentas de orden deudoras</t>
  </si>
  <si>
    <t>719005              Cobertura de seguros</t>
  </si>
  <si>
    <t>719010              Multas e impuestos en reclamo</t>
  </si>
  <si>
    <t>719015              Títulos por emitir</t>
  </si>
  <si>
    <t>719020              Títulos emitidos no vendidos</t>
  </si>
  <si>
    <t>719025              Títulos propia emisión recomprados</t>
  </si>
  <si>
    <t>719035              Títulos y cupones por incinerar</t>
  </si>
  <si>
    <t>719045              Títulos de inversiones comprados con pacto de reventa</t>
  </si>
  <si>
    <t>719090              Otras cuentas de orden</t>
  </si>
  <si>
    <t>74                  CUENTAS DE ORDEN ACREEDORAS</t>
  </si>
  <si>
    <t>7401                Valores y bienes recibidos de terceros</t>
  </si>
  <si>
    <t>740105              En cobranza</t>
  </si>
  <si>
    <t>740110              Documentos en garantía</t>
  </si>
  <si>
    <t>740115              Valores fiduciarios en garantía</t>
  </si>
  <si>
    <t>740120              Bienes inmuebles en garantía</t>
  </si>
  <si>
    <t>740125              Otros Bienes en Garantía</t>
  </si>
  <si>
    <t>740130              En custodia</t>
  </si>
  <si>
    <t>740135              En administración</t>
  </si>
  <si>
    <t>740140              En comodato</t>
  </si>
  <si>
    <t>7402                Operaciones pasivas con empresas vinculadas</t>
  </si>
  <si>
    <t>740205              Obligaciones con el público</t>
  </si>
  <si>
    <t>740210              Obligaciones interbancarias</t>
  </si>
  <si>
    <t>740215              Obligaciones inmediatas</t>
  </si>
  <si>
    <t>740220              Aceptaciones en circulación</t>
  </si>
  <si>
    <t>740225              Cuentas por pagar</t>
  </si>
  <si>
    <t>740230              Obligaciones financieras</t>
  </si>
  <si>
    <t>740235              Valores en circulación</t>
  </si>
  <si>
    <t>740240              Obligaciones convertibles en acciones y aportes para futura capitalización</t>
  </si>
  <si>
    <t>740245              Otros pasivos</t>
  </si>
  <si>
    <t>740250              Contingentes</t>
  </si>
  <si>
    <t>7403                Operaciones pasivas con empresas subsidiarias y afiliadas</t>
  </si>
  <si>
    <t>740305              Obligaciones con el público</t>
  </si>
  <si>
    <t>740310              Obligaciones interbancarias</t>
  </si>
  <si>
    <t>740315              Obligaciones inmediatas</t>
  </si>
  <si>
    <t>740320              Aceptaciones en circulación</t>
  </si>
  <si>
    <t>740325              Cuentas por pagar</t>
  </si>
  <si>
    <t>740330              Obligaciones financieras</t>
  </si>
  <si>
    <t>740335              Valores en circulación</t>
  </si>
  <si>
    <t>740340              Obligaciones convertibles en acciones y aportes para futura capitalización</t>
  </si>
  <si>
    <t>740345              Otros Pasivos</t>
  </si>
  <si>
    <t>740350              Contingentes</t>
  </si>
  <si>
    <t>7404                Depósitos y otras captaciones no cubiertas por CODESE</t>
  </si>
  <si>
    <t>740405              Obligaciones con el público</t>
  </si>
  <si>
    <t>740410              Obligaciones inmediatas</t>
  </si>
  <si>
    <t>7406                Deficiencia de provisiones</t>
  </si>
  <si>
    <t>740605              Inversiones</t>
  </si>
  <si>
    <t>740610              Cartera de créditos</t>
  </si>
  <si>
    <t>740615              Deudores por aceptación</t>
  </si>
  <si>
    <t>740620              Cuentas por cobrar</t>
  </si>
  <si>
    <t>740625              Bienes realizables, adjudicados por pago y arrendamiento mercantil</t>
  </si>
  <si>
    <t>740630              Otros activos</t>
  </si>
  <si>
    <t>740635              Operaciones contingentes</t>
  </si>
  <si>
    <t>7407                Depósitos de entidades del sector público</t>
  </si>
  <si>
    <t>740705              Depósitos monetarios</t>
  </si>
  <si>
    <t>740710              Depósitos de ahorro</t>
  </si>
  <si>
    <t>740715              Otros depósitos</t>
  </si>
  <si>
    <t>740720              Operaciones de reporto</t>
  </si>
  <si>
    <t>740725              Depósitos a plazo</t>
  </si>
  <si>
    <t>740730              Depósitos por confirmar</t>
  </si>
  <si>
    <t>7408                Origen del capital</t>
  </si>
  <si>
    <t>740805              Aportes en efectivo de accionistas o socios del país</t>
  </si>
  <si>
    <t>740810              Aportes en efectivo de accionistas o socios del exterior</t>
  </si>
  <si>
    <t>740815              Reinversión</t>
  </si>
  <si>
    <t>740820              Revalorización del Patrimonio</t>
  </si>
  <si>
    <t>740825              Reexpresión monetaria</t>
  </si>
  <si>
    <t>740830              Participación minoritaria</t>
  </si>
  <si>
    <t>7410                Capital suscrito no pagado</t>
  </si>
  <si>
    <t>7411                Pasivos adquiridos</t>
  </si>
  <si>
    <t>741105              Depósitos a la vista</t>
  </si>
  <si>
    <t>741110              Operaciones de reporto</t>
  </si>
  <si>
    <t>741115              Depósitos a plazo</t>
  </si>
  <si>
    <t>741120              Operaciones interbancarias</t>
  </si>
  <si>
    <t>741125              Obligaciones inmediatas</t>
  </si>
  <si>
    <t>741130              Cuentas por pagar</t>
  </si>
  <si>
    <t>741135              Obligaciones financieras</t>
  </si>
  <si>
    <t>741140              Otros pasivos</t>
  </si>
  <si>
    <t>7412                Orden de prelación</t>
  </si>
  <si>
    <t>741205              Pasivos garantizados conforme a la ley</t>
  </si>
  <si>
    <t>741210              Costas judiciales causadas en interés común de los acreedores</t>
  </si>
  <si>
    <t>741215              Deudas con trabajadores e IESS</t>
  </si>
  <si>
    <t>741220              Impuestos, tasas y contribuciones</t>
  </si>
  <si>
    <t>741225              Obligaciones por depósitos y captaciones del público</t>
  </si>
  <si>
    <t>741230              Otros créditos de acuerdo al orden y forma determinados en el código civil</t>
  </si>
  <si>
    <t>741235              Accionistas, administradores y vinculados</t>
  </si>
  <si>
    <t>7413                Control de pasivos de entidades en saneamiento</t>
  </si>
  <si>
    <t>741305              Depósitos garantizados</t>
  </si>
  <si>
    <t>741310              Pasivos originados en el proceso de saneamiento</t>
  </si>
  <si>
    <t>7414                Provisiones constituidas</t>
  </si>
  <si>
    <t>741401              Provision cartera refinanciada comercial</t>
  </si>
  <si>
    <t>741402              Provision cartera refinanciada consumo</t>
  </si>
  <si>
    <t>741403              Provision cartera refinanciada vivienda</t>
  </si>
  <si>
    <t>741404              Provision cartera refinanciada microcredito</t>
  </si>
  <si>
    <t>741405              Provision cartera refinanciada educativo</t>
  </si>
  <si>
    <t>741409              Provisión cartera reestructurada comercial</t>
  </si>
  <si>
    <t>741410              Provisión cartera reestructurada consumo</t>
  </si>
  <si>
    <t>741411              Provision cartera reestructurada vivienda</t>
  </si>
  <si>
    <t>741412              Provision cartera reestructurada microcredito</t>
  </si>
  <si>
    <t>741413              Provision cartera reestructurada educativo</t>
  </si>
  <si>
    <t>741417              Provision general cartera comercial</t>
  </si>
  <si>
    <t>741418              Provisiongeneral cartera consumo</t>
  </si>
  <si>
    <t>741419              Provision general cartera vivienda</t>
  </si>
  <si>
    <t>741420              Provision general cartera microcredito</t>
  </si>
  <si>
    <t>741421              Provision general cartera educativo</t>
  </si>
  <si>
    <t>7415                Depósitos o captaciones constituidos como garantía de préstamos</t>
  </si>
  <si>
    <t>741505              Cartera Comercial</t>
  </si>
  <si>
    <t>741510              Cartera de Consumo</t>
  </si>
  <si>
    <t>741515              Cartera de Vivienda</t>
  </si>
  <si>
    <t>741520              Cartera de microempresa</t>
  </si>
  <si>
    <t>741525              Cartera de credito educativo</t>
  </si>
  <si>
    <t>7416                Int. Pag. por Dep. constituídos como garantía de prestamos</t>
  </si>
  <si>
    <t>741605              Int. Pag. por Dep. constituídos como garantía de Prest. - Dep. vista</t>
  </si>
  <si>
    <t>741610              Int. Pag. por Dep. constituídos como garantía de Prest. - Dep. a plazo</t>
  </si>
  <si>
    <t>7490                Otras cuentas de orden acreedoras</t>
  </si>
  <si>
    <t>749005              Cheques de viajero</t>
  </si>
  <si>
    <t>749010              Cartas de crédito avisadas</t>
  </si>
  <si>
    <t>749020              Créditos aprobados no instrumentados</t>
  </si>
  <si>
    <t>749090              Otras</t>
  </si>
  <si>
    <t>1701                Bienes realizables</t>
  </si>
  <si>
    <t>170105              Terrenos</t>
  </si>
  <si>
    <t>170110              Obras de urbanización</t>
  </si>
  <si>
    <t>170115              Obras de edificación</t>
  </si>
  <si>
    <t>170120              Viviendas y otras obras terminadas</t>
  </si>
  <si>
    <t>2903                Fondos en administración</t>
  </si>
  <si>
    <t>En millones de dólares</t>
  </si>
  <si>
    <t>Banco Nacional de Fomento</t>
  </si>
  <si>
    <t>B.E.V.</t>
  </si>
  <si>
    <t>BANCO DEL ESTADO</t>
  </si>
  <si>
    <t>BNF</t>
  </si>
  <si>
    <t>C.F.N.</t>
  </si>
  <si>
    <t>IECE</t>
  </si>
  <si>
    <t>CFN</t>
  </si>
  <si>
    <t>BEDE</t>
  </si>
  <si>
    <t>BEV</t>
  </si>
  <si>
    <t>Banca Pública sin BNF (CFN-BEDE-BEV)</t>
  </si>
  <si>
    <t>Activos</t>
  </si>
  <si>
    <t>Activos productivos</t>
  </si>
  <si>
    <t>Por vencer</t>
  </si>
  <si>
    <t>Comercial</t>
  </si>
  <si>
    <t>Consumo</t>
  </si>
  <si>
    <t>Vivienda</t>
  </si>
  <si>
    <t>Microempresa</t>
  </si>
  <si>
    <t>Educativo</t>
  </si>
  <si>
    <t>Vencida</t>
  </si>
  <si>
    <t>Pasivos con costo</t>
  </si>
  <si>
    <t>Ingresos financieros</t>
  </si>
  <si>
    <t>Egresos financieros</t>
  </si>
  <si>
    <t>Tasa activa implícita</t>
  </si>
  <si>
    <t>Tasa pasiva implícita</t>
  </si>
  <si>
    <t xml:space="preserve">Margen bruto </t>
  </si>
  <si>
    <t>Gasto en personal</t>
  </si>
  <si>
    <t>Gastos operativos</t>
  </si>
  <si>
    <t>Otros gastos</t>
  </si>
  <si>
    <t>Otros ingresos</t>
  </si>
  <si>
    <t>Utilidad neta</t>
  </si>
  <si>
    <t>Total ingresos</t>
  </si>
  <si>
    <t>Total egresos</t>
  </si>
  <si>
    <t>5506                Ingresos por subsidios recuperados</t>
  </si>
  <si>
    <t xml:space="preserve">Activos Productivos </t>
  </si>
  <si>
    <t>Pasivos con Costo</t>
  </si>
  <si>
    <t>Ingresos Financieros</t>
  </si>
  <si>
    <t>Egresos Financieros</t>
  </si>
  <si>
    <t xml:space="preserve"> Tasa Activa Implícita C/A</t>
  </si>
  <si>
    <t xml:space="preserve"> Tasa Pasiva Implícita D/B</t>
  </si>
  <si>
    <t>MARGEN BRUTO DE INTERMEDIACION FINANCIERA (E-F) en %</t>
  </si>
  <si>
    <t>Gastos de Personal</t>
  </si>
  <si>
    <t>Gastos de Personal en el Margen [H/(A+B)/2]</t>
  </si>
  <si>
    <t>Gastos Operativos</t>
  </si>
  <si>
    <t>Gastos de Operativos en el Margen [J/(A+B)/2]</t>
  </si>
  <si>
    <t>Gastos de Provisiones</t>
  </si>
  <si>
    <t>Gastos de Provisiones en el Margen [L/(A+B)/2]</t>
  </si>
  <si>
    <t>MARGEN FINANCIERO ANTES DE IMPUESTOS (G-I-K-M)</t>
  </si>
  <si>
    <t>Gastos de Impuestos y participación a empleados</t>
  </si>
  <si>
    <t>Gastos de Imp. Y Participación en el Margen [O/(A+B)/2]</t>
  </si>
  <si>
    <t>MARGEN FINANCIERO DESPUES DE IMPUESTOS (en millones de USD)</t>
  </si>
  <si>
    <t>MARGEN FINANCIERO DESPUES DE IMPUESTOS (N-P)</t>
  </si>
  <si>
    <t>Otros Gastos</t>
  </si>
  <si>
    <t>Utilidad Neta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</si>
  <si>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</si>
  <si>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</si>
  <si>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</si>
  <si>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</si>
  <si>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</si>
  <si>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</si>
  <si>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</si>
  <si>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</si>
  <si>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</si>
  <si>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</si>
  <si>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</si>
  <si>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</si>
  <si>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</si>
  <si>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</si>
  <si>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</si>
  <si>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</si>
  <si>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</si>
  <si>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+</t>
  </si>
  <si>
    <t>-</t>
  </si>
  <si>
    <t>MARGEN BRUTO DE INTERMEDIACION FINANCIERA ( en millones de USD) (C-D)</t>
  </si>
  <si>
    <t>Bancos y otras instituciones financieras</t>
  </si>
  <si>
    <t>Operaciones interbancarias</t>
  </si>
  <si>
    <t>Inversiones</t>
  </si>
  <si>
    <t>Cartera por vencer</t>
  </si>
  <si>
    <t>Deudores por aceptaciones</t>
  </si>
  <si>
    <t>Acciones y participaciones</t>
  </si>
  <si>
    <t>Crecimiento promedio</t>
  </si>
  <si>
    <t>Intereses</t>
  </si>
  <si>
    <t>Comisiones</t>
  </si>
  <si>
    <t>Utilidades financieras</t>
  </si>
  <si>
    <t>Servicios</t>
  </si>
  <si>
    <t>Crecimiento</t>
  </si>
  <si>
    <t>Participación</t>
  </si>
  <si>
    <t>Perdidas financieras</t>
  </si>
  <si>
    <t>Perdidas en acciones y participaciones</t>
  </si>
  <si>
    <t xml:space="preserve">Crecimiento </t>
  </si>
  <si>
    <t>Participación 2012</t>
  </si>
  <si>
    <t>Cartera</t>
  </si>
  <si>
    <t>Rótulos de fila</t>
  </si>
  <si>
    <t>Total general</t>
  </si>
  <si>
    <t>Total</t>
  </si>
  <si>
    <t>Microcrédito</t>
  </si>
  <si>
    <t>Monto Vivienda</t>
  </si>
  <si>
    <t xml:space="preserve">Segmento </t>
  </si>
  <si>
    <t>Volumen de crédito</t>
  </si>
  <si>
    <t xml:space="preserve">Comercial </t>
  </si>
  <si>
    <t>Ene.-Dic. 2007</t>
  </si>
  <si>
    <t>Ene.-Dic. 2008</t>
  </si>
  <si>
    <t>Ene.-Dic. 2009</t>
  </si>
  <si>
    <t>Ene.-Dic. 2010</t>
  </si>
  <si>
    <t>Ene.-Dic. 2011</t>
  </si>
  <si>
    <t>Ene.-Dic. 2012</t>
  </si>
  <si>
    <t>Participción 2012</t>
  </si>
  <si>
    <t>Cartera total</t>
  </si>
  <si>
    <t>Morosidad total</t>
  </si>
  <si>
    <t>Rendimiento</t>
  </si>
  <si>
    <t>1406                Cartera de crédito de inversión pública por vencer</t>
  </si>
  <si>
    <t>140605              De 1 a 30 días</t>
  </si>
  <si>
    <t>140610              De 31 a 90 días</t>
  </si>
  <si>
    <t>140615              De 91 a 180 días</t>
  </si>
  <si>
    <t>140620              De 181 a 360 días</t>
  </si>
  <si>
    <t>140625              De más de 360 días</t>
  </si>
  <si>
    <t>Inversión pública</t>
  </si>
  <si>
    <t>1414                Cartera de crédito de inversión pública refinanciada por vencer</t>
  </si>
  <si>
    <t>141405              De 1 a 30 días</t>
  </si>
  <si>
    <t>141410              De 31 a 90 días</t>
  </si>
  <si>
    <t>141415              De 91 a 180 días</t>
  </si>
  <si>
    <t>141420              De 181 a 360 días</t>
  </si>
  <si>
    <t>141425              De más de 360 días</t>
  </si>
  <si>
    <t>149930              (Cartera de credito de inversión pública)</t>
  </si>
  <si>
    <t>160330              Cartera de credito inversión pública</t>
  </si>
  <si>
    <t>510425              Cartera de credito inversión pública</t>
  </si>
  <si>
    <t>710930              Cartera de credito inversión pública</t>
  </si>
  <si>
    <t>Rendimiento cartera de crédito</t>
  </si>
  <si>
    <t>COMERCIAL</t>
  </si>
  <si>
    <t>BANCO ECUATORIANO DE LA VIVIENDA</t>
  </si>
  <si>
    <t>VIVIENDA</t>
  </si>
  <si>
    <t>BANCO NACIONAL DE FOMENTO</t>
  </si>
  <si>
    <t>CONSUMO</t>
  </si>
  <si>
    <t>MICROCREDITO</t>
  </si>
  <si>
    <t>CORPORACION FINANCIERA NACIONAL</t>
  </si>
  <si>
    <t>INVERSION PUBLICA</t>
  </si>
  <si>
    <t>Inversión Pública</t>
  </si>
  <si>
    <t>Crecimiento Promedio</t>
  </si>
  <si>
    <t>Promedio</t>
  </si>
  <si>
    <t xml:space="preserve">       Depósitos a la vista</t>
  </si>
  <si>
    <t xml:space="preserve">       Depósitos a plazo</t>
  </si>
  <si>
    <t xml:space="preserve">       Depósitos de garantía</t>
  </si>
  <si>
    <t xml:space="preserve">       Otros</t>
  </si>
  <si>
    <t xml:space="preserve">       Obligaciones Financieras</t>
  </si>
  <si>
    <t>Depósitos a plazo</t>
  </si>
  <si>
    <t xml:space="preserve">       De 1 a 30 días</t>
  </si>
  <si>
    <t xml:space="preserve">       De 31 a 90 días</t>
  </si>
  <si>
    <t xml:space="preserve">       De 91 a 180 días</t>
  </si>
  <si>
    <t xml:space="preserve">       De 181 a 360 días</t>
  </si>
  <si>
    <t xml:space="preserve">       De más de 361 días</t>
  </si>
  <si>
    <t>Pasivos</t>
  </si>
  <si>
    <t>GASTOS TOTALES</t>
  </si>
  <si>
    <t>Gastos de personal</t>
  </si>
  <si>
    <t xml:space="preserve">       Fondo de reserva IESS</t>
  </si>
  <si>
    <t xml:space="preserve">       Pensiones y jubilaciones</t>
  </si>
  <si>
    <t xml:space="preserve">       Impuesto a la renta del personal</t>
  </si>
  <si>
    <t xml:space="preserve">       Remuneraciones mensuales</t>
  </si>
  <si>
    <t xml:space="preserve">       Beneficios sociales</t>
  </si>
  <si>
    <t xml:space="preserve">       Gastos de representación, residencia y responsabilidad</t>
  </si>
  <si>
    <t xml:space="preserve">       Aportes al IESS</t>
  </si>
  <si>
    <t xml:space="preserve">       Servicios varios</t>
  </si>
  <si>
    <t xml:space="preserve">       Impuestos, contribuciones y multas</t>
  </si>
  <si>
    <t>Provisiones</t>
  </si>
  <si>
    <t xml:space="preserve">       Inversiones</t>
  </si>
  <si>
    <t xml:space="preserve">       Cartera de créditos</t>
  </si>
  <si>
    <t xml:space="preserve">       Cuentas por cobrar</t>
  </si>
  <si>
    <t xml:space="preserve">       Otros activos</t>
  </si>
  <si>
    <t xml:space="preserve">       Operaciones contingentes</t>
  </si>
  <si>
    <t xml:space="preserve">       Operaciones Interbancarias</t>
  </si>
  <si>
    <t xml:space="preserve">       Bienes realizables, adjudicados por
       pago y de arrendamiento mercantil</t>
  </si>
  <si>
    <t xml:space="preserve">       Operaciones de reporto</t>
  </si>
  <si>
    <t xml:space="preserve">       Valores en Circulación</t>
  </si>
  <si>
    <t>CRECIMIENTO</t>
  </si>
  <si>
    <t>PARTICIPACIÓN</t>
  </si>
  <si>
    <t>activos prod</t>
  </si>
  <si>
    <t>Participación en los egresos totales</t>
  </si>
  <si>
    <t>Gastos en personal</t>
  </si>
  <si>
    <t>Otros</t>
  </si>
  <si>
    <t>Obligaciones Financieras</t>
  </si>
  <si>
    <t>Obligaciones con el Público</t>
  </si>
  <si>
    <t>Depósitos a la vista</t>
  </si>
  <si>
    <t>Operaciones de reporto</t>
  </si>
  <si>
    <t>Depósitos de garantía</t>
  </si>
  <si>
    <t>Depósitos restringidos</t>
  </si>
  <si>
    <t>De 1 a 30 días</t>
  </si>
  <si>
    <t>De 31 a 90 días</t>
  </si>
  <si>
    <t>De 91 a 180 días</t>
  </si>
  <si>
    <t>De 181 a 360 días</t>
  </si>
  <si>
    <t>De más de 361 días</t>
  </si>
  <si>
    <t>Depósitos por confirmar</t>
  </si>
  <si>
    <t>Participación 2013</t>
  </si>
  <si>
    <t>Balance Bancos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</si>
</sst>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(* #,##0.00_);_(* \(#,##0.00\);_(* &quot;-&quot;??_);_(@_)"/>
    <numFmt numFmtId="164" formatCode="0.0%"/>
    <numFmt numFmtId="165" formatCode="[$-C0A]mmm\-yy;@"/>
    <numFmt numFmtId="166" formatCode="0.0"/>
    <numFmt numFmtId="167" formatCode="0.000%"/>
    <numFmt numFmtId="168" formatCode="#,##0.0"/>
    <numFmt numFmtId="169" formatCode="#,##0.000"/>
    <numFmt numFmtId="170" formatCode="0.000000%"/>
    <numFmt numFmtId="171" formatCode="#,##0.0\ _€;\-#,##0.0\ _€"/>
    <numFmt numFmtId="172" formatCode="0.0000"/>
    <numFmt numFmtId="173" formatCode="0.000"/>
    <numFmt numFmtId="174" formatCode="0.0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BFB8"/>
        <bgColor indexed="64"/>
      </patternFill>
    </fill>
    <fill>
      <patternFill patternType="solid">
        <fgColor rgb="FF6DD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</cellStyleXfs>
  <cellXfs count="276">
    <xf numFmtId="0" fontId="0" fillId="0" borderId="0" xfId="0"/>
    <xf numFmtId="3" fontId="0" fillId="0" borderId="0" xfId="0" applyNumberFormat="1"/>
    <xf numFmtId="0" fontId="0" fillId="0" borderId="0" xfId="0" applyNumberFormat="1"/>
    <xf numFmtId="14" fontId="0" fillId="0" borderId="0" xfId="0" applyNumberFormat="1"/>
    <xf numFmtId="0" fontId="1" fillId="0" borderId="0" xfId="0" applyFont="1"/>
    <xf numFmtId="0" fontId="0" fillId="2" borderId="0" xfId="0" applyFill="1"/>
    <xf numFmtId="0" fontId="0" fillId="3" borderId="0" xfId="0" applyFill="1"/>
    <xf numFmtId="164" fontId="0" fillId="0" borderId="0" xfId="1" applyNumberFormat="1" applyFont="1"/>
    <xf numFmtId="164" fontId="0" fillId="0" borderId="0" xfId="0" applyNumberFormat="1"/>
    <xf numFmtId="0" fontId="0" fillId="4" borderId="0" xfId="0" applyFill="1"/>
    <xf numFmtId="3" fontId="0" fillId="5" borderId="0" xfId="0" applyNumberFormat="1" applyFill="1"/>
    <xf numFmtId="3" fontId="0" fillId="6" borderId="0" xfId="0" applyNumberFormat="1" applyFill="1"/>
    <xf numFmtId="0" fontId="0" fillId="6" borderId="0" xfId="0" applyFill="1"/>
    <xf numFmtId="164" fontId="0" fillId="6" borderId="0" xfId="1" applyNumberFormat="1" applyFont="1" applyFill="1"/>
    <xf numFmtId="0" fontId="0" fillId="6" borderId="1" xfId="0" applyFill="1" applyBorder="1"/>
    <xf numFmtId="3" fontId="0" fillId="6" borderId="1" xfId="0" applyNumberFormat="1" applyFill="1" applyBorder="1"/>
    <xf numFmtId="164" fontId="0" fillId="6" borderId="1" xfId="1" applyNumberFormat="1" applyFont="1" applyFill="1" applyBorder="1"/>
    <xf numFmtId="0" fontId="1" fillId="6" borderId="0" xfId="0" applyFont="1" applyFill="1"/>
    <xf numFmtId="0" fontId="1" fillId="8" borderId="1" xfId="0" applyFont="1" applyFill="1" applyBorder="1"/>
    <xf numFmtId="3" fontId="1" fillId="8" borderId="1" xfId="0" applyNumberFormat="1" applyFont="1" applyFill="1" applyBorder="1"/>
    <xf numFmtId="3" fontId="1" fillId="6" borderId="0" xfId="0" applyNumberFormat="1" applyFont="1" applyFill="1"/>
    <xf numFmtId="164" fontId="1" fillId="8" borderId="1" xfId="1" applyNumberFormat="1" applyFont="1" applyFill="1" applyBorder="1"/>
    <xf numFmtId="164" fontId="1" fillId="6" borderId="0" xfId="1" applyNumberFormat="1" applyFont="1" applyFill="1"/>
    <xf numFmtId="164" fontId="1" fillId="8" borderId="1" xfId="0" applyNumberFormat="1" applyFont="1" applyFill="1" applyBorder="1"/>
    <xf numFmtId="164" fontId="1" fillId="6" borderId="0" xfId="0" applyNumberFormat="1" applyFont="1" applyFill="1"/>
    <xf numFmtId="0" fontId="3" fillId="7" borderId="1" xfId="0" applyFont="1" applyFill="1" applyBorder="1"/>
    <xf numFmtId="0" fontId="1" fillId="7" borderId="5" xfId="0" applyFont="1" applyFill="1" applyBorder="1"/>
    <xf numFmtId="0" fontId="3" fillId="7" borderId="6" xfId="0" applyFont="1" applyFill="1" applyBorder="1"/>
    <xf numFmtId="9" fontId="0" fillId="0" borderId="0" xfId="1" applyFont="1"/>
    <xf numFmtId="0" fontId="3" fillId="7" borderId="7" xfId="0" applyFont="1" applyFill="1" applyBorder="1"/>
    <xf numFmtId="0" fontId="3" fillId="7" borderId="10" xfId="0" applyFont="1" applyFill="1" applyBorder="1" applyAlignment="1">
      <alignment horizontal="right" vertical="center" indent="1"/>
    </xf>
    <xf numFmtId="0" fontId="0" fillId="0" borderId="0" xfId="0" applyAlignment="1"/>
    <xf numFmtId="0" fontId="0" fillId="0" borderId="0" xfId="0" applyFont="1"/>
    <xf numFmtId="0" fontId="4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1" fillId="6" borderId="0" xfId="0" applyFont="1" applyFill="1" applyBorder="1"/>
    <xf numFmtId="3" fontId="0" fillId="6" borderId="0" xfId="0" applyNumberFormat="1" applyFill="1" applyBorder="1"/>
    <xf numFmtId="0" fontId="0" fillId="6" borderId="0" xfId="0" applyFill="1" applyBorder="1"/>
    <xf numFmtId="164" fontId="0" fillId="6" borderId="0" xfId="1" applyNumberFormat="1" applyFont="1" applyFill="1" applyBorder="1"/>
    <xf numFmtId="164" fontId="0" fillId="6" borderId="12" xfId="1" applyNumberFormat="1" applyFont="1" applyFill="1" applyBorder="1"/>
    <xf numFmtId="3" fontId="0" fillId="6" borderId="13" xfId="0" applyNumberFormat="1" applyFill="1" applyBorder="1"/>
    <xf numFmtId="164" fontId="0" fillId="6" borderId="14" xfId="1" applyNumberFormat="1" applyFont="1" applyFill="1" applyBorder="1"/>
    <xf numFmtId="9" fontId="0" fillId="0" borderId="0" xfId="0" applyNumberFormat="1"/>
    <xf numFmtId="9" fontId="0" fillId="0" borderId="0" xfId="1" applyNumberFormat="1" applyFont="1"/>
    <xf numFmtId="165" fontId="0" fillId="0" borderId="0" xfId="0" applyNumberFormat="1"/>
    <xf numFmtId="0" fontId="3" fillId="7" borderId="7" xfId="2" applyFont="1" applyFill="1" applyBorder="1" applyAlignment="1">
      <alignment horizontal="center" vertical="center"/>
    </xf>
    <xf numFmtId="0" fontId="6" fillId="6" borderId="8" xfId="2" applyFont="1" applyFill="1" applyBorder="1" applyAlignment="1">
      <alignment horizontal="left"/>
    </xf>
    <xf numFmtId="0" fontId="7" fillId="6" borderId="8" xfId="2" applyFont="1" applyFill="1" applyBorder="1" applyAlignment="1">
      <alignment horizontal="left" indent="2"/>
    </xf>
    <xf numFmtId="0" fontId="7" fillId="6" borderId="9" xfId="2" applyFont="1" applyFill="1" applyBorder="1" applyAlignment="1">
      <alignment horizontal="left" indent="2"/>
    </xf>
    <xf numFmtId="0" fontId="3" fillId="7" borderId="10" xfId="2" applyFont="1" applyFill="1" applyBorder="1" applyAlignment="1">
      <alignment horizontal="center" wrapText="1"/>
    </xf>
    <xf numFmtId="0" fontId="4" fillId="7" borderId="10" xfId="2" applyFont="1" applyFill="1" applyBorder="1" applyAlignment="1">
      <alignment horizontal="center" wrapText="1"/>
    </xf>
    <xf numFmtId="0" fontId="4" fillId="7" borderId="11" xfId="2" applyFont="1" applyFill="1" applyBorder="1" applyAlignment="1">
      <alignment horizontal="center" wrapText="1"/>
    </xf>
    <xf numFmtId="0" fontId="6" fillId="6" borderId="0" xfId="2" applyFont="1" applyFill="1" applyBorder="1" applyAlignment="1">
      <alignment horizontal="left" indent="2"/>
    </xf>
    <xf numFmtId="164" fontId="0" fillId="6" borderId="0" xfId="0" applyNumberFormat="1" applyFill="1" applyBorder="1"/>
    <xf numFmtId="164" fontId="0" fillId="6" borderId="13" xfId="0" applyNumberFormat="1" applyFill="1" applyBorder="1"/>
    <xf numFmtId="164" fontId="0" fillId="6" borderId="12" xfId="0" applyNumberFormat="1" applyFill="1" applyBorder="1"/>
    <xf numFmtId="164" fontId="0" fillId="6" borderId="14" xfId="0" applyNumberFormat="1" applyFill="1" applyBorder="1"/>
    <xf numFmtId="0" fontId="0" fillId="9" borderId="0" xfId="0" applyFill="1"/>
    <xf numFmtId="4" fontId="0" fillId="0" borderId="0" xfId="0" applyNumberFormat="1"/>
    <xf numFmtId="0" fontId="0" fillId="6" borderId="8" xfId="0" applyFill="1" applyBorder="1"/>
    <xf numFmtId="0" fontId="0" fillId="6" borderId="9" xfId="0" applyFill="1" applyBorder="1"/>
    <xf numFmtId="1" fontId="0" fillId="6" borderId="0" xfId="0" applyNumberFormat="1" applyFill="1" applyBorder="1"/>
    <xf numFmtId="1" fontId="0" fillId="6" borderId="13" xfId="0" applyNumberFormat="1" applyFill="1" applyBorder="1"/>
    <xf numFmtId="0" fontId="0" fillId="0" borderId="0" xfId="0" applyFont="1" applyAlignment="1">
      <alignment horizontal="left" indent="1"/>
    </xf>
    <xf numFmtId="4" fontId="0" fillId="0" borderId="0" xfId="0" applyNumberFormat="1" applyFont="1"/>
    <xf numFmtId="0" fontId="1" fillId="0" borderId="15" xfId="0" applyFont="1" applyBorder="1" applyAlignment="1">
      <alignment horizontal="left"/>
    </xf>
    <xf numFmtId="4" fontId="1" fillId="0" borderId="15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4" fontId="1" fillId="0" borderId="0" xfId="0" applyNumberFormat="1" applyFont="1" applyFill="1" applyBorder="1"/>
    <xf numFmtId="43" fontId="1" fillId="6" borderId="0" xfId="3" applyFont="1" applyFill="1"/>
    <xf numFmtId="3" fontId="0" fillId="11" borderId="0" xfId="0" applyNumberFormat="1" applyFill="1" applyBorder="1"/>
    <xf numFmtId="164" fontId="0" fillId="11" borderId="0" xfId="1" applyNumberFormat="1" applyFont="1" applyFill="1" applyBorder="1"/>
    <xf numFmtId="164" fontId="0" fillId="11" borderId="12" xfId="1" applyNumberFormat="1" applyFont="1" applyFill="1" applyBorder="1"/>
    <xf numFmtId="3" fontId="0" fillId="11" borderId="13" xfId="0" applyNumberFormat="1" applyFill="1" applyBorder="1"/>
    <xf numFmtId="164" fontId="0" fillId="11" borderId="13" xfId="1" applyNumberFormat="1" applyFont="1" applyFill="1" applyBorder="1"/>
    <xf numFmtId="164" fontId="0" fillId="11" borderId="14" xfId="1" applyNumberFormat="1" applyFont="1" applyFill="1" applyBorder="1"/>
    <xf numFmtId="9" fontId="0" fillId="6" borderId="0" xfId="1" applyFont="1" applyFill="1" applyBorder="1"/>
    <xf numFmtId="0" fontId="0" fillId="0" borderId="0" xfId="0" applyBorder="1"/>
    <xf numFmtId="0" fontId="3" fillId="10" borderId="7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9" fontId="0" fillId="6" borderId="12" xfId="1" applyFont="1" applyFill="1" applyBorder="1"/>
    <xf numFmtId="9" fontId="0" fillId="6" borderId="0" xfId="1" applyFont="1" applyFill="1"/>
    <xf numFmtId="3" fontId="0" fillId="0" borderId="0" xfId="0" applyNumberFormat="1" applyFill="1" applyBorder="1"/>
    <xf numFmtId="164" fontId="0" fillId="0" borderId="0" xfId="1" applyNumberFormat="1" applyFont="1" applyFill="1" applyBorder="1"/>
    <xf numFmtId="0" fontId="1" fillId="0" borderId="0" xfId="0" applyFont="1" applyFill="1" applyBorder="1"/>
    <xf numFmtId="43" fontId="0" fillId="0" borderId="0" xfId="3" applyFont="1"/>
    <xf numFmtId="0" fontId="3" fillId="10" borderId="7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0" fillId="11" borderId="8" xfId="0" applyFill="1" applyBorder="1"/>
    <xf numFmtId="164" fontId="0" fillId="6" borderId="13" xfId="1" applyNumberFormat="1" applyFont="1" applyFill="1" applyBorder="1"/>
    <xf numFmtId="164" fontId="0" fillId="11" borderId="0" xfId="0" applyNumberFormat="1" applyFill="1" applyBorder="1"/>
    <xf numFmtId="0" fontId="1" fillId="12" borderId="8" xfId="0" applyFont="1" applyFill="1" applyBorder="1" applyAlignment="1">
      <alignment vertical="center"/>
    </xf>
    <xf numFmtId="3" fontId="1" fillId="12" borderId="0" xfId="0" applyNumberFormat="1" applyFont="1" applyFill="1" applyBorder="1" applyAlignment="1">
      <alignment vertical="center"/>
    </xf>
    <xf numFmtId="164" fontId="1" fillId="12" borderId="0" xfId="1" applyNumberFormat="1" applyFont="1" applyFill="1" applyBorder="1" applyAlignment="1">
      <alignment vertical="center"/>
    </xf>
    <xf numFmtId="164" fontId="1" fillId="12" borderId="12" xfId="1" applyNumberFormat="1" applyFont="1" applyFill="1" applyBorder="1" applyAlignment="1">
      <alignment vertical="center"/>
    </xf>
    <xf numFmtId="1" fontId="0" fillId="0" borderId="0" xfId="0" applyNumberFormat="1"/>
    <xf numFmtId="166" fontId="0" fillId="0" borderId="0" xfId="0" applyNumberFormat="1"/>
    <xf numFmtId="167" fontId="0" fillId="0" borderId="0" xfId="1" applyNumberFormat="1" applyFont="1"/>
    <xf numFmtId="9" fontId="0" fillId="6" borderId="0" xfId="1" applyNumberFormat="1" applyFont="1" applyFill="1"/>
    <xf numFmtId="164" fontId="0" fillId="6" borderId="0" xfId="0" applyNumberFormat="1" applyFill="1"/>
    <xf numFmtId="9" fontId="0" fillId="4" borderId="0" xfId="0" applyNumberFormat="1" applyFill="1"/>
    <xf numFmtId="1" fontId="0" fillId="0" borderId="0" xfId="1" applyNumberFormat="1" applyFont="1"/>
    <xf numFmtId="0" fontId="0" fillId="11" borderId="9" xfId="0" applyFill="1" applyBorder="1"/>
    <xf numFmtId="0" fontId="1" fillId="9" borderId="8" xfId="0" applyFont="1" applyFill="1" applyBorder="1"/>
    <xf numFmtId="3" fontId="1" fillId="9" borderId="0" xfId="0" applyNumberFormat="1" applyFont="1" applyFill="1" applyBorder="1"/>
    <xf numFmtId="0" fontId="1" fillId="14" borderId="8" xfId="0" applyFont="1" applyFill="1" applyBorder="1"/>
    <xf numFmtId="3" fontId="1" fillId="14" borderId="0" xfId="0" applyNumberFormat="1" applyFont="1" applyFill="1" applyBorder="1"/>
    <xf numFmtId="164" fontId="1" fillId="14" borderId="0" xfId="1" applyNumberFormat="1" applyFont="1" applyFill="1" applyBorder="1"/>
    <xf numFmtId="164" fontId="1" fillId="14" borderId="12" xfId="1" applyNumberFormat="1" applyFont="1" applyFill="1" applyBorder="1"/>
    <xf numFmtId="164" fontId="1" fillId="9" borderId="0" xfId="0" applyNumberFormat="1" applyFont="1" applyFill="1" applyBorder="1"/>
    <xf numFmtId="9" fontId="0" fillId="11" borderId="14" xfId="1" applyFont="1" applyFill="1" applyBorder="1"/>
    <xf numFmtId="1" fontId="0" fillId="11" borderId="13" xfId="0" applyNumberFormat="1" applyFill="1" applyBorder="1"/>
    <xf numFmtId="9" fontId="0" fillId="11" borderId="13" xfId="1" applyFont="1" applyFill="1" applyBorder="1"/>
    <xf numFmtId="0" fontId="1" fillId="15" borderId="8" xfId="0" applyFont="1" applyFill="1" applyBorder="1"/>
    <xf numFmtId="9" fontId="1" fillId="15" borderId="0" xfId="1" applyFont="1" applyFill="1" applyBorder="1"/>
    <xf numFmtId="9" fontId="1" fillId="15" borderId="12" xfId="1" applyFont="1" applyFill="1" applyBorder="1"/>
    <xf numFmtId="1" fontId="1" fillId="15" borderId="0" xfId="0" applyNumberFormat="1" applyFont="1" applyFill="1" applyBorder="1"/>
    <xf numFmtId="166" fontId="0" fillId="0" borderId="0" xfId="1" applyNumberFormat="1" applyFont="1"/>
    <xf numFmtId="0" fontId="0" fillId="11" borderId="8" xfId="0" applyFill="1" applyBorder="1" applyAlignment="1">
      <alignment vertical="center" wrapText="1"/>
    </xf>
    <xf numFmtId="0" fontId="0" fillId="6" borderId="8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9" fontId="0" fillId="6" borderId="12" xfId="1" applyFont="1" applyFill="1" applyBorder="1" applyAlignment="1">
      <alignment vertical="center"/>
    </xf>
    <xf numFmtId="9" fontId="0" fillId="11" borderId="12" xfId="1" applyFont="1" applyFill="1" applyBorder="1" applyAlignment="1">
      <alignment vertical="center"/>
    </xf>
    <xf numFmtId="9" fontId="0" fillId="6" borderId="14" xfId="1" applyFont="1" applyFill="1" applyBorder="1" applyAlignment="1">
      <alignment vertical="center"/>
    </xf>
    <xf numFmtId="0" fontId="1" fillId="16" borderId="8" xfId="0" applyFont="1" applyFill="1" applyBorder="1"/>
    <xf numFmtId="9" fontId="1" fillId="16" borderId="12" xfId="1" applyFont="1" applyFill="1" applyBorder="1" applyAlignment="1">
      <alignment vertical="center"/>
    </xf>
    <xf numFmtId="1" fontId="1" fillId="16" borderId="0" xfId="0" applyNumberFormat="1" applyFont="1" applyFill="1" applyBorder="1" applyAlignment="1">
      <alignment vertical="center"/>
    </xf>
    <xf numFmtId="1" fontId="0" fillId="6" borderId="0" xfId="0" applyNumberFormat="1" applyFill="1" applyBorder="1" applyAlignment="1">
      <alignment vertical="center"/>
    </xf>
    <xf numFmtId="1" fontId="0" fillId="11" borderId="0" xfId="0" applyNumberFormat="1" applyFill="1" applyBorder="1" applyAlignment="1">
      <alignment vertical="center"/>
    </xf>
    <xf numFmtId="1" fontId="0" fillId="6" borderId="13" xfId="0" applyNumberFormat="1" applyFill="1" applyBorder="1" applyAlignment="1">
      <alignment vertical="center"/>
    </xf>
    <xf numFmtId="9" fontId="1" fillId="16" borderId="0" xfId="1" applyNumberFormat="1" applyFont="1" applyFill="1" applyBorder="1" applyAlignment="1">
      <alignment vertical="center"/>
    </xf>
    <xf numFmtId="9" fontId="0" fillId="6" borderId="0" xfId="1" applyNumberFormat="1" applyFont="1" applyFill="1" applyBorder="1" applyAlignment="1">
      <alignment vertical="center"/>
    </xf>
    <xf numFmtId="9" fontId="0" fillId="11" borderId="0" xfId="1" applyNumberFormat="1" applyFont="1" applyFill="1" applyBorder="1" applyAlignment="1">
      <alignment vertical="center"/>
    </xf>
    <xf numFmtId="9" fontId="0" fillId="6" borderId="13" xfId="1" applyNumberFormat="1" applyFont="1" applyFill="1" applyBorder="1" applyAlignment="1">
      <alignment vertic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17" borderId="0" xfId="0" applyFont="1" applyFill="1"/>
    <xf numFmtId="0" fontId="1" fillId="18" borderId="0" xfId="0" applyFont="1" applyFill="1"/>
    <xf numFmtId="168" fontId="0" fillId="0" borderId="0" xfId="0" applyNumberFormat="1"/>
    <xf numFmtId="169" fontId="0" fillId="0" borderId="0" xfId="0" applyNumberFormat="1"/>
    <xf numFmtId="164" fontId="0" fillId="6" borderId="13" xfId="0" applyNumberFormat="1" applyFill="1" applyBorder="1" applyAlignment="1">
      <alignment horizontal="right"/>
    </xf>
    <xf numFmtId="0" fontId="0" fillId="0" borderId="0" xfId="0" applyFill="1"/>
    <xf numFmtId="3" fontId="0" fillId="0" borderId="0" xfId="0" applyNumberFormat="1" applyFill="1"/>
    <xf numFmtId="3" fontId="0" fillId="16" borderId="0" xfId="0" applyNumberFormat="1" applyFill="1"/>
    <xf numFmtId="39" fontId="0" fillId="0" borderId="0" xfId="3" applyNumberFormat="1" applyFont="1"/>
    <xf numFmtId="39" fontId="0" fillId="0" borderId="0" xfId="0" applyNumberFormat="1"/>
    <xf numFmtId="170" fontId="0" fillId="0" borderId="0" xfId="1" applyNumberFormat="1" applyFont="1"/>
    <xf numFmtId="10" fontId="0" fillId="6" borderId="0" xfId="1" applyNumberFormat="1" applyFont="1" applyFill="1"/>
    <xf numFmtId="0" fontId="0" fillId="16" borderId="0" xfId="0" applyFill="1"/>
    <xf numFmtId="0" fontId="0" fillId="12" borderId="0" xfId="0" applyFill="1"/>
    <xf numFmtId="0" fontId="1" fillId="13" borderId="8" xfId="0" applyFont="1" applyFill="1" applyBorder="1" applyAlignment="1">
      <alignment vertical="center"/>
    </xf>
    <xf numFmtId="166" fontId="1" fillId="13" borderId="0" xfId="0" applyNumberFormat="1" applyFont="1" applyFill="1" applyBorder="1" applyAlignment="1">
      <alignment vertical="center"/>
    </xf>
    <xf numFmtId="164" fontId="1" fillId="13" borderId="0" xfId="1" applyNumberFormat="1" applyFont="1" applyFill="1" applyBorder="1" applyAlignment="1">
      <alignment vertical="center"/>
    </xf>
    <xf numFmtId="9" fontId="1" fillId="13" borderId="12" xfId="1" applyFont="1" applyFill="1" applyBorder="1" applyAlignment="1">
      <alignment vertical="center"/>
    </xf>
    <xf numFmtId="0" fontId="0" fillId="0" borderId="0" xfId="0" applyAlignment="1">
      <alignment vertical="center"/>
    </xf>
    <xf numFmtId="166" fontId="0" fillId="6" borderId="0" xfId="0" applyNumberFormat="1" applyFill="1" applyBorder="1" applyAlignment="1">
      <alignment vertical="center"/>
    </xf>
    <xf numFmtId="164" fontId="0" fillId="6" borderId="0" xfId="1" applyNumberFormat="1" applyFont="1" applyFill="1" applyBorder="1" applyAlignment="1">
      <alignment vertical="center"/>
    </xf>
    <xf numFmtId="166" fontId="0" fillId="11" borderId="0" xfId="0" applyNumberFormat="1" applyFill="1" applyBorder="1" applyAlignment="1">
      <alignment vertical="center"/>
    </xf>
    <xf numFmtId="164" fontId="0" fillId="11" borderId="0" xfId="1" applyNumberFormat="1" applyFont="1" applyFill="1" applyBorder="1" applyAlignment="1">
      <alignment vertical="center"/>
    </xf>
    <xf numFmtId="0" fontId="0" fillId="6" borderId="8" xfId="0" applyFill="1" applyBorder="1" applyAlignment="1">
      <alignment vertical="center" wrapText="1"/>
    </xf>
    <xf numFmtId="0" fontId="0" fillId="11" borderId="9" xfId="0" applyFill="1" applyBorder="1" applyAlignment="1">
      <alignment vertical="center"/>
    </xf>
    <xf numFmtId="166" fontId="0" fillId="11" borderId="13" xfId="0" applyNumberFormat="1" applyFill="1" applyBorder="1" applyAlignment="1">
      <alignment vertical="center"/>
    </xf>
    <xf numFmtId="164" fontId="0" fillId="11" borderId="13" xfId="1" applyNumberFormat="1" applyFont="1" applyFill="1" applyBorder="1" applyAlignment="1">
      <alignment vertical="center"/>
    </xf>
    <xf numFmtId="9" fontId="0" fillId="11" borderId="14" xfId="1" applyFont="1" applyFill="1" applyBorder="1" applyAlignment="1">
      <alignment vertical="center"/>
    </xf>
    <xf numFmtId="9" fontId="0" fillId="0" borderId="0" xfId="1" applyFont="1" applyFill="1" applyBorder="1"/>
    <xf numFmtId="10" fontId="0" fillId="0" borderId="0" xfId="1" applyNumberFormat="1" applyFont="1"/>
    <xf numFmtId="3" fontId="0" fillId="6" borderId="8" xfId="0" applyNumberFormat="1" applyFill="1" applyBorder="1"/>
    <xf numFmtId="3" fontId="0" fillId="11" borderId="9" xfId="0" applyNumberFormat="1" applyFill="1" applyBorder="1"/>
    <xf numFmtId="43" fontId="0" fillId="6" borderId="13" xfId="3" applyFont="1" applyFill="1" applyBorder="1"/>
    <xf numFmtId="171" fontId="0" fillId="0" borderId="0" xfId="0" applyNumberFormat="1"/>
    <xf numFmtId="171" fontId="0" fillId="0" borderId="0" xfId="1" applyNumberFormat="1" applyFont="1"/>
    <xf numFmtId="9" fontId="0" fillId="18" borderId="0" xfId="1" applyFont="1" applyFill="1"/>
    <xf numFmtId="9" fontId="0" fillId="0" borderId="0" xfId="1" applyFont="1" applyFill="1"/>
    <xf numFmtId="2" fontId="0" fillId="0" borderId="0" xfId="0" applyNumberFormat="1"/>
    <xf numFmtId="2" fontId="0" fillId="6" borderId="0" xfId="0" applyNumberFormat="1" applyFill="1" applyBorder="1" applyAlignment="1">
      <alignment vertical="center"/>
    </xf>
    <xf numFmtId="9" fontId="0" fillId="6" borderId="12" xfId="1" applyNumberFormat="1" applyFont="1" applyFill="1" applyBorder="1" applyAlignment="1">
      <alignment vertical="center"/>
    </xf>
    <xf numFmtId="9" fontId="0" fillId="11" borderId="12" xfId="1" applyNumberFormat="1" applyFont="1" applyFill="1" applyBorder="1" applyAlignment="1">
      <alignment vertical="center"/>
    </xf>
    <xf numFmtId="9" fontId="0" fillId="11" borderId="14" xfId="1" applyNumberFormat="1" applyFont="1" applyFill="1" applyBorder="1" applyAlignment="1">
      <alignment vertical="center"/>
    </xf>
    <xf numFmtId="0" fontId="9" fillId="0" borderId="0" xfId="0" applyFont="1"/>
    <xf numFmtId="3" fontId="9" fillId="0" borderId="0" xfId="0" applyNumberFormat="1" applyFont="1"/>
    <xf numFmtId="164" fontId="9" fillId="0" borderId="0" xfId="1" applyNumberFormat="1" applyFont="1"/>
    <xf numFmtId="164" fontId="9" fillId="0" borderId="0" xfId="0" applyNumberFormat="1" applyFont="1"/>
    <xf numFmtId="166" fontId="0" fillId="11" borderId="13" xfId="0" applyNumberFormat="1" applyFill="1" applyBorder="1"/>
    <xf numFmtId="172" fontId="0" fillId="6" borderId="0" xfId="0" applyNumberFormat="1" applyFill="1" applyBorder="1" applyAlignment="1">
      <alignment vertical="center"/>
    </xf>
    <xf numFmtId="174" fontId="0" fillId="6" borderId="0" xfId="0" applyNumberFormat="1" applyFill="1" applyBorder="1" applyAlignment="1">
      <alignment vertical="center"/>
    </xf>
    <xf numFmtId="173" fontId="0" fillId="11" borderId="13" xfId="0" applyNumberFormat="1" applyFill="1" applyBorder="1" applyAlignment="1">
      <alignment vertical="center"/>
    </xf>
    <xf numFmtId="9" fontId="0" fillId="11" borderId="13" xfId="1" applyNumberFormat="1" applyFont="1" applyFill="1" applyBorder="1" applyAlignment="1">
      <alignment vertical="center"/>
    </xf>
    <xf numFmtId="168" fontId="0" fillId="6" borderId="1" xfId="0" applyNumberFormat="1" applyFill="1" applyBorder="1"/>
    <xf numFmtId="168" fontId="1" fillId="8" borderId="1" xfId="0" applyNumberFormat="1" applyFont="1" applyFill="1" applyBorder="1"/>
    <xf numFmtId="3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3" fontId="0" fillId="6" borderId="12" xfId="0" applyNumberFormat="1" applyFill="1" applyBorder="1"/>
    <xf numFmtId="3" fontId="0" fillId="6" borderId="14" xfId="0" applyNumberFormat="1" applyFill="1" applyBorder="1"/>
    <xf numFmtId="0" fontId="3" fillId="19" borderId="7" xfId="0" applyFont="1" applyFill="1" applyBorder="1" applyAlignment="1">
      <alignment horizontal="center" vertical="center"/>
    </xf>
    <xf numFmtId="0" fontId="3" fillId="19" borderId="10" xfId="0" applyFont="1" applyFill="1" applyBorder="1" applyAlignment="1">
      <alignment horizontal="center" vertical="center"/>
    </xf>
    <xf numFmtId="0" fontId="3" fillId="19" borderId="11" xfId="0" applyFont="1" applyFill="1" applyBorder="1" applyAlignment="1">
      <alignment horizontal="center" vertical="center"/>
    </xf>
    <xf numFmtId="0" fontId="0" fillId="12" borderId="8" xfId="0" applyFill="1" applyBorder="1"/>
    <xf numFmtId="3" fontId="0" fillId="12" borderId="0" xfId="0" applyNumberFormat="1" applyFill="1" applyBorder="1"/>
    <xf numFmtId="3" fontId="0" fillId="12" borderId="12" xfId="0" applyNumberFormat="1" applyFill="1" applyBorder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9" fontId="7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9" fontId="7" fillId="0" borderId="0" xfId="1" applyFont="1"/>
    <xf numFmtId="0" fontId="1" fillId="6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37" fontId="0" fillId="0" borderId="0" xfId="3" applyNumberFormat="1" applyFont="1"/>
    <xf numFmtId="2" fontId="0" fillId="11" borderId="13" xfId="0" applyNumberFormat="1" applyFill="1" applyBorder="1"/>
    <xf numFmtId="0" fontId="0" fillId="6" borderId="8" xfId="0" applyFill="1" applyBorder="1" applyAlignment="1">
      <alignment horizontal="left" vertical="center" indent="2"/>
    </xf>
    <xf numFmtId="0" fontId="0" fillId="11" borderId="8" xfId="0" applyFill="1" applyBorder="1" applyAlignment="1">
      <alignment horizontal="left" vertical="center" indent="2"/>
    </xf>
    <xf numFmtId="0" fontId="0" fillId="11" borderId="9" xfId="0" applyFill="1" applyBorder="1" applyAlignment="1">
      <alignment horizontal="left" vertical="center" indent="2"/>
    </xf>
    <xf numFmtId="3" fontId="0" fillId="6" borderId="0" xfId="0" applyNumberFormat="1" applyFill="1" applyBorder="1" applyAlignment="1">
      <alignment vertical="center"/>
    </xf>
    <xf numFmtId="164" fontId="0" fillId="6" borderId="12" xfId="1" applyNumberFormat="1" applyFont="1" applyFill="1" applyBorder="1" applyAlignment="1">
      <alignment vertical="center"/>
    </xf>
    <xf numFmtId="3" fontId="0" fillId="11" borderId="0" xfId="0" applyNumberFormat="1" applyFill="1" applyBorder="1" applyAlignment="1">
      <alignment vertical="center"/>
    </xf>
    <xf numFmtId="164" fontId="0" fillId="11" borderId="12" xfId="1" applyNumberFormat="1" applyFont="1" applyFill="1" applyBorder="1" applyAlignment="1">
      <alignment vertical="center"/>
    </xf>
    <xf numFmtId="3" fontId="0" fillId="11" borderId="13" xfId="0" applyNumberFormat="1" applyFill="1" applyBorder="1" applyAlignment="1">
      <alignment vertical="center"/>
    </xf>
    <xf numFmtId="164" fontId="0" fillId="11" borderId="14" xfId="1" applyNumberFormat="1" applyFont="1" applyFill="1" applyBorder="1" applyAlignment="1">
      <alignment vertical="center"/>
    </xf>
    <xf numFmtId="9" fontId="1" fillId="12" borderId="12" xfId="1" applyNumberFormat="1" applyFont="1" applyFill="1" applyBorder="1" applyAlignment="1">
      <alignment vertical="center"/>
    </xf>
    <xf numFmtId="9" fontId="1" fillId="9" borderId="12" xfId="1" applyNumberFormat="1" applyFont="1" applyFill="1" applyBorder="1"/>
    <xf numFmtId="10" fontId="0" fillId="6" borderId="12" xfId="1" applyNumberFormat="1" applyFont="1" applyFill="1" applyBorder="1"/>
    <xf numFmtId="10" fontId="0" fillId="11" borderId="12" xfId="1" applyNumberFormat="1" applyFont="1" applyFill="1" applyBorder="1"/>
    <xf numFmtId="10" fontId="0" fillId="6" borderId="14" xfId="1" applyNumberFormat="1" applyFont="1" applyFill="1" applyBorder="1"/>
    <xf numFmtId="164" fontId="0" fillId="0" borderId="0" xfId="1" applyNumberFormat="1" applyFont="1" applyAlignment="1"/>
    <xf numFmtId="9" fontId="0" fillId="0" borderId="0" xfId="1" applyNumberFormat="1" applyFont="1" applyFill="1" applyBorder="1"/>
    <xf numFmtId="9" fontId="0" fillId="6" borderId="12" xfId="1" applyNumberFormat="1" applyFont="1" applyFill="1" applyBorder="1" applyAlignment="1">
      <alignment horizontal="right" vertical="center"/>
    </xf>
    <xf numFmtId="9" fontId="0" fillId="11" borderId="12" xfId="1" applyNumberFormat="1" applyFont="1" applyFill="1" applyBorder="1" applyAlignment="1">
      <alignment horizontal="right" vertical="center"/>
    </xf>
    <xf numFmtId="9" fontId="0" fillId="6" borderId="14" xfId="1" applyNumberFormat="1" applyFont="1" applyFill="1" applyBorder="1" applyAlignment="1">
      <alignment horizontal="right" vertical="center"/>
    </xf>
    <xf numFmtId="1" fontId="0" fillId="11" borderId="13" xfId="0" applyNumberFormat="1" applyFill="1" applyBorder="1" applyAlignment="1">
      <alignment vertical="center"/>
    </xf>
    <xf numFmtId="43" fontId="0" fillId="6" borderId="0" xfId="3" applyFont="1" applyFill="1"/>
    <xf numFmtId="0" fontId="3" fillId="7" borderId="1" xfId="0" applyFont="1" applyFill="1" applyBorder="1" applyAlignment="1">
      <alignment horizontal="center"/>
    </xf>
    <xf numFmtId="0" fontId="0" fillId="11" borderId="0" xfId="0" applyFill="1"/>
    <xf numFmtId="9" fontId="0" fillId="6" borderId="12" xfId="1" applyNumberFormat="1" applyFont="1" applyFill="1" applyBorder="1"/>
    <xf numFmtId="9" fontId="0" fillId="11" borderId="12" xfId="1" applyNumberFormat="1" applyFont="1" applyFill="1" applyBorder="1"/>
    <xf numFmtId="9" fontId="0" fillId="11" borderId="14" xfId="1" applyNumberFormat="1" applyFont="1" applyFill="1" applyBorder="1"/>
    <xf numFmtId="0" fontId="3" fillId="7" borderId="10" xfId="0" applyFont="1" applyFill="1" applyBorder="1" applyAlignment="1">
      <alignment vertical="center"/>
    </xf>
    <xf numFmtId="9" fontId="1" fillId="12" borderId="0" xfId="1" applyNumberFormat="1" applyFont="1" applyFill="1" applyBorder="1" applyAlignment="1">
      <alignment vertical="center"/>
    </xf>
    <xf numFmtId="9" fontId="0" fillId="6" borderId="0" xfId="1" applyNumberFormat="1" applyFont="1" applyFill="1" applyBorder="1"/>
    <xf numFmtId="9" fontId="0" fillId="11" borderId="0" xfId="1" applyNumberFormat="1" applyFont="1" applyFill="1" applyBorder="1"/>
    <xf numFmtId="9" fontId="0" fillId="11" borderId="13" xfId="1" applyNumberFormat="1" applyFont="1" applyFill="1" applyBorder="1"/>
    <xf numFmtId="9" fontId="1" fillId="9" borderId="0" xfId="0" applyNumberFormat="1" applyFont="1" applyFill="1" applyBorder="1"/>
    <xf numFmtId="9" fontId="0" fillId="6" borderId="0" xfId="0" applyNumberFormat="1" applyFill="1" applyBorder="1"/>
    <xf numFmtId="9" fontId="0" fillId="11" borderId="13" xfId="0" applyNumberFormat="1" applyFill="1" applyBorder="1"/>
    <xf numFmtId="9" fontId="1" fillId="14" borderId="0" xfId="1" applyNumberFormat="1" applyFont="1" applyFill="1" applyBorder="1"/>
    <xf numFmtId="9" fontId="0" fillId="6" borderId="13" xfId="1" applyNumberFormat="1" applyFont="1" applyFill="1" applyBorder="1"/>
    <xf numFmtId="9" fontId="1" fillId="14" borderId="12" xfId="1" applyNumberFormat="1" applyFont="1" applyFill="1" applyBorder="1"/>
    <xf numFmtId="9" fontId="0" fillId="6" borderId="14" xfId="1" applyNumberFormat="1" applyFont="1" applyFill="1" applyBorder="1"/>
    <xf numFmtId="37" fontId="0" fillId="0" borderId="0" xfId="0" applyNumberFormat="1"/>
    <xf numFmtId="1" fontId="0" fillId="4" borderId="0" xfId="0" applyNumberFormat="1" applyFill="1"/>
    <xf numFmtId="0" fontId="3" fillId="7" borderId="7" xfId="0" applyFont="1" applyFill="1" applyBorder="1" applyAlignment="1">
      <alignment horizontal="right" vertical="center" indent="1"/>
    </xf>
    <xf numFmtId="3" fontId="1" fillId="12" borderId="8" xfId="0" applyNumberFormat="1" applyFont="1" applyFill="1" applyBorder="1" applyAlignment="1">
      <alignment vertical="center"/>
    </xf>
    <xf numFmtId="3" fontId="0" fillId="6" borderId="8" xfId="0" applyNumberFormat="1" applyFill="1" applyBorder="1" applyAlignment="1">
      <alignment vertical="center"/>
    </xf>
    <xf numFmtId="3" fontId="0" fillId="11" borderId="8" xfId="0" applyNumberFormat="1" applyFill="1" applyBorder="1" applyAlignment="1">
      <alignment vertical="center"/>
    </xf>
    <xf numFmtId="3" fontId="0" fillId="11" borderId="9" xfId="0" applyNumberFormat="1" applyFill="1" applyBorder="1" applyAlignment="1">
      <alignment vertical="center"/>
    </xf>
    <xf numFmtId="3" fontId="0" fillId="11" borderId="8" xfId="0" applyNumberFormat="1" applyFill="1" applyBorder="1"/>
    <xf numFmtId="0" fontId="3" fillId="7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indent="2"/>
    </xf>
    <xf numFmtId="0" fontId="1" fillId="0" borderId="8" xfId="0" applyFont="1" applyFill="1" applyBorder="1"/>
    <xf numFmtId="0" fontId="0" fillId="0" borderId="8" xfId="0" applyFill="1" applyBorder="1" applyAlignment="1">
      <alignment horizontal="left" indent="2"/>
    </xf>
    <xf numFmtId="0" fontId="0" fillId="0" borderId="0" xfId="0" applyFill="1" applyBorder="1" applyAlignment="1">
      <alignment horizontal="left" indent="2"/>
    </xf>
    <xf numFmtId="168" fontId="0" fillId="6" borderId="13" xfId="0" applyNumberFormat="1" applyFill="1" applyBorder="1"/>
    <xf numFmtId="164" fontId="10" fillId="0" borderId="0" xfId="1" applyNumberFormat="1" applyFont="1"/>
    <xf numFmtId="0" fontId="1" fillId="0" borderId="0" xfId="0" applyFont="1" applyFill="1"/>
    <xf numFmtId="2" fontId="0" fillId="0" borderId="0" xfId="1" applyNumberFormat="1" applyFont="1"/>
    <xf numFmtId="4" fontId="0" fillId="4" borderId="0" xfId="0" applyNumberFormat="1" applyFill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6" borderId="0" xfId="0" applyFont="1" applyFill="1" applyAlignment="1">
      <alignment horizontal="center"/>
    </xf>
  </cellXfs>
  <cellStyles count="4">
    <cellStyle name="Millares" xfId="3" builtinId="3"/>
    <cellStyle name="Normal" xfId="0" builtinId="0"/>
    <cellStyle name="Normal_ayuda memoria s monet" xfId="2"/>
    <cellStyle name="Porcentaje" xfId="1" builtinId="5"/>
  </cellStyles>
  <dxfs count="0"/>
  <tableStyles count="0" defaultTableStyle="TableStyleMedium9" defaultPivotStyle="PivotStyleLight16"/>
  <colors>
    <mruColors>
      <color rgb="FFFB4D3B"/>
      <color rgb="FF6DD9FF"/>
      <color rgb="FF2DC8FF"/>
      <color rgb="FFFEBFB8"/>
      <color rgb="FFFDA69D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'Obligaciones con el público'!$A$5</c:f>
              <c:strCache>
                <c:ptCount val="1"/>
                <c:pt idx="0">
                  <c:v>Depósitos a la vista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'Obligaciones con el público'!$B$3:$F$3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'Obligaciones con el público'!$B$5:$F$5</c:f>
              <c:numCache>
                <c:formatCode>#,##0</c:formatCode>
                <c:ptCount val="5"/>
                <c:pt idx="0">
                  <c:v>328.58438468999998</c:v>
                </c:pt>
                <c:pt idx="1">
                  <c:v>363.67017152</c:v>
                </c:pt>
                <c:pt idx="2">
                  <c:v>462.79634366000005</c:v>
                </c:pt>
                <c:pt idx="3">
                  <c:v>593.41152488</c:v>
                </c:pt>
                <c:pt idx="4">
                  <c:v>755.95786448000001</c:v>
                </c:pt>
              </c:numCache>
            </c:numRef>
          </c:val>
        </c:ser>
        <c:ser>
          <c:idx val="1"/>
          <c:order val="1"/>
          <c:tx>
            <c:strRef>
              <c:f>'Obligaciones con el público'!$A$6</c:f>
              <c:strCache>
                <c:ptCount val="1"/>
                <c:pt idx="0">
                  <c:v>Operaciones de reporto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'Obligaciones con el público'!$B$3:$F$3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'Obligaciones con el público'!$B$6:$F$6</c:f>
            </c:numRef>
          </c:val>
        </c:ser>
        <c:ser>
          <c:idx val="2"/>
          <c:order val="2"/>
          <c:tx>
            <c:strRef>
              <c:f>'Obligaciones con el público'!$A$7</c:f>
              <c:strCache>
                <c:ptCount val="1"/>
                <c:pt idx="0">
                  <c:v>Depósitos a plazo</c:v>
                </c:pt>
              </c:strCache>
            </c:strRef>
          </c:tx>
          <c:spPr>
            <a:solidFill>
              <a:srgbClr val="FB4D3B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'Obligaciones con el público'!$B$3:$F$3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'Obligaciones con el público'!$B$7:$F$7</c:f>
              <c:numCache>
                <c:formatCode>#,##0</c:formatCode>
                <c:ptCount val="5"/>
                <c:pt idx="0">
                  <c:v>32.952587770000001</c:v>
                </c:pt>
                <c:pt idx="1">
                  <c:v>256.53309994</c:v>
                </c:pt>
                <c:pt idx="2">
                  <c:v>310.28438211000002</c:v>
                </c:pt>
                <c:pt idx="3">
                  <c:v>258.40628312000001</c:v>
                </c:pt>
                <c:pt idx="4">
                  <c:v>490.8972867</c:v>
                </c:pt>
              </c:numCache>
            </c:numRef>
          </c:val>
        </c:ser>
        <c:ser>
          <c:idx val="3"/>
          <c:order val="3"/>
          <c:tx>
            <c:strRef>
              <c:f>'Obligaciones con el público'!$A$8</c:f>
              <c:strCache>
                <c:ptCount val="1"/>
                <c:pt idx="0">
                  <c:v>Depósitos de garantía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'Obligaciones con el público'!$B$3:$F$3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'Obligaciones con el público'!$B$8:$F$8</c:f>
            </c:numRef>
          </c:val>
        </c:ser>
        <c:ser>
          <c:idx val="4"/>
          <c:order val="4"/>
          <c:tx>
            <c:strRef>
              <c:f>'Obligaciones con el público'!$A$9</c:f>
              <c:strCache>
                <c:ptCount val="1"/>
                <c:pt idx="0">
                  <c:v>Depósitos restringidos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'Obligaciones con el público'!$B$3:$F$3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'Obligaciones con el público'!$B$9:$F$9</c:f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6519104"/>
        <c:axId val="186001144"/>
      </c:barChart>
      <c:catAx>
        <c:axId val="18651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6001144"/>
        <c:crosses val="autoZero"/>
        <c:auto val="1"/>
        <c:lblAlgn val="ctr"/>
        <c:lblOffset val="100"/>
        <c:noMultiLvlLbl val="0"/>
      </c:catAx>
      <c:valAx>
        <c:axId val="1860011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C">
                    <a:solidFill>
                      <a:sysClr val="windowText" lastClr="000000"/>
                    </a:solidFill>
                  </a:rPr>
                  <a:t>USD millones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" sourceLinked="1"/>
        <c:majorTickMark val="in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651910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ubbleChart>
        <c:varyColors val="0"/>
        <c:ser>
          <c:idx val="0"/>
          <c:order val="0"/>
          <c:tx>
            <c:strRef>
              <c:f>'Activos productivos'!$A$94</c:f>
              <c:strCache>
                <c:ptCount val="1"/>
                <c:pt idx="0">
                  <c:v>Comercial</c:v>
                </c:pt>
              </c:strCache>
            </c:strRef>
          </c:tx>
          <c:spPr>
            <a:ln w="25400">
              <a:noFill/>
            </a:ln>
          </c:spPr>
          <c:invertIfNegative val="0"/>
          <c:xVal>
            <c:numRef>
              <c:f>'Activos productivos'!$B$94</c:f>
              <c:numCache>
                <c:formatCode>0%</c:formatCode>
                <c:ptCount val="1"/>
                <c:pt idx="0">
                  <c:v>0.57535500307524401</c:v>
                </c:pt>
              </c:numCache>
            </c:numRef>
          </c:xVal>
          <c:yVal>
            <c:numRef>
              <c:f>'Activos productivos'!$C$94</c:f>
              <c:numCache>
                <c:formatCode>0.0%</c:formatCode>
                <c:ptCount val="1"/>
                <c:pt idx="0">
                  <c:v>1.5535435993251712E-2</c:v>
                </c:pt>
              </c:numCache>
            </c:numRef>
          </c:yVal>
          <c:bubbleSize>
            <c:numRef>
              <c:f>'Act prod'!#REF!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bubbleSize>
          <c:bubble3D val="0"/>
        </c:ser>
        <c:ser>
          <c:idx val="1"/>
          <c:order val="1"/>
          <c:tx>
            <c:strRef>
              <c:f>'Activos productivos'!$A$95</c:f>
              <c:strCache>
                <c:ptCount val="1"/>
                <c:pt idx="0">
                  <c:v>Consumo</c:v>
                </c:pt>
              </c:strCache>
            </c:strRef>
          </c:tx>
          <c:spPr>
            <a:ln w="25400">
              <a:noFill/>
            </a:ln>
          </c:spPr>
          <c:invertIfNegative val="0"/>
          <c:xVal>
            <c:numRef>
              <c:f>'Activos productivos'!$B$95</c:f>
              <c:numCache>
                <c:formatCode>0%</c:formatCode>
                <c:ptCount val="1"/>
                <c:pt idx="0">
                  <c:v>2.6042888906517007E-2</c:v>
                </c:pt>
              </c:numCache>
            </c:numRef>
          </c:xVal>
          <c:yVal>
            <c:numRef>
              <c:f>'Activos productivos'!$C$95</c:f>
              <c:numCache>
                <c:formatCode>0.0%</c:formatCode>
                <c:ptCount val="1"/>
                <c:pt idx="0">
                  <c:v>-0.1391364918699324</c:v>
                </c:pt>
              </c:numCache>
            </c:numRef>
          </c:yVal>
          <c:bubbleSize>
            <c:numRef>
              <c:f>'Act prod'!#REF!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bubbleSize>
          <c:bubble3D val="0"/>
        </c:ser>
        <c:ser>
          <c:idx val="2"/>
          <c:order val="2"/>
          <c:tx>
            <c:strRef>
              <c:f>'Activos productivos'!$A$96</c:f>
              <c:strCache>
                <c:ptCount val="1"/>
                <c:pt idx="0">
                  <c:v>Microempresa</c:v>
                </c:pt>
              </c:strCache>
            </c:strRef>
          </c:tx>
          <c:spPr>
            <a:ln w="25400">
              <a:noFill/>
            </a:ln>
          </c:spPr>
          <c:invertIfNegative val="0"/>
          <c:xVal>
            <c:numRef>
              <c:f>'Activos productivos'!$B$96</c:f>
              <c:numCache>
                <c:formatCode>0%</c:formatCode>
                <c:ptCount val="1"/>
                <c:pt idx="0">
                  <c:v>0.39860210801823898</c:v>
                </c:pt>
              </c:numCache>
            </c:numRef>
          </c:xVal>
          <c:yVal>
            <c:numRef>
              <c:f>'Activos productivos'!$C$96</c:f>
              <c:numCache>
                <c:formatCode>0.0%</c:formatCode>
                <c:ptCount val="1"/>
                <c:pt idx="0">
                  <c:v>0.88397110530783896</c:v>
                </c:pt>
              </c:numCache>
            </c:numRef>
          </c:yVal>
          <c:bubbleSize>
            <c:numRef>
              <c:f>'Act prod'!#REF!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185647136"/>
        <c:axId val="185647520"/>
      </c:bubbleChart>
      <c:valAx>
        <c:axId val="185647136"/>
        <c:scaling>
          <c:orientation val="minMax"/>
          <c:max val="1.3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Crecimiento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85647520"/>
        <c:crosses val="autoZero"/>
        <c:crossBetween val="midCat"/>
      </c:valAx>
      <c:valAx>
        <c:axId val="18564752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Rendimiento</a:t>
                </a:r>
              </a:p>
            </c:rich>
          </c:tx>
          <c:overlay val="0"/>
        </c:title>
        <c:numFmt formatCode="0%" sourceLinked="0"/>
        <c:majorTickMark val="out"/>
        <c:minorTickMark val="none"/>
        <c:tickLblPos val="nextTo"/>
        <c:crossAx val="185647136"/>
        <c:crosses val="autoZero"/>
        <c:crossBetween val="midCat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000656167979004E-2"/>
          <c:y val="6.9444444444444448E-2"/>
          <c:w val="0.85805489938757651"/>
          <c:h val="0.7712809857101196"/>
        </c:manualLayout>
      </c:layout>
      <c:bubbleChart>
        <c:varyColors val="0"/>
        <c:ser>
          <c:idx val="0"/>
          <c:order val="0"/>
          <c:tx>
            <c:strRef>
              <c:f>'Activos productivos'!$A$94</c:f>
              <c:strCache>
                <c:ptCount val="1"/>
                <c:pt idx="0">
                  <c:v>Comercial</c:v>
                </c:pt>
              </c:strCache>
            </c:strRef>
          </c:tx>
          <c:spPr>
            <a:solidFill>
              <a:schemeClr val="accent1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4.1666666666666664E-2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1">
                      <a:avLst>
                        <a:gd name="adj1" fmla="val 34683"/>
                        <a:gd name="adj2" fmla="val -461"/>
                        <a:gd name="adj3" fmla="val -13732"/>
                        <a:gd name="adj4" fmla="val -43889"/>
                      </a:avLst>
                    </a:prstGeom>
                  </c15:spPr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showLeaderLines val="0"/>
              </c:ext>
            </c:extLst>
          </c:dLbls>
          <c:xVal>
            <c:numRef>
              <c:f>'Activos productivos'!$C$94</c:f>
              <c:numCache>
                <c:formatCode>0.0%</c:formatCode>
                <c:ptCount val="1"/>
                <c:pt idx="0">
                  <c:v>1.5535435993251712E-2</c:v>
                </c:pt>
              </c:numCache>
            </c:numRef>
          </c:xVal>
          <c:yVal>
            <c:numRef>
              <c:f>'Activos productivos'!$D$94</c:f>
              <c:numCache>
                <c:formatCode>0.0%</c:formatCode>
                <c:ptCount val="1"/>
                <c:pt idx="0">
                  <c:v>8.1523674019919098E-2</c:v>
                </c:pt>
              </c:numCache>
            </c:numRef>
          </c:yVal>
          <c:bubbleSize>
            <c:numRef>
              <c:f>'Activos productivos'!$B$94</c:f>
              <c:numCache>
                <c:formatCode>0%</c:formatCode>
                <c:ptCount val="1"/>
                <c:pt idx="0">
                  <c:v>0.57535500307524401</c:v>
                </c:pt>
              </c:numCache>
            </c:numRef>
          </c:bubbleSize>
          <c:bubble3D val="0"/>
        </c:ser>
        <c:ser>
          <c:idx val="1"/>
          <c:order val="1"/>
          <c:tx>
            <c:strRef>
              <c:f>'Activos productivos'!$A$95</c:f>
              <c:strCache>
                <c:ptCount val="1"/>
                <c:pt idx="0">
                  <c:v>Consumo</c:v>
                </c:pt>
              </c:strCache>
            </c:strRef>
          </c:tx>
          <c:spPr>
            <a:solidFill>
              <a:schemeClr val="accent2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Lbl>
              <c:idx val="0"/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1"/>
            </c:dLbl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borderCallout1">
                    <a:avLst/>
                  </a:prstGeom>
                </c15:spPr>
                <c15:showLeaderLines val="0"/>
              </c:ext>
            </c:extLst>
          </c:dLbls>
          <c:xVal>
            <c:numRef>
              <c:f>'Activos productivos'!$C$95</c:f>
              <c:numCache>
                <c:formatCode>0.0%</c:formatCode>
                <c:ptCount val="1"/>
                <c:pt idx="0">
                  <c:v>-0.1391364918699324</c:v>
                </c:pt>
              </c:numCache>
            </c:numRef>
          </c:xVal>
          <c:yVal>
            <c:numRef>
              <c:f>'Activos productivos'!$D$95</c:f>
              <c:numCache>
                <c:formatCode>0.0%</c:formatCode>
                <c:ptCount val="1"/>
                <c:pt idx="0">
                  <c:v>0.16836079926260253</c:v>
                </c:pt>
              </c:numCache>
            </c:numRef>
          </c:yVal>
          <c:bubbleSize>
            <c:numRef>
              <c:f>'Activos productivos'!$B$95</c:f>
              <c:numCache>
                <c:formatCode>0%</c:formatCode>
                <c:ptCount val="1"/>
                <c:pt idx="0">
                  <c:v>2.6042888906517007E-2</c:v>
                </c:pt>
              </c:numCache>
            </c:numRef>
          </c:bubbleSize>
          <c:bubble3D val="0"/>
        </c:ser>
        <c:ser>
          <c:idx val="2"/>
          <c:order val="2"/>
          <c:tx>
            <c:strRef>
              <c:f>'Activos productivos'!$A$96</c:f>
              <c:strCache>
                <c:ptCount val="1"/>
                <c:pt idx="0">
                  <c:v>Microempresa</c:v>
                </c:pt>
              </c:strCache>
            </c:strRef>
          </c:tx>
          <c:spPr>
            <a:solidFill>
              <a:schemeClr val="accent3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5000000000000102E-2"/>
                  <c:y val="-0.16666666666666666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1">
                      <a:avLst>
                        <a:gd name="adj1" fmla="val 50616"/>
                        <a:gd name="adj2" fmla="val -727"/>
                        <a:gd name="adj3" fmla="val 172153"/>
                        <a:gd name="adj4" fmla="val -14898"/>
                      </a:avLst>
                    </a:prstGeom>
                  </c15:spPr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borderCallout1">
                    <a:avLst/>
                  </a:prstGeom>
                </c15:spPr>
                <c15:showLeaderLines val="0"/>
              </c:ext>
            </c:extLst>
          </c:dLbls>
          <c:xVal>
            <c:numRef>
              <c:f>'Activos productivos'!$C$96</c:f>
              <c:numCache>
                <c:formatCode>0.0%</c:formatCode>
                <c:ptCount val="1"/>
                <c:pt idx="0">
                  <c:v>0.88397110530783896</c:v>
                </c:pt>
              </c:numCache>
            </c:numRef>
          </c:xVal>
          <c:yVal>
            <c:numRef>
              <c:f>'Activos productivos'!$D$96</c:f>
              <c:numCache>
                <c:formatCode>0.0%</c:formatCode>
                <c:ptCount val="1"/>
                <c:pt idx="0">
                  <c:v>5.8202600199413326E-2</c:v>
                </c:pt>
              </c:numCache>
            </c:numRef>
          </c:yVal>
          <c:bubbleSize>
            <c:numRef>
              <c:f>'Activos productivos'!$B$96</c:f>
              <c:numCache>
                <c:formatCode>0%</c:formatCode>
                <c:ptCount val="1"/>
                <c:pt idx="0">
                  <c:v>0.39860210801823898</c:v>
                </c:pt>
              </c:numCache>
            </c:numRef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190433680"/>
        <c:axId val="190434064"/>
      </c:bubbleChart>
      <c:valAx>
        <c:axId val="190433680"/>
        <c:scaling>
          <c:orientation val="minMax"/>
          <c:min val="-0.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C">
                    <a:solidFill>
                      <a:sysClr val="windowText" lastClr="000000"/>
                    </a:solidFill>
                  </a:rPr>
                  <a:t>Crecimiento</a:t>
                </a:r>
              </a:p>
            </c:rich>
          </c:tx>
          <c:layout>
            <c:manualLayout>
              <c:xMode val="edge"/>
              <c:yMode val="edge"/>
              <c:x val="0.42600721784776902"/>
              <c:y val="0.9064581510644502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90434064"/>
        <c:crosses val="autoZero"/>
        <c:crossBetween val="midCat"/>
      </c:valAx>
      <c:valAx>
        <c:axId val="19043406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C">
                    <a:solidFill>
                      <a:sysClr val="windowText" lastClr="000000"/>
                    </a:solidFill>
                  </a:rPr>
                  <a:t>Rendimiento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2876079031787693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90433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32</xdr:row>
      <xdr:rowOff>33336</xdr:rowOff>
    </xdr:from>
    <xdr:to>
      <xdr:col>11</xdr:col>
      <xdr:colOff>276226</xdr:colOff>
      <xdr:row>49</xdr:row>
      <xdr:rowOff>47625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209551</xdr:colOff>
      <xdr:row>100</xdr:row>
      <xdr:rowOff>66675</xdr:rowOff>
    </xdr:from>
    <xdr:to>
      <xdr:col>9</xdr:col>
      <xdr:colOff>476250</xdr:colOff>
      <xdr:row>114</xdr:row>
      <xdr:rowOff>123825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28574</xdr:colOff>
      <xdr:row>89</xdr:row>
      <xdr:rowOff>95250</xdr:rowOff>
    </xdr:from>
    <xdr:to>
      <xdr:col>16</xdr:col>
      <xdr:colOff>633411</xdr:colOff>
      <xdr:row>103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0" sqref="A20"/>
    </sheetView>
  </sheetViews>
  <sheetFormatPr baseColWidth="10" defaultRowHeight="15" x14ac:dyDescent="0.25"/>
  <cols>
    <col min="1" max="1" width="61.42578125" customWidth="1"/>
    <col min="2" max="2" width="5.5703125" bestFit="1" customWidth="1"/>
    <col min="3" max="3" width="5.5703125" style="148" bestFit="1" customWidth="1"/>
    <col min="4" max="4" width="6.5703125" bestFit="1" customWidth="1"/>
    <col min="5" max="6" width="5.5703125" bestFit="1" customWidth="1"/>
    <col min="7" max="7" width="8.140625" bestFit="1" customWidth="1"/>
    <col min="8" max="8" width="8.140625" customWidth="1"/>
    <col min="9" max="14" width="6.5703125" bestFit="1" customWidth="1"/>
    <col min="15" max="15" width="7.85546875" customWidth="1"/>
    <col min="16" max="19" width="8.140625" bestFit="1" customWidth="1"/>
    <col min="20" max="21" width="9.140625" bestFit="1" customWidth="1"/>
    <col min="22" max="22" width="9.42578125" customWidth="1"/>
    <col min="23" max="24" width="6.5703125" bestFit="1" customWidth="1"/>
    <col min="25" max="28" width="8.140625" bestFit="1" customWidth="1"/>
    <col min="30" max="35" width="0" hidden="1" customWidth="1"/>
  </cols>
  <sheetData>
    <row r="1" spans="1:35" x14ac:dyDescent="0.25">
      <c r="A1" s="4" t="s">
        <v>1408</v>
      </c>
    </row>
    <row r="2" spans="1:35" x14ac:dyDescent="0.25">
      <c r="A2" s="4" t="s">
        <v>1217</v>
      </c>
    </row>
    <row r="4" spans="1:35" x14ac:dyDescent="0.25">
      <c r="B4" s="273" t="s">
        <v>1221</v>
      </c>
      <c r="C4" s="273"/>
      <c r="D4" s="273"/>
      <c r="E4" s="273"/>
      <c r="F4" s="273"/>
      <c r="G4" s="273"/>
      <c r="I4" s="273" t="s">
        <v>1226</v>
      </c>
      <c r="J4" s="273"/>
      <c r="K4" s="273"/>
      <c r="L4" s="273"/>
      <c r="M4" s="273"/>
      <c r="N4" s="273"/>
      <c r="P4" s="273" t="s">
        <v>1224</v>
      </c>
      <c r="Q4" s="273"/>
      <c r="R4" s="273"/>
      <c r="S4" s="273"/>
      <c r="T4" s="273"/>
      <c r="U4" s="273"/>
      <c r="W4" s="273" t="s">
        <v>1225</v>
      </c>
      <c r="X4" s="273"/>
      <c r="Y4" s="273"/>
      <c r="Z4" s="273"/>
      <c r="AA4" s="273"/>
      <c r="AB4" s="273"/>
      <c r="AD4" s="272" t="s">
        <v>1223</v>
      </c>
      <c r="AE4" s="272"/>
      <c r="AF4" s="272"/>
      <c r="AG4" s="272"/>
      <c r="AH4" s="272"/>
      <c r="AI4" s="272"/>
    </row>
    <row r="5" spans="1:35" x14ac:dyDescent="0.25">
      <c r="B5" s="4">
        <v>2008</v>
      </c>
      <c r="C5" s="269">
        <v>2009</v>
      </c>
      <c r="D5" s="4">
        <v>2010</v>
      </c>
      <c r="E5" s="4">
        <v>2011</v>
      </c>
      <c r="F5" s="4">
        <v>2012</v>
      </c>
      <c r="G5" s="4">
        <v>2013</v>
      </c>
      <c r="I5" s="4">
        <v>2008</v>
      </c>
      <c r="J5" s="4">
        <v>2009</v>
      </c>
      <c r="K5" s="4">
        <v>2010</v>
      </c>
      <c r="L5" s="4">
        <v>2011</v>
      </c>
      <c r="M5" s="4">
        <v>2012</v>
      </c>
      <c r="N5" s="4">
        <v>2013</v>
      </c>
      <c r="P5" s="4">
        <v>2008</v>
      </c>
      <c r="Q5" s="4">
        <v>2009</v>
      </c>
      <c r="R5" s="4">
        <v>2010</v>
      </c>
      <c r="S5" s="4">
        <v>2011</v>
      </c>
      <c r="T5" s="4">
        <v>2012</v>
      </c>
      <c r="U5" s="4">
        <v>2013</v>
      </c>
      <c r="W5" s="4">
        <v>2008</v>
      </c>
      <c r="X5" s="4">
        <v>2009</v>
      </c>
      <c r="Y5" s="4">
        <v>2010</v>
      </c>
      <c r="Z5" s="4">
        <v>2011</v>
      </c>
      <c r="AA5" s="4">
        <v>2012</v>
      </c>
      <c r="AB5" s="4">
        <v>2013</v>
      </c>
      <c r="AD5" s="4">
        <v>2007</v>
      </c>
      <c r="AE5" s="4">
        <v>2008</v>
      </c>
      <c r="AF5" s="4">
        <v>2009</v>
      </c>
      <c r="AG5" s="4">
        <v>2010</v>
      </c>
      <c r="AH5" s="4">
        <v>2011</v>
      </c>
      <c r="AI5" s="4">
        <v>2012</v>
      </c>
    </row>
    <row r="6" spans="1:35" x14ac:dyDescent="0.25">
      <c r="A6" t="s">
        <v>0</v>
      </c>
      <c r="B6" s="1">
        <v>832.26040850999993</v>
      </c>
      <c r="C6" s="149">
        <v>1120.98006076</v>
      </c>
      <c r="D6" s="1">
        <v>1297.2692962000001</v>
      </c>
      <c r="E6" s="1">
        <v>1342.3953731700001</v>
      </c>
      <c r="F6" s="1">
        <v>1775.61588149</v>
      </c>
      <c r="G6" s="58">
        <v>1776.6610454700001</v>
      </c>
      <c r="I6" s="180">
        <f>+BPub!G6/1000000</f>
        <v>138.80334607</v>
      </c>
      <c r="J6" s="180">
        <f>+BPub!L6/1000000</f>
        <v>196.99797294000001</v>
      </c>
      <c r="K6" s="180">
        <f>+BPub!Q6/1000000</f>
        <v>299.21907513000002</v>
      </c>
      <c r="L6" s="180">
        <f>+BPub!W6/1000000</f>
        <v>295.21733078</v>
      </c>
      <c r="M6" s="180">
        <f>+BPub!AD6/1000000</f>
        <v>267.69245591999999</v>
      </c>
      <c r="N6" s="180">
        <v>179.41310936000002</v>
      </c>
      <c r="O6" s="1"/>
      <c r="P6" s="58">
        <f>+BPub!I6/1000000</f>
        <v>658.50137759000006</v>
      </c>
      <c r="Q6" s="58">
        <f>+BPub!N6/1000000</f>
        <v>1229.7828093000001</v>
      </c>
      <c r="R6" s="58">
        <f>+BPub!S6/1000000</f>
        <v>1344.1075413900001</v>
      </c>
      <c r="S6" s="58">
        <f>+BPub!X6/1000000</f>
        <v>1513.0418164800001</v>
      </c>
      <c r="T6" s="58">
        <f>+BPub!AB6/1000000</f>
        <v>2599.1208858300001</v>
      </c>
      <c r="U6" s="58">
        <v>3378.1254179899997</v>
      </c>
      <c r="V6" s="1"/>
      <c r="W6" s="58">
        <f>+BPub!H6/1000000</f>
        <v>559.45545548000007</v>
      </c>
      <c r="X6" s="58">
        <f>+BPub!M6/1000000</f>
        <v>835.41878672000007</v>
      </c>
      <c r="Y6" s="58">
        <f>+BPub!R6/1000000</f>
        <v>1137.8175660499999</v>
      </c>
      <c r="Z6" s="58">
        <f>+BPub!V6/1000000</f>
        <v>1239.04034288</v>
      </c>
      <c r="AA6" s="58">
        <f>+BPub!AC6/1000000</f>
        <v>1701.6739477799999</v>
      </c>
      <c r="AB6" s="58">
        <v>1838.8758241300002</v>
      </c>
      <c r="AD6">
        <v>115.023241</v>
      </c>
      <c r="AE6">
        <v>153.19101900000001</v>
      </c>
      <c r="AF6">
        <v>188.66223099999999</v>
      </c>
      <c r="AG6">
        <v>251.88977600000001</v>
      </c>
      <c r="AH6">
        <v>330.65648454000001</v>
      </c>
      <c r="AI6">
        <v>422.36660755999998</v>
      </c>
    </row>
    <row r="7" spans="1:35" x14ac:dyDescent="0.25">
      <c r="A7" t="s">
        <v>1</v>
      </c>
      <c r="B7" s="1">
        <v>99.131064379999998</v>
      </c>
      <c r="C7" s="149">
        <v>194.41333781</v>
      </c>
      <c r="D7" s="1">
        <v>113.636624</v>
      </c>
      <c r="E7" s="1">
        <v>176.42868827000001</v>
      </c>
      <c r="F7" s="1">
        <v>91.807388700000004</v>
      </c>
      <c r="G7" s="58">
        <v>142.24624603000001</v>
      </c>
      <c r="I7" s="180">
        <f>+BPub!G7/1000000</f>
        <v>8.0186907400000003</v>
      </c>
      <c r="J7" s="180">
        <f>+BPub!L7/1000000</f>
        <v>56.530868779999999</v>
      </c>
      <c r="K7" s="180">
        <f>+BPub!Q7/1000000</f>
        <v>127.92526923999999</v>
      </c>
      <c r="L7" s="180">
        <f>+BPub!W7/1000000</f>
        <v>45.419743969999999</v>
      </c>
      <c r="M7" s="180">
        <f>+BPub!AD7/1000000</f>
        <v>40.46540323</v>
      </c>
      <c r="N7" s="180">
        <v>26.11506331</v>
      </c>
      <c r="O7" s="1"/>
      <c r="P7" s="58">
        <f>+BPub!I7/1000000</f>
        <v>48.055227530000003</v>
      </c>
      <c r="Q7" s="58">
        <f>+BPub!N7/1000000</f>
        <v>139.38294977000001</v>
      </c>
      <c r="R7" s="58">
        <f>+BPub!S7/1000000</f>
        <v>25.877651019999998</v>
      </c>
      <c r="S7" s="58">
        <f>+BPub!X7/1000000</f>
        <v>71.867732079999996</v>
      </c>
      <c r="T7" s="58">
        <f>+BPub!AB7/1000000</f>
        <v>60.97236401</v>
      </c>
      <c r="U7" s="58">
        <v>54.957606249999998</v>
      </c>
      <c r="V7" s="1"/>
      <c r="W7" s="58">
        <f>+BPub!H7/1000000</f>
        <v>105.14530499999999</v>
      </c>
      <c r="X7" s="58">
        <f>+BPub!M7/1000000</f>
        <v>90.189407400000007</v>
      </c>
      <c r="Y7" s="58">
        <f>+BPub!R7/1000000</f>
        <v>76.06992120999999</v>
      </c>
      <c r="Z7" s="58">
        <f>+BPub!V7/1000000</f>
        <v>131.34444499</v>
      </c>
      <c r="AA7" s="58">
        <f>+BPub!AC7/1000000</f>
        <v>163.64638208000002</v>
      </c>
      <c r="AB7" s="58">
        <v>236.79660934999998</v>
      </c>
      <c r="AD7">
        <v>21.919965999999999</v>
      </c>
      <c r="AE7">
        <v>17.390440999999999</v>
      </c>
      <c r="AF7">
        <v>15.146017000000001</v>
      </c>
      <c r="AG7">
        <v>39.869419999999998</v>
      </c>
      <c r="AH7">
        <v>67.599600469999999</v>
      </c>
      <c r="AI7">
        <v>131.83127773000001</v>
      </c>
    </row>
    <row r="8" spans="1:35" x14ac:dyDescent="0.25">
      <c r="A8" t="s">
        <v>2</v>
      </c>
      <c r="B8" s="1">
        <v>11.222411490000001</v>
      </c>
      <c r="C8" s="149">
        <v>13.16451951</v>
      </c>
      <c r="D8" s="1">
        <v>13.736824689999999</v>
      </c>
      <c r="E8" s="1">
        <v>13.810986060000001</v>
      </c>
      <c r="F8" s="1">
        <v>17.498698960000002</v>
      </c>
      <c r="G8" s="58">
        <v>23.440856030000003</v>
      </c>
      <c r="I8" s="180">
        <f>+BPub!G8/1000000</f>
        <v>4.5338429999999999E-2</v>
      </c>
      <c r="J8" s="180">
        <f>+BPub!L8/1000000</f>
        <v>8.2206580000000001E-2</v>
      </c>
      <c r="K8" s="180">
        <f>+BPub!Q8/1000000</f>
        <v>0.10135539</v>
      </c>
      <c r="L8" s="180">
        <f>+BPub!W8/1000000</f>
        <v>0.10991382000000001</v>
      </c>
      <c r="M8" s="180">
        <f>+BPub!AD8/1000000</f>
        <v>0.10558561</v>
      </c>
      <c r="N8" s="180">
        <v>9.8685579999999995E-2</v>
      </c>
      <c r="O8" s="1"/>
      <c r="P8" s="58">
        <f>+BPub!I8/1000000</f>
        <v>3.8160739999999999E-2</v>
      </c>
      <c r="Q8" s="58">
        <f>+BPub!N8/1000000</f>
        <v>4.8608360000000003E-2</v>
      </c>
      <c r="R8" s="58">
        <f>+BPub!S8/1000000</f>
        <v>3.3035220000000004E-2</v>
      </c>
      <c r="S8" s="58">
        <f>+BPub!X8/1000000</f>
        <v>3.9846120000000006E-2</v>
      </c>
      <c r="T8" s="58">
        <f>+BPub!AB8/1000000</f>
        <v>2.919863E-2</v>
      </c>
      <c r="U8" s="58">
        <v>1E-4</v>
      </c>
      <c r="V8" s="1"/>
      <c r="W8" s="58">
        <f>+BPub!H8/1000000</f>
        <v>3.431E-3</v>
      </c>
      <c r="X8" s="58">
        <f>+BPub!M8/1000000</f>
        <v>3.0010000000000002E-3</v>
      </c>
      <c r="Y8" s="58">
        <f>+BPub!R8/1000000</f>
        <v>3.9055300000000004E-3</v>
      </c>
      <c r="Z8" s="58">
        <f>+BPub!V8/1000000</f>
        <v>3.33388E-3</v>
      </c>
      <c r="AA8" s="58">
        <f>+BPub!AC8/1000000</f>
        <v>2.7000000000000001E-3</v>
      </c>
      <c r="AB8" s="58">
        <v>1.0499999999999999E-3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</row>
    <row r="9" spans="1:35" x14ac:dyDescent="0.25">
      <c r="A9" t="s">
        <v>3</v>
      </c>
      <c r="B9" s="1">
        <v>11.219007400000001</v>
      </c>
      <c r="C9" s="149">
        <v>13.160597409999999</v>
      </c>
      <c r="D9" s="1">
        <v>13.73268077</v>
      </c>
      <c r="E9" s="1">
        <v>13.80693436</v>
      </c>
      <c r="F9" s="1">
        <v>17.488997210000001</v>
      </c>
      <c r="G9" s="58">
        <v>23.431953019999998</v>
      </c>
      <c r="I9" s="180">
        <f>+BPub!G9/1000000</f>
        <v>4.2778429999999999E-2</v>
      </c>
      <c r="J9" s="180">
        <f>+BPub!L9/1000000</f>
        <v>7.9966579999999995E-2</v>
      </c>
      <c r="K9" s="180">
        <f>+BPub!Q9/1000000</f>
        <v>9.8720390000000005E-2</v>
      </c>
      <c r="L9" s="180">
        <f>+BPub!W9/1000000</f>
        <v>0.10702811999999999</v>
      </c>
      <c r="M9" s="180">
        <f>+BPub!AD9/1000000</f>
        <v>0.10431461</v>
      </c>
      <c r="N9" s="180">
        <v>9.7385579999999999E-2</v>
      </c>
      <c r="O9" s="1"/>
      <c r="P9" s="58">
        <f>+BPub!I9/1000000</f>
        <v>2.0607399999999997E-3</v>
      </c>
      <c r="Q9" s="58">
        <f>+BPub!N9/1000000</f>
        <v>1.160836E-2</v>
      </c>
      <c r="R9" s="58">
        <f>+BPub!S9/1000000</f>
        <v>9.385290000000001E-3</v>
      </c>
      <c r="S9" s="58">
        <f>+BPub!X9/1000000</f>
        <v>1.749612E-2</v>
      </c>
      <c r="T9" s="58">
        <f>+BPub!AB9/1000000</f>
        <v>2.177863E-2</v>
      </c>
      <c r="U9" s="58">
        <v>0</v>
      </c>
      <c r="V9" s="1"/>
      <c r="W9" s="58">
        <f>+BPub!H9/1000000</f>
        <v>3.1000000000000001E-5</v>
      </c>
      <c r="X9" s="58">
        <f>+BPub!M9/1000000</f>
        <v>9.9999999999999995E-7</v>
      </c>
      <c r="Y9" s="58">
        <f>+BPub!R9/1000000</f>
        <v>1.3055300000000001E-3</v>
      </c>
      <c r="Z9" s="58">
        <f>+BPub!V9/1000000</f>
        <v>7.3388000000000001E-4</v>
      </c>
      <c r="AA9" s="58">
        <f>+BPub!AC9/1000000</f>
        <v>1E-4</v>
      </c>
      <c r="AB9" s="58">
        <v>1.4999999999999999E-4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</row>
    <row r="10" spans="1:35" x14ac:dyDescent="0.25">
      <c r="A10" t="s">
        <v>4</v>
      </c>
      <c r="B10" s="1">
        <v>3.4040900000000002E-3</v>
      </c>
      <c r="C10" s="149">
        <v>3.9220999999999995E-3</v>
      </c>
      <c r="D10" s="1">
        <v>4.1439199999999997E-3</v>
      </c>
      <c r="E10" s="1">
        <v>4.0517000000000001E-3</v>
      </c>
      <c r="F10" s="1">
        <v>9.7017500000000003E-3</v>
      </c>
      <c r="G10" s="58">
        <v>8.9030099999999994E-3</v>
      </c>
      <c r="I10" s="180">
        <f>+BPub!G10/1000000</f>
        <v>2.5600000000000002E-3</v>
      </c>
      <c r="J10" s="180">
        <f>+BPub!L10/1000000</f>
        <v>2.2399999999999998E-3</v>
      </c>
      <c r="K10" s="180">
        <f>+BPub!Q10/1000000</f>
        <v>2.6350000000000002E-3</v>
      </c>
      <c r="L10" s="180">
        <f>+BPub!W10/1000000</f>
        <v>2.8856999999999997E-3</v>
      </c>
      <c r="M10" s="180">
        <f>+BPub!AD10/1000000</f>
        <v>1.271E-3</v>
      </c>
      <c r="N10" s="180">
        <v>1.2999999999999999E-3</v>
      </c>
      <c r="O10" s="1"/>
      <c r="P10" s="58">
        <f>+BPub!I10/1000000</f>
        <v>3.61E-2</v>
      </c>
      <c r="Q10" s="58">
        <f>+BPub!N10/1000000</f>
        <v>3.6999999999999998E-2</v>
      </c>
      <c r="R10" s="58">
        <f>+BPub!S10/1000000</f>
        <v>2.364993E-2</v>
      </c>
      <c r="S10" s="58">
        <f>+BPub!X10/1000000</f>
        <v>2.2349999999999998E-2</v>
      </c>
      <c r="T10" s="58">
        <f>+BPub!AB10/1000000</f>
        <v>7.4200000000000004E-3</v>
      </c>
      <c r="U10" s="58">
        <v>1E-4</v>
      </c>
      <c r="V10" s="1"/>
      <c r="W10" s="58">
        <f>+BPub!H10/1000000</f>
        <v>3.3999999999999998E-3</v>
      </c>
      <c r="X10" s="58">
        <f>+BPub!M10/1000000</f>
        <v>3.0000000000000001E-3</v>
      </c>
      <c r="Y10" s="58">
        <f>+BPub!R10/1000000</f>
        <v>2.5999999999999999E-3</v>
      </c>
      <c r="Z10" s="58">
        <f>+BPub!V10/1000000</f>
        <v>2.5999999999999999E-3</v>
      </c>
      <c r="AA10" s="58">
        <f>+BPub!AC10/1000000</f>
        <v>2.5999999999999999E-3</v>
      </c>
      <c r="AB10" s="58">
        <v>8.9999999999999998E-4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</row>
    <row r="11" spans="1:35" x14ac:dyDescent="0.25">
      <c r="A11" t="s">
        <v>5</v>
      </c>
      <c r="B11" s="1">
        <v>23.666865050000002</v>
      </c>
      <c r="C11" s="149">
        <v>27.205088239999998</v>
      </c>
      <c r="D11" s="1">
        <v>16.02629778</v>
      </c>
      <c r="E11" s="1">
        <v>82.292378859999999</v>
      </c>
      <c r="F11" s="1">
        <v>70.298498590000008</v>
      </c>
      <c r="G11" s="58">
        <v>81.559135959999992</v>
      </c>
      <c r="I11" s="180">
        <f>+BPub!G11/1000000</f>
        <v>7.7924380900000001</v>
      </c>
      <c r="J11" s="180">
        <f>+BPub!L11/1000000</f>
        <v>56.430467280000002</v>
      </c>
      <c r="K11" s="180">
        <f>+BPub!Q11/1000000</f>
        <v>127.77537105</v>
      </c>
      <c r="L11" s="180">
        <f>+BPub!W11/1000000</f>
        <v>45.076035179999998</v>
      </c>
      <c r="M11" s="180">
        <f>+BPub!AD11/1000000</f>
        <v>40.3156289</v>
      </c>
      <c r="N11" s="180">
        <v>26.010501440000002</v>
      </c>
      <c r="O11" s="1"/>
      <c r="P11" s="58">
        <f>+BPub!I11/1000000</f>
        <v>0</v>
      </c>
      <c r="Q11" s="58">
        <f>+BPub!N11/1000000</f>
        <v>20</v>
      </c>
      <c r="R11" s="58">
        <f>+BPub!S11/1000000</f>
        <v>4.7000360900000002</v>
      </c>
      <c r="S11" s="58">
        <f>+BPub!X11/1000000</f>
        <v>0.10003608999999999</v>
      </c>
      <c r="T11" s="58">
        <f>+BPub!AB11/1000000</f>
        <v>1.0036090000000001E-2</v>
      </c>
      <c r="U11" s="58">
        <v>1.0036090000000001E-2</v>
      </c>
      <c r="V11" s="1"/>
      <c r="W11" s="58">
        <f>+BPub!H11/1000000</f>
        <v>0.85</v>
      </c>
      <c r="X11" s="58">
        <f>+BPub!M11/1000000</f>
        <v>9.3665997100000009</v>
      </c>
      <c r="Y11" s="58">
        <f>+BPub!R11/1000000</f>
        <v>11.318772050000002</v>
      </c>
      <c r="Z11" s="58">
        <f>+BPub!V11/1000000</f>
        <v>4.9691373200000006</v>
      </c>
      <c r="AA11" s="58">
        <f>+BPub!AC11/1000000</f>
        <v>0</v>
      </c>
      <c r="AB11" s="58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</row>
    <row r="12" spans="1:35" x14ac:dyDescent="0.25">
      <c r="A12" t="s">
        <v>6</v>
      </c>
      <c r="B12" s="1">
        <v>23.666865050000002</v>
      </c>
      <c r="C12" s="149">
        <v>27.205088239999998</v>
      </c>
      <c r="D12" s="1">
        <v>16.02629778</v>
      </c>
      <c r="E12" s="1">
        <v>82.292378859999999</v>
      </c>
      <c r="F12" s="1">
        <v>70.298498590000008</v>
      </c>
      <c r="G12" s="58">
        <v>81.559135959999992</v>
      </c>
      <c r="I12" s="180">
        <f>+BPub!G12/1000000</f>
        <v>6.939527</v>
      </c>
      <c r="J12" s="180">
        <f>+BPub!L12/1000000</f>
        <v>55.783450989999999</v>
      </c>
      <c r="K12" s="180">
        <f>+BPub!Q12/1000000</f>
        <v>126.74088928</v>
      </c>
      <c r="L12" s="180">
        <f>+BPub!W12/1000000</f>
        <v>43.452981919999999</v>
      </c>
      <c r="M12" s="180">
        <f>+BPub!AD12/1000000</f>
        <v>39.142265460000004</v>
      </c>
      <c r="N12" s="180">
        <v>24.41954926</v>
      </c>
      <c r="O12" s="1"/>
      <c r="P12" s="58">
        <f>+BPub!I12/1000000</f>
        <v>0</v>
      </c>
      <c r="Q12" s="58">
        <f>+BPub!N12/1000000</f>
        <v>20</v>
      </c>
      <c r="R12" s="58">
        <f>+BPub!S12/1000000</f>
        <v>4.7000360900000002</v>
      </c>
      <c r="S12" s="58">
        <f>+BPub!X12/1000000</f>
        <v>0.10003608999999999</v>
      </c>
      <c r="T12" s="58">
        <f>+BPub!AB12/1000000</f>
        <v>1.0036090000000001E-2</v>
      </c>
      <c r="U12" s="58">
        <v>1.0036090000000001E-2</v>
      </c>
      <c r="V12" s="1"/>
      <c r="W12" s="58">
        <f>+BPub!H12/1000000</f>
        <v>0.85</v>
      </c>
      <c r="X12" s="58">
        <f>+BPub!M12/1000000</f>
        <v>9.3665997100000009</v>
      </c>
      <c r="Y12" s="58">
        <f>+BPub!R12/1000000</f>
        <v>11.318772050000002</v>
      </c>
      <c r="Z12" s="58">
        <f>+BPub!V12/1000000</f>
        <v>4.9691373200000006</v>
      </c>
      <c r="AA12" s="58">
        <f>+BPub!AC12/1000000</f>
        <v>0</v>
      </c>
      <c r="AB12" s="58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</row>
    <row r="13" spans="1:35" x14ac:dyDescent="0.25">
      <c r="A13" t="s">
        <v>7</v>
      </c>
      <c r="B13" s="1">
        <v>0</v>
      </c>
      <c r="C13" s="149">
        <v>0</v>
      </c>
      <c r="D13" s="1">
        <v>0</v>
      </c>
      <c r="E13" s="1">
        <v>0</v>
      </c>
      <c r="F13" s="1">
        <v>0</v>
      </c>
      <c r="G13" s="58">
        <v>0</v>
      </c>
      <c r="I13" s="180">
        <f>+BPub!G13/1000000</f>
        <v>0.85291108999999998</v>
      </c>
      <c r="J13" s="180">
        <f>+BPub!L13/1000000</f>
        <v>0.64701629000000005</v>
      </c>
      <c r="K13" s="180">
        <f>+BPub!Q13/1000000</f>
        <v>1.03448177</v>
      </c>
      <c r="L13" s="180">
        <f>+BPub!W13/1000000</f>
        <v>1.6230532600000001</v>
      </c>
      <c r="M13" s="180">
        <f>+BPub!AD13/1000000</f>
        <v>1.1733634399999999</v>
      </c>
      <c r="N13" s="180">
        <v>1.5909521799999999</v>
      </c>
      <c r="O13" s="1"/>
      <c r="P13" s="58">
        <f>+BPub!I13/1000000</f>
        <v>0</v>
      </c>
      <c r="Q13" s="58">
        <f>+BPub!N13/1000000</f>
        <v>0</v>
      </c>
      <c r="R13" s="58">
        <f>+BPub!S13/1000000</f>
        <v>0</v>
      </c>
      <c r="S13" s="58">
        <f>+BPub!X13/1000000</f>
        <v>0</v>
      </c>
      <c r="T13" s="58">
        <f>+BPub!AB13/1000000</f>
        <v>0</v>
      </c>
      <c r="U13" s="58">
        <v>0</v>
      </c>
      <c r="V13" s="1"/>
      <c r="W13" s="58">
        <f>+BPub!H13/1000000</f>
        <v>0</v>
      </c>
      <c r="X13" s="58">
        <f>+BPub!M13/1000000</f>
        <v>0</v>
      </c>
      <c r="Y13" s="58">
        <f>+BPub!R13/1000000</f>
        <v>0</v>
      </c>
      <c r="Z13" s="58">
        <f>+BPub!V13/1000000</f>
        <v>0</v>
      </c>
      <c r="AA13" s="58">
        <f>+BPub!AC13/1000000</f>
        <v>0</v>
      </c>
      <c r="AB13" s="58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</row>
    <row r="14" spans="1:35" x14ac:dyDescent="0.25">
      <c r="A14" t="s">
        <v>8</v>
      </c>
      <c r="B14" s="1">
        <v>0</v>
      </c>
      <c r="C14" s="149">
        <v>0</v>
      </c>
      <c r="D14" s="1">
        <v>0</v>
      </c>
      <c r="E14" s="1">
        <v>0</v>
      </c>
      <c r="F14" s="1">
        <v>0</v>
      </c>
      <c r="G14" s="58">
        <v>0</v>
      </c>
      <c r="I14" s="180">
        <f>+BPub!G14/1000000</f>
        <v>0</v>
      </c>
      <c r="J14" s="180">
        <f>+BPub!L14/1000000</f>
        <v>0</v>
      </c>
      <c r="K14" s="180">
        <f>+BPub!Q14/1000000</f>
        <v>0</v>
      </c>
      <c r="L14" s="180">
        <f>+BPub!W14/1000000</f>
        <v>0</v>
      </c>
      <c r="M14" s="180">
        <f>+BPub!AD14/1000000</f>
        <v>0</v>
      </c>
      <c r="N14" s="180">
        <v>0</v>
      </c>
      <c r="O14" s="1"/>
      <c r="P14" s="58">
        <f>+BPub!I14/1000000</f>
        <v>0</v>
      </c>
      <c r="Q14" s="58">
        <f>+BPub!N14/1000000</f>
        <v>0</v>
      </c>
      <c r="R14" s="58">
        <f>+BPub!S14/1000000</f>
        <v>0</v>
      </c>
      <c r="S14" s="58">
        <f>+BPub!X14/1000000</f>
        <v>0</v>
      </c>
      <c r="T14" s="58">
        <f>+BPub!AB14/1000000</f>
        <v>0</v>
      </c>
      <c r="U14" s="58">
        <v>0</v>
      </c>
      <c r="V14" s="1"/>
      <c r="W14" s="58">
        <f>+BPub!H14/1000000</f>
        <v>0</v>
      </c>
      <c r="X14" s="58">
        <f>+BPub!M14/1000000</f>
        <v>0</v>
      </c>
      <c r="Y14" s="58">
        <f>+BPub!R14/1000000</f>
        <v>0</v>
      </c>
      <c r="Z14" s="58">
        <f>+BPub!V14/1000000</f>
        <v>0</v>
      </c>
      <c r="AA14" s="58">
        <f>+BPub!AC14/1000000</f>
        <v>0</v>
      </c>
      <c r="AB14" s="58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</row>
    <row r="15" spans="1:35" x14ac:dyDescent="0.25">
      <c r="A15" t="s">
        <v>9</v>
      </c>
      <c r="B15" s="1">
        <v>62.879834840000001</v>
      </c>
      <c r="C15" s="149">
        <v>153.17139084000002</v>
      </c>
      <c r="D15" s="1">
        <v>81.67391615999999</v>
      </c>
      <c r="E15" s="1">
        <v>79.238799909999997</v>
      </c>
      <c r="F15" s="1">
        <v>0.31715288000000003</v>
      </c>
      <c r="G15" s="58">
        <v>33.239467529999999</v>
      </c>
      <c r="I15" s="180">
        <f>+BPub!G15/1000000</f>
        <v>0</v>
      </c>
      <c r="J15" s="180">
        <f>+BPub!L15/1000000</f>
        <v>0</v>
      </c>
      <c r="K15" s="180">
        <f>+BPub!Q15/1000000</f>
        <v>0</v>
      </c>
      <c r="L15" s="180">
        <f>+BPub!W15/1000000</f>
        <v>0</v>
      </c>
      <c r="M15" s="180">
        <f>+BPub!AD15/1000000</f>
        <v>0</v>
      </c>
      <c r="N15" s="180">
        <v>0</v>
      </c>
      <c r="O15" s="1"/>
      <c r="P15" s="58">
        <f>+BPub!I15/1000000</f>
        <v>47.965649829999997</v>
      </c>
      <c r="Q15" s="58">
        <f>+BPub!N15/1000000</f>
        <v>119.02808764</v>
      </c>
      <c r="R15" s="58">
        <f>+BPub!S15/1000000</f>
        <v>20.372744670000003</v>
      </c>
      <c r="S15" s="58">
        <f>+BPub!X15/1000000</f>
        <v>71.558175700000007</v>
      </c>
      <c r="T15" s="58">
        <f>+BPub!AB15/1000000</f>
        <v>60.408265700000001</v>
      </c>
      <c r="U15" s="58">
        <v>54.947470159999995</v>
      </c>
      <c r="V15" s="1"/>
      <c r="W15" s="58">
        <f>+BPub!H15/1000000</f>
        <v>104.29187400000001</v>
      </c>
      <c r="X15" s="58">
        <f>+BPub!M15/1000000</f>
        <v>80.819806689999993</v>
      </c>
      <c r="Y15" s="58">
        <f>+BPub!R15/1000000</f>
        <v>64.74724363</v>
      </c>
      <c r="Z15" s="58">
        <f>+BPub!V15/1000000</f>
        <v>126.37197379000001</v>
      </c>
      <c r="AA15" s="58">
        <f>+BPub!AC15/1000000</f>
        <v>163.64368208000002</v>
      </c>
      <c r="AB15" s="58">
        <v>236.79555934999999</v>
      </c>
      <c r="AD15">
        <v>21.919965999999999</v>
      </c>
      <c r="AE15">
        <v>17.390440999999999</v>
      </c>
      <c r="AF15">
        <v>15.146017000000001</v>
      </c>
      <c r="AG15">
        <v>39.869419999999998</v>
      </c>
      <c r="AH15">
        <v>67.599600469999999</v>
      </c>
      <c r="AI15">
        <v>131.83127773000001</v>
      </c>
    </row>
    <row r="16" spans="1:35" x14ac:dyDescent="0.25">
      <c r="A16" t="s">
        <v>10</v>
      </c>
      <c r="B16" s="1">
        <v>0</v>
      </c>
      <c r="C16" s="149">
        <v>0</v>
      </c>
      <c r="D16" s="1">
        <v>0</v>
      </c>
      <c r="E16" s="1">
        <v>8.8831580000000007E-2</v>
      </c>
      <c r="F16" s="1">
        <v>0.31144023999999998</v>
      </c>
      <c r="G16" s="58">
        <v>0.354717</v>
      </c>
      <c r="I16" s="180">
        <f>+BPub!G16/1000000</f>
        <v>0</v>
      </c>
      <c r="J16" s="180">
        <f>+BPub!L16/1000000</f>
        <v>0</v>
      </c>
      <c r="K16" s="180">
        <f>+BPub!Q16/1000000</f>
        <v>0</v>
      </c>
      <c r="L16" s="180">
        <f>+BPub!W16/1000000</f>
        <v>0</v>
      </c>
      <c r="M16" s="180">
        <f>+BPub!AD16/1000000</f>
        <v>0</v>
      </c>
      <c r="N16" s="180">
        <v>0</v>
      </c>
      <c r="O16" s="1"/>
      <c r="P16" s="58">
        <f>+BPub!I16/1000000</f>
        <v>22.335944010000002</v>
      </c>
      <c r="Q16" s="58">
        <f>+BPub!N16/1000000</f>
        <v>97.56271194</v>
      </c>
      <c r="R16" s="58">
        <f>+BPub!S16/1000000</f>
        <v>18.541180820000001</v>
      </c>
      <c r="S16" s="58">
        <f>+BPub!X16/1000000</f>
        <v>66.953653560000006</v>
      </c>
      <c r="T16" s="58">
        <f>+BPub!AB16/1000000</f>
        <v>55.64175522</v>
      </c>
      <c r="U16" s="58">
        <v>45.327221039999998</v>
      </c>
      <c r="V16" s="1"/>
      <c r="W16" s="58">
        <f>+BPub!H16/1000000</f>
        <v>8.3339899999999995E-3</v>
      </c>
      <c r="X16" s="58">
        <f>+BPub!M16/1000000</f>
        <v>1.273285E-2</v>
      </c>
      <c r="Y16" s="58">
        <f>+BPub!R16/1000000</f>
        <v>4.5146099999999996E-3</v>
      </c>
      <c r="Z16" s="58">
        <f>+BPub!V16/1000000</f>
        <v>8.5190999999999999E-3</v>
      </c>
      <c r="AA16" s="58">
        <f>+BPub!AC16/1000000</f>
        <v>8.702399999999999E-3</v>
      </c>
      <c r="AB16" s="58">
        <v>0.21188914</v>
      </c>
      <c r="AD16">
        <v>20.237037999999998</v>
      </c>
      <c r="AE16">
        <v>15.056829</v>
      </c>
      <c r="AF16">
        <v>10.322717000000001</v>
      </c>
      <c r="AG16">
        <v>34.100498000000002</v>
      </c>
      <c r="AH16">
        <v>59.073851950000005</v>
      </c>
      <c r="AI16">
        <v>109.53600956</v>
      </c>
    </row>
    <row r="17" spans="1:35" x14ac:dyDescent="0.25">
      <c r="A17" t="s">
        <v>11</v>
      </c>
      <c r="B17" s="1">
        <v>0</v>
      </c>
      <c r="C17" s="149">
        <v>0</v>
      </c>
      <c r="D17" s="1">
        <v>0</v>
      </c>
      <c r="E17" s="1">
        <v>0</v>
      </c>
      <c r="F17" s="1">
        <v>0</v>
      </c>
      <c r="G17" s="58">
        <v>0</v>
      </c>
      <c r="I17" s="180">
        <f>+BPub!G17/1000000</f>
        <v>0</v>
      </c>
      <c r="J17" s="180">
        <f>+BPub!L17/1000000</f>
        <v>0</v>
      </c>
      <c r="K17" s="180">
        <f>+BPub!Q17/1000000</f>
        <v>0</v>
      </c>
      <c r="L17" s="180">
        <f>+BPub!W17/1000000</f>
        <v>0</v>
      </c>
      <c r="M17" s="180">
        <f>+BPub!AD17/1000000</f>
        <v>0</v>
      </c>
      <c r="N17" s="180">
        <v>0</v>
      </c>
      <c r="O17" s="1"/>
      <c r="P17" s="58">
        <f>+BPub!I17/1000000</f>
        <v>0.22236041000000001</v>
      </c>
      <c r="Q17" s="58">
        <f>+BPub!N17/1000000</f>
        <v>0.20106107000000001</v>
      </c>
      <c r="R17" s="58">
        <f>+BPub!S17/1000000</f>
        <v>0.45871047999999998</v>
      </c>
      <c r="S17" s="58">
        <f>+BPub!X17/1000000</f>
        <v>0.93001833</v>
      </c>
      <c r="T17" s="58">
        <f>+BPub!AB17/1000000</f>
        <v>0.66827333</v>
      </c>
      <c r="U17" s="58">
        <v>5.6498999999999994E-3</v>
      </c>
      <c r="V17" s="1"/>
      <c r="W17" s="58">
        <f>+BPub!H17/1000000</f>
        <v>0</v>
      </c>
      <c r="X17" s="58">
        <f>+BPub!M17/1000000</f>
        <v>0</v>
      </c>
      <c r="Y17" s="58">
        <f>+BPub!R17/1000000</f>
        <v>0</v>
      </c>
      <c r="Z17" s="58">
        <f>+BPub!V17/1000000</f>
        <v>0</v>
      </c>
      <c r="AA17" s="58">
        <f>+BPub!AC17/1000000</f>
        <v>0</v>
      </c>
      <c r="AB17" s="58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</row>
    <row r="18" spans="1:35" x14ac:dyDescent="0.25">
      <c r="A18" t="s">
        <v>12</v>
      </c>
      <c r="B18" s="1">
        <v>0.15397135000000001</v>
      </c>
      <c r="C18" s="149">
        <v>8.2685559999999991E-2</v>
      </c>
      <c r="D18" s="1">
        <v>1.4188666599999999</v>
      </c>
      <c r="E18" s="1">
        <v>0.33985531000000002</v>
      </c>
      <c r="F18" s="1">
        <v>2.8958550199999999</v>
      </c>
      <c r="G18" s="58">
        <v>4.0067865099999995</v>
      </c>
      <c r="I18" s="180">
        <f>+BPub!G18/1000000</f>
        <v>0.18091422000000001</v>
      </c>
      <c r="J18" s="180">
        <f>+BPub!L18/1000000</f>
        <v>1.7594919999999997E-2</v>
      </c>
      <c r="K18" s="180">
        <f>+BPub!Q18/1000000</f>
        <v>2.539249E-2</v>
      </c>
      <c r="L18" s="180">
        <f>+BPub!W18/1000000</f>
        <v>0.23379496999999999</v>
      </c>
      <c r="M18" s="180">
        <f>+BPub!AD18/1000000</f>
        <v>4.4188720000000001E-2</v>
      </c>
      <c r="N18" s="180">
        <v>5.8762900000000002E-3</v>
      </c>
      <c r="O18" s="1"/>
      <c r="P18" s="58">
        <f>+BPub!I18/1000000</f>
        <v>5.1416959999999998E-2</v>
      </c>
      <c r="Q18" s="58">
        <f>+BPub!N18/1000000</f>
        <v>0.30625377000000004</v>
      </c>
      <c r="R18" s="58">
        <f>+BPub!S18/1000000</f>
        <v>0.77183504000000003</v>
      </c>
      <c r="S18" s="58">
        <f>+BPub!X18/1000000</f>
        <v>0.16967417000000001</v>
      </c>
      <c r="T18" s="58">
        <f>+BPub!AB18/1000000</f>
        <v>0.52486358999999994</v>
      </c>
      <c r="U18" s="58">
        <v>0</v>
      </c>
      <c r="V18" s="1"/>
      <c r="W18" s="58">
        <f>+BPub!H18/1000000</f>
        <v>0</v>
      </c>
      <c r="X18" s="58">
        <f>+BPub!M18/1000000</f>
        <v>0</v>
      </c>
      <c r="Y18" s="58">
        <f>+BPub!R18/1000000</f>
        <v>0</v>
      </c>
      <c r="Z18" s="58">
        <f>+BPub!V18/1000000</f>
        <v>0</v>
      </c>
      <c r="AA18" s="58">
        <f>+BPub!AC18/1000000</f>
        <v>0</v>
      </c>
      <c r="AB18" s="5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</row>
    <row r="19" spans="1:35" x14ac:dyDescent="0.25">
      <c r="A19" t="s">
        <v>13</v>
      </c>
      <c r="B19" s="1">
        <v>1.2079816499999998</v>
      </c>
      <c r="C19" s="149">
        <v>0.78965366000000003</v>
      </c>
      <c r="D19" s="1">
        <v>0.78071870999999993</v>
      </c>
      <c r="E19" s="1">
        <v>0.74666812999999999</v>
      </c>
      <c r="F19" s="1">
        <v>0.79718325000000001</v>
      </c>
      <c r="G19" s="58">
        <v>0</v>
      </c>
      <c r="I19" s="180">
        <f>+BPub!G19/1000000</f>
        <v>0</v>
      </c>
      <c r="J19" s="180">
        <f>+BPub!L19/1000000</f>
        <v>5.9999999999999995E-4</v>
      </c>
      <c r="K19" s="180">
        <f>+BPub!Q19/1000000</f>
        <v>2.315031E-2</v>
      </c>
      <c r="L19" s="180">
        <f>+BPub!W19/1000000</f>
        <v>0</v>
      </c>
      <c r="M19" s="180">
        <f>+BPub!AD19/1000000</f>
        <v>0</v>
      </c>
      <c r="N19" s="180">
        <v>0</v>
      </c>
      <c r="O19" s="1"/>
      <c r="P19" s="58">
        <f>+BPub!I19/1000000</f>
        <v>0</v>
      </c>
      <c r="Q19" s="58">
        <f>+BPub!N19/1000000</f>
        <v>0</v>
      </c>
      <c r="R19" s="58">
        <f>+BPub!S19/1000000</f>
        <v>0</v>
      </c>
      <c r="S19" s="58">
        <f>+BPub!X19/1000000</f>
        <v>0</v>
      </c>
      <c r="T19" s="58">
        <f>+BPub!AB19/1000000</f>
        <v>0</v>
      </c>
      <c r="U19" s="58">
        <v>0</v>
      </c>
      <c r="V19" s="1"/>
      <c r="W19" s="58">
        <f>+BPub!H19/1000000</f>
        <v>0</v>
      </c>
      <c r="X19" s="58">
        <f>+BPub!M19/1000000</f>
        <v>0</v>
      </c>
      <c r="Y19" s="58">
        <f>+BPub!R19/1000000</f>
        <v>0</v>
      </c>
      <c r="Z19" s="58">
        <f>+BPub!V19/1000000</f>
        <v>0</v>
      </c>
      <c r="AA19" s="58">
        <f>+BPub!AC19/1000000</f>
        <v>0</v>
      </c>
      <c r="AB19" s="58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</row>
    <row r="20" spans="1:35" x14ac:dyDescent="0.25">
      <c r="A20" t="s">
        <v>14</v>
      </c>
      <c r="B20" s="1">
        <v>1.2079816499999998</v>
      </c>
      <c r="C20" s="149">
        <v>0.78965366000000003</v>
      </c>
      <c r="D20" s="1">
        <v>0.78071870999999993</v>
      </c>
      <c r="E20" s="1">
        <v>0.74666812999999999</v>
      </c>
      <c r="F20" s="1">
        <v>0.79718325000000001</v>
      </c>
      <c r="G20" s="58">
        <v>0</v>
      </c>
      <c r="I20" s="180">
        <f>+BPub!G20/1000000</f>
        <v>0</v>
      </c>
      <c r="J20" s="180">
        <f>+BPub!L20/1000000</f>
        <v>0</v>
      </c>
      <c r="K20" s="180">
        <f>+BPub!Q20/1000000</f>
        <v>0</v>
      </c>
      <c r="L20" s="180">
        <f>+BPub!W20/1000000</f>
        <v>0</v>
      </c>
      <c r="M20" s="180">
        <f>+BPub!AD20/1000000</f>
        <v>0</v>
      </c>
      <c r="N20" s="180">
        <v>0</v>
      </c>
      <c r="O20" s="1"/>
      <c r="P20" s="58">
        <f>+BPub!I20/1000000</f>
        <v>0</v>
      </c>
      <c r="Q20" s="58">
        <f>+BPub!N20/1000000</f>
        <v>0</v>
      </c>
      <c r="R20" s="58">
        <f>+BPub!S20/1000000</f>
        <v>0</v>
      </c>
      <c r="S20" s="58">
        <f>+BPub!X20/1000000</f>
        <v>0</v>
      </c>
      <c r="T20" s="58">
        <f>+BPub!AB20/1000000</f>
        <v>0</v>
      </c>
      <c r="U20" s="58">
        <v>0</v>
      </c>
      <c r="V20" s="1"/>
      <c r="W20" s="58">
        <f>+BPub!H20/1000000</f>
        <v>0</v>
      </c>
      <c r="X20" s="58">
        <f>+BPub!M20/1000000</f>
        <v>0</v>
      </c>
      <c r="Y20" s="58">
        <f>+BPub!R20/1000000</f>
        <v>0</v>
      </c>
      <c r="Z20" s="58">
        <f>+BPub!V20/1000000</f>
        <v>0</v>
      </c>
      <c r="AA20" s="58">
        <f>+BPub!AC20/1000000</f>
        <v>0</v>
      </c>
      <c r="AB20" s="58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</row>
    <row r="21" spans="1:35" x14ac:dyDescent="0.25">
      <c r="A21" t="s">
        <v>15</v>
      </c>
      <c r="B21" s="1">
        <v>0</v>
      </c>
      <c r="C21" s="149">
        <v>0</v>
      </c>
      <c r="D21" s="1">
        <v>0</v>
      </c>
      <c r="E21" s="1">
        <v>0</v>
      </c>
      <c r="F21" s="1">
        <v>0</v>
      </c>
      <c r="G21" s="58">
        <v>0</v>
      </c>
      <c r="I21" s="180">
        <f>+BPub!G21/1000000</f>
        <v>0</v>
      </c>
      <c r="J21" s="180">
        <f>+BPub!L21/1000000</f>
        <v>5.9999999999999995E-4</v>
      </c>
      <c r="K21" s="180">
        <f>+BPub!Q21/1000000</f>
        <v>2.315031E-2</v>
      </c>
      <c r="L21" s="180">
        <f>+BPub!W21/1000000</f>
        <v>0</v>
      </c>
      <c r="M21" s="180">
        <f>+BPub!AD21/1000000</f>
        <v>0</v>
      </c>
      <c r="N21" s="180">
        <v>0</v>
      </c>
      <c r="O21" s="1"/>
      <c r="P21" s="58">
        <f>+BPub!I21/1000000</f>
        <v>0</v>
      </c>
      <c r="Q21" s="58">
        <f>+BPub!N21/1000000</f>
        <v>0</v>
      </c>
      <c r="R21" s="58">
        <f>+BPub!S21/1000000</f>
        <v>0</v>
      </c>
      <c r="S21" s="58">
        <f>+BPub!X21/1000000</f>
        <v>0</v>
      </c>
      <c r="T21" s="58">
        <f>+BPub!AB21/1000000</f>
        <v>0</v>
      </c>
      <c r="U21" s="58">
        <v>0</v>
      </c>
      <c r="V21" s="1"/>
      <c r="W21" s="58">
        <f>+BPub!H21/1000000</f>
        <v>0</v>
      </c>
      <c r="X21" s="58">
        <f>+BPub!M21/1000000</f>
        <v>0</v>
      </c>
      <c r="Y21" s="58">
        <f>+BPub!R21/1000000</f>
        <v>0</v>
      </c>
      <c r="Z21" s="58">
        <f>+BPub!V21/1000000</f>
        <v>0</v>
      </c>
      <c r="AA21" s="58">
        <f>+BPub!AC21/1000000</f>
        <v>0</v>
      </c>
      <c r="AB21" s="58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</row>
    <row r="22" spans="1:35" x14ac:dyDescent="0.25">
      <c r="A22" t="s">
        <v>16</v>
      </c>
      <c r="B22" s="1">
        <v>0</v>
      </c>
      <c r="C22" s="149">
        <v>0</v>
      </c>
      <c r="D22" s="1">
        <v>0</v>
      </c>
      <c r="E22" s="1">
        <v>0</v>
      </c>
      <c r="F22" s="1">
        <v>0</v>
      </c>
      <c r="G22" s="58">
        <v>0</v>
      </c>
      <c r="I22" s="180">
        <f>+BPub!G22/1000000</f>
        <v>0</v>
      </c>
      <c r="J22" s="180">
        <f>+BPub!L22/1000000</f>
        <v>0</v>
      </c>
      <c r="K22" s="180">
        <f>+BPub!Q22/1000000</f>
        <v>0</v>
      </c>
      <c r="L22" s="180">
        <f>+BPub!W22/1000000</f>
        <v>0</v>
      </c>
      <c r="M22" s="180">
        <f>+BPub!AD22/1000000</f>
        <v>0</v>
      </c>
      <c r="N22" s="180">
        <v>0</v>
      </c>
      <c r="O22" s="1"/>
      <c r="P22" s="58">
        <f>+BPub!I22/1000000</f>
        <v>0</v>
      </c>
      <c r="Q22" s="58">
        <f>+BPub!N22/1000000</f>
        <v>0</v>
      </c>
      <c r="R22" s="58">
        <f>+BPub!S22/1000000</f>
        <v>2</v>
      </c>
      <c r="S22" s="58">
        <f>+BPub!X22/1000000</f>
        <v>0</v>
      </c>
      <c r="T22" s="58">
        <f>+BPub!AB22/1000000</f>
        <v>0</v>
      </c>
      <c r="U22" s="58">
        <v>0</v>
      </c>
      <c r="V22" s="1"/>
      <c r="W22" s="58">
        <f>+BPub!H22/1000000</f>
        <v>0</v>
      </c>
      <c r="X22" s="58">
        <f>+BPub!M22/1000000</f>
        <v>0</v>
      </c>
      <c r="Y22" s="58">
        <f>+BPub!R22/1000000</f>
        <v>0</v>
      </c>
      <c r="Z22" s="58">
        <f>+BPub!V22/1000000</f>
        <v>0</v>
      </c>
      <c r="AA22" s="58">
        <f>+BPub!AC22/1000000</f>
        <v>0</v>
      </c>
      <c r="AB22" s="58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</row>
    <row r="23" spans="1:35" x14ac:dyDescent="0.25">
      <c r="A23" t="s">
        <v>17</v>
      </c>
      <c r="B23" s="1">
        <v>0</v>
      </c>
      <c r="C23" s="149">
        <v>0</v>
      </c>
      <c r="D23" s="1">
        <v>0</v>
      </c>
      <c r="E23" s="1">
        <v>0</v>
      </c>
      <c r="F23" s="1">
        <v>0</v>
      </c>
      <c r="G23" s="58">
        <v>0</v>
      </c>
      <c r="I23" s="180">
        <f>+BPub!G23/1000000</f>
        <v>0</v>
      </c>
      <c r="J23" s="180">
        <f>+BPub!L23/1000000</f>
        <v>0</v>
      </c>
      <c r="K23" s="180">
        <f>+BPub!Q23/1000000</f>
        <v>0</v>
      </c>
      <c r="L23" s="180">
        <f>+BPub!W23/1000000</f>
        <v>0</v>
      </c>
      <c r="M23" s="180">
        <f>+BPub!AD23/1000000</f>
        <v>0</v>
      </c>
      <c r="N23" s="180">
        <v>0</v>
      </c>
      <c r="O23" s="1"/>
      <c r="P23" s="58">
        <f>+BPub!I23/1000000</f>
        <v>0</v>
      </c>
      <c r="Q23" s="58">
        <f>+BPub!N23/1000000</f>
        <v>0</v>
      </c>
      <c r="R23" s="58">
        <f>+BPub!S23/1000000</f>
        <v>2</v>
      </c>
      <c r="S23" s="58">
        <f>+BPub!X23/1000000</f>
        <v>0</v>
      </c>
      <c r="T23" s="58">
        <f>+BPub!AB23/1000000</f>
        <v>0</v>
      </c>
      <c r="U23" s="58">
        <v>0</v>
      </c>
      <c r="V23" s="1"/>
      <c r="W23" s="58">
        <f>+BPub!H23/1000000</f>
        <v>0</v>
      </c>
      <c r="X23" s="58">
        <f>+BPub!M23/1000000</f>
        <v>0</v>
      </c>
      <c r="Y23" s="58">
        <f>+BPub!R23/1000000</f>
        <v>0</v>
      </c>
      <c r="Z23" s="58">
        <f>+BPub!V23/1000000</f>
        <v>0</v>
      </c>
      <c r="AA23" s="58">
        <f>+BPub!AC23/1000000</f>
        <v>0</v>
      </c>
      <c r="AB23" s="58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</row>
    <row r="24" spans="1:35" x14ac:dyDescent="0.25">
      <c r="A24" t="s">
        <v>18</v>
      </c>
      <c r="B24" s="1">
        <v>0</v>
      </c>
      <c r="C24" s="149">
        <v>0</v>
      </c>
      <c r="D24" s="1">
        <v>0</v>
      </c>
      <c r="E24" s="1">
        <v>0</v>
      </c>
      <c r="F24" s="1">
        <v>0</v>
      </c>
      <c r="G24" s="58">
        <v>0</v>
      </c>
      <c r="I24" s="180">
        <f>+BPub!G24/1000000</f>
        <v>0</v>
      </c>
      <c r="J24" s="180">
        <f>+BPub!L24/1000000</f>
        <v>0</v>
      </c>
      <c r="K24" s="180">
        <f>+BPub!Q24/1000000</f>
        <v>0</v>
      </c>
      <c r="L24" s="180">
        <f>+BPub!W24/1000000</f>
        <v>0</v>
      </c>
      <c r="M24" s="180">
        <f>+BPub!AD24/1000000</f>
        <v>0</v>
      </c>
      <c r="N24" s="180">
        <v>0</v>
      </c>
      <c r="O24" s="1"/>
      <c r="P24" s="58">
        <f>+BPub!I24/1000000</f>
        <v>0</v>
      </c>
      <c r="Q24" s="58">
        <f>+BPub!N24/1000000</f>
        <v>0</v>
      </c>
      <c r="R24" s="58">
        <f>+BPub!S24/1000000</f>
        <v>2</v>
      </c>
      <c r="S24" s="58">
        <f>+BPub!X24/1000000</f>
        <v>0</v>
      </c>
      <c r="T24" s="58">
        <f>+BPub!AB24/1000000</f>
        <v>0</v>
      </c>
      <c r="U24" s="58">
        <v>0</v>
      </c>
      <c r="V24" s="1"/>
      <c r="W24" s="58">
        <f>+BPub!H24/1000000</f>
        <v>0</v>
      </c>
      <c r="X24" s="58">
        <f>+BPub!M24/1000000</f>
        <v>0</v>
      </c>
      <c r="Y24" s="58">
        <f>+BPub!R24/1000000</f>
        <v>0</v>
      </c>
      <c r="Z24" s="58">
        <f>+BPub!V24/1000000</f>
        <v>0</v>
      </c>
      <c r="AA24" s="58">
        <f>+BPub!AC24/1000000</f>
        <v>0</v>
      </c>
      <c r="AB24" s="58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</row>
    <row r="25" spans="1:35" x14ac:dyDescent="0.25">
      <c r="A25" t="s">
        <v>19</v>
      </c>
      <c r="B25" s="1">
        <v>0</v>
      </c>
      <c r="C25" s="149">
        <v>0</v>
      </c>
      <c r="D25" s="1">
        <v>0</v>
      </c>
      <c r="E25" s="1">
        <v>0</v>
      </c>
      <c r="F25" s="1">
        <v>0</v>
      </c>
      <c r="G25" s="58">
        <v>0</v>
      </c>
      <c r="I25" s="180">
        <f>+BPub!G25/1000000</f>
        <v>0</v>
      </c>
      <c r="J25" s="180">
        <f>+BPub!L25/1000000</f>
        <v>0</v>
      </c>
      <c r="K25" s="180">
        <f>+BPub!Q25/1000000</f>
        <v>0</v>
      </c>
      <c r="L25" s="180">
        <f>+BPub!W25/1000000</f>
        <v>0</v>
      </c>
      <c r="M25" s="180">
        <f>+BPub!AD25/1000000</f>
        <v>0</v>
      </c>
      <c r="N25" s="180">
        <v>0</v>
      </c>
      <c r="O25" s="1"/>
      <c r="P25" s="58">
        <f>+BPub!I25/1000000</f>
        <v>0</v>
      </c>
      <c r="Q25" s="58">
        <f>+BPub!N25/1000000</f>
        <v>0</v>
      </c>
      <c r="R25" s="58">
        <f>+BPub!S25/1000000</f>
        <v>0</v>
      </c>
      <c r="S25" s="58">
        <f>+BPub!X25/1000000</f>
        <v>0</v>
      </c>
      <c r="T25" s="58">
        <f>+BPub!AB25/1000000</f>
        <v>0</v>
      </c>
      <c r="U25" s="58">
        <v>0</v>
      </c>
      <c r="V25" s="1"/>
      <c r="W25" s="58">
        <f>+BPub!H25/1000000</f>
        <v>0</v>
      </c>
      <c r="X25" s="58">
        <f>+BPub!M25/1000000</f>
        <v>0</v>
      </c>
      <c r="Y25" s="58">
        <f>+BPub!R25/1000000</f>
        <v>0</v>
      </c>
      <c r="Z25" s="58">
        <f>+BPub!V25/1000000</f>
        <v>0</v>
      </c>
      <c r="AA25" s="58">
        <f>+BPub!AC25/1000000</f>
        <v>0</v>
      </c>
      <c r="AB25" s="58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</row>
    <row r="26" spans="1:35" x14ac:dyDescent="0.25">
      <c r="A26" t="s">
        <v>20</v>
      </c>
      <c r="B26" s="1">
        <v>0</v>
      </c>
      <c r="C26" s="149">
        <v>0</v>
      </c>
      <c r="D26" s="1">
        <v>0</v>
      </c>
      <c r="E26" s="1">
        <v>0</v>
      </c>
      <c r="F26" s="1">
        <v>0</v>
      </c>
      <c r="G26" s="58">
        <v>0</v>
      </c>
      <c r="I26" s="180">
        <f>+BPub!G26/1000000</f>
        <v>0</v>
      </c>
      <c r="J26" s="180">
        <f>+BPub!L26/1000000</f>
        <v>0</v>
      </c>
      <c r="K26" s="180">
        <f>+BPub!Q26/1000000</f>
        <v>0</v>
      </c>
      <c r="L26" s="180">
        <f>+BPub!W26/1000000</f>
        <v>0</v>
      </c>
      <c r="M26" s="180">
        <f>+BPub!AD26/1000000</f>
        <v>0</v>
      </c>
      <c r="N26" s="180">
        <v>0</v>
      </c>
      <c r="O26" s="1"/>
      <c r="P26" s="58">
        <f>+BPub!I26/1000000</f>
        <v>0</v>
      </c>
      <c r="Q26" s="58">
        <f>+BPub!N26/1000000</f>
        <v>0</v>
      </c>
      <c r="R26" s="58">
        <f>+BPub!S26/1000000</f>
        <v>0</v>
      </c>
      <c r="S26" s="58">
        <f>+BPub!X26/1000000</f>
        <v>0</v>
      </c>
      <c r="T26" s="58">
        <f>+BPub!AB26/1000000</f>
        <v>0</v>
      </c>
      <c r="U26" s="58">
        <v>0</v>
      </c>
      <c r="V26" s="1"/>
      <c r="W26" s="58">
        <f>+BPub!H26/1000000</f>
        <v>0</v>
      </c>
      <c r="X26" s="58">
        <f>+BPub!M26/1000000</f>
        <v>0</v>
      </c>
      <c r="Y26" s="58">
        <f>+BPub!R26/1000000</f>
        <v>0</v>
      </c>
      <c r="Z26" s="58">
        <f>+BPub!V26/1000000</f>
        <v>0</v>
      </c>
      <c r="AA26" s="58">
        <f>+BPub!AC26/1000000</f>
        <v>0</v>
      </c>
      <c r="AB26" s="58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</row>
    <row r="27" spans="1:35" x14ac:dyDescent="0.25">
      <c r="A27" t="s">
        <v>21</v>
      </c>
      <c r="B27" s="1">
        <v>0</v>
      </c>
      <c r="C27" s="149">
        <v>0</v>
      </c>
      <c r="D27" s="1">
        <v>0</v>
      </c>
      <c r="E27" s="1">
        <v>0</v>
      </c>
      <c r="F27" s="1">
        <v>0</v>
      </c>
      <c r="G27" s="58">
        <v>0</v>
      </c>
      <c r="I27" s="180">
        <f>+BPub!G27/1000000</f>
        <v>0</v>
      </c>
      <c r="J27" s="180">
        <f>+BPub!L27/1000000</f>
        <v>0</v>
      </c>
      <c r="K27" s="180">
        <f>+BPub!Q27/1000000</f>
        <v>0</v>
      </c>
      <c r="L27" s="180">
        <f>+BPub!W27/1000000</f>
        <v>0</v>
      </c>
      <c r="M27" s="180">
        <f>+BPub!AD27/1000000</f>
        <v>0</v>
      </c>
      <c r="N27" s="180">
        <v>0</v>
      </c>
      <c r="O27" s="1"/>
      <c r="P27" s="58">
        <f>+BPub!I27/1000000</f>
        <v>0</v>
      </c>
      <c r="Q27" s="58">
        <f>+BPub!N27/1000000</f>
        <v>0</v>
      </c>
      <c r="R27" s="58">
        <f>+BPub!S27/1000000</f>
        <v>0</v>
      </c>
      <c r="S27" s="58">
        <f>+BPub!X27/1000000</f>
        <v>0</v>
      </c>
      <c r="T27" s="58">
        <f>+BPub!AB27/1000000</f>
        <v>0</v>
      </c>
      <c r="U27" s="58">
        <v>0</v>
      </c>
      <c r="V27" s="1"/>
      <c r="W27" s="58">
        <f>+BPub!H27/1000000</f>
        <v>0</v>
      </c>
      <c r="X27" s="58">
        <f>+BPub!M27/1000000</f>
        <v>0</v>
      </c>
      <c r="Y27" s="58">
        <f>+BPub!R27/1000000</f>
        <v>0</v>
      </c>
      <c r="Z27" s="58">
        <f>+BPub!V27/1000000</f>
        <v>0</v>
      </c>
      <c r="AA27" s="58">
        <f>+BPub!AC27/1000000</f>
        <v>0</v>
      </c>
      <c r="AB27" s="58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</row>
    <row r="28" spans="1:35" x14ac:dyDescent="0.25">
      <c r="A28" t="s">
        <v>22</v>
      </c>
      <c r="B28" s="1">
        <v>0</v>
      </c>
      <c r="C28" s="149">
        <v>0</v>
      </c>
      <c r="D28" s="1">
        <v>0</v>
      </c>
      <c r="E28" s="1">
        <v>0</v>
      </c>
      <c r="F28" s="1">
        <v>0</v>
      </c>
      <c r="G28" s="58">
        <v>0</v>
      </c>
      <c r="I28" s="180">
        <f>+BPub!G28/1000000</f>
        <v>0</v>
      </c>
      <c r="J28" s="180">
        <f>+BPub!L28/1000000</f>
        <v>0</v>
      </c>
      <c r="K28" s="180">
        <f>+BPub!Q28/1000000</f>
        <v>0</v>
      </c>
      <c r="L28" s="180">
        <f>+BPub!W28/1000000</f>
        <v>0</v>
      </c>
      <c r="M28" s="180">
        <f>+BPub!AD28/1000000</f>
        <v>0</v>
      </c>
      <c r="N28" s="180">
        <v>0</v>
      </c>
      <c r="O28" s="1"/>
      <c r="P28" s="58">
        <f>+BPub!I28/1000000</f>
        <v>0</v>
      </c>
      <c r="Q28" s="58">
        <f>+BPub!N28/1000000</f>
        <v>0</v>
      </c>
      <c r="R28" s="58">
        <f>+BPub!S28/1000000</f>
        <v>0</v>
      </c>
      <c r="S28" s="58">
        <f>+BPub!X28/1000000</f>
        <v>0</v>
      </c>
      <c r="T28" s="58">
        <f>+BPub!AB28/1000000</f>
        <v>0</v>
      </c>
      <c r="U28" s="58">
        <v>0</v>
      </c>
      <c r="V28" s="1"/>
      <c r="W28" s="58">
        <f>+BPub!H28/1000000</f>
        <v>0</v>
      </c>
      <c r="X28" s="58">
        <f>+BPub!M28/1000000</f>
        <v>0</v>
      </c>
      <c r="Y28" s="58">
        <f>+BPub!R28/1000000</f>
        <v>0</v>
      </c>
      <c r="Z28" s="58">
        <f>+BPub!V28/1000000</f>
        <v>0</v>
      </c>
      <c r="AA28" s="58">
        <f>+BPub!AC28/1000000</f>
        <v>0</v>
      </c>
      <c r="AB28" s="5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</row>
    <row r="29" spans="1:35" x14ac:dyDescent="0.25">
      <c r="A29" t="s">
        <v>23</v>
      </c>
      <c r="B29" s="1">
        <v>0</v>
      </c>
      <c r="C29" s="149">
        <v>0</v>
      </c>
      <c r="D29" s="1">
        <v>0</v>
      </c>
      <c r="E29" s="1">
        <v>0</v>
      </c>
      <c r="F29" s="1">
        <v>0</v>
      </c>
      <c r="G29" s="58">
        <v>0</v>
      </c>
      <c r="I29" s="180">
        <f>+BPub!G29/1000000</f>
        <v>0</v>
      </c>
      <c r="J29" s="180">
        <f>+BPub!L29/1000000</f>
        <v>0</v>
      </c>
      <c r="K29" s="180">
        <f>+BPub!Q29/1000000</f>
        <v>0</v>
      </c>
      <c r="L29" s="180">
        <f>+BPub!W29/1000000</f>
        <v>0</v>
      </c>
      <c r="M29" s="180">
        <f>+BPub!AD29/1000000</f>
        <v>0</v>
      </c>
      <c r="N29" s="180">
        <v>0</v>
      </c>
      <c r="O29" s="1"/>
      <c r="P29" s="58">
        <f>+BPub!I29/1000000</f>
        <v>0</v>
      </c>
      <c r="Q29" s="58">
        <f>+BPub!N29/1000000</f>
        <v>0</v>
      </c>
      <c r="R29" s="58">
        <f>+BPub!S29/1000000</f>
        <v>0</v>
      </c>
      <c r="S29" s="58">
        <f>+BPub!X29/1000000</f>
        <v>0</v>
      </c>
      <c r="T29" s="58">
        <f>+BPub!AB29/1000000</f>
        <v>0</v>
      </c>
      <c r="U29" s="58">
        <v>0</v>
      </c>
      <c r="V29" s="1"/>
      <c r="W29" s="58">
        <f>+BPub!H29/1000000</f>
        <v>0</v>
      </c>
      <c r="X29" s="58">
        <f>+BPub!M29/1000000</f>
        <v>0</v>
      </c>
      <c r="Y29" s="58">
        <f>+BPub!R29/1000000</f>
        <v>0</v>
      </c>
      <c r="Z29" s="58">
        <f>+BPub!V29/1000000</f>
        <v>0</v>
      </c>
      <c r="AA29" s="58">
        <f>+BPub!AC29/1000000</f>
        <v>0</v>
      </c>
      <c r="AB29" s="58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</row>
    <row r="30" spans="1:35" x14ac:dyDescent="0.25">
      <c r="A30" t="s">
        <v>24</v>
      </c>
      <c r="B30" s="1">
        <v>0</v>
      </c>
      <c r="C30" s="149">
        <v>0</v>
      </c>
      <c r="D30" s="1">
        <v>0</v>
      </c>
      <c r="E30" s="1">
        <v>0</v>
      </c>
      <c r="F30" s="1">
        <v>0</v>
      </c>
      <c r="G30" s="58">
        <v>0</v>
      </c>
      <c r="I30" s="180">
        <f>+BPub!G30/1000000</f>
        <v>0</v>
      </c>
      <c r="J30" s="180">
        <f>+BPub!L30/1000000</f>
        <v>0</v>
      </c>
      <c r="K30" s="180">
        <f>+BPub!Q30/1000000</f>
        <v>0</v>
      </c>
      <c r="L30" s="180">
        <f>+BPub!W30/1000000</f>
        <v>0</v>
      </c>
      <c r="M30" s="180">
        <f>+BPub!AD30/1000000</f>
        <v>0</v>
      </c>
      <c r="N30" s="180">
        <v>0</v>
      </c>
      <c r="O30" s="1"/>
      <c r="P30" s="58">
        <f>+BPub!I30/1000000</f>
        <v>0</v>
      </c>
      <c r="Q30" s="58">
        <f>+BPub!N30/1000000</f>
        <v>0</v>
      </c>
      <c r="R30" s="58">
        <f>+BPub!S30/1000000</f>
        <v>0</v>
      </c>
      <c r="S30" s="58">
        <f>+BPub!X30/1000000</f>
        <v>0</v>
      </c>
      <c r="T30" s="58">
        <f>+BPub!AB30/1000000</f>
        <v>0</v>
      </c>
      <c r="U30" s="58">
        <v>0</v>
      </c>
      <c r="V30" s="1"/>
      <c r="W30" s="58">
        <f>+BPub!H30/1000000</f>
        <v>0</v>
      </c>
      <c r="X30" s="58">
        <f>+BPub!M30/1000000</f>
        <v>0</v>
      </c>
      <c r="Y30" s="58">
        <f>+BPub!R30/1000000</f>
        <v>0</v>
      </c>
      <c r="Z30" s="58">
        <f>+BPub!V30/1000000</f>
        <v>0</v>
      </c>
      <c r="AA30" s="58">
        <f>+BPub!AC30/1000000</f>
        <v>0</v>
      </c>
      <c r="AB30" s="58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</row>
    <row r="31" spans="1:35" x14ac:dyDescent="0.25">
      <c r="A31" t="s">
        <v>25</v>
      </c>
      <c r="B31" s="1">
        <v>0</v>
      </c>
      <c r="C31" s="149">
        <v>0</v>
      </c>
      <c r="D31" s="1">
        <v>0</v>
      </c>
      <c r="E31" s="1">
        <v>0</v>
      </c>
      <c r="F31" s="1">
        <v>0</v>
      </c>
      <c r="G31" s="58">
        <v>0</v>
      </c>
      <c r="I31" s="180">
        <f>+BPub!G31/1000000</f>
        <v>0</v>
      </c>
      <c r="J31" s="180">
        <f>+BPub!L31/1000000</f>
        <v>0</v>
      </c>
      <c r="K31" s="180">
        <f>+BPub!Q31/1000000</f>
        <v>0</v>
      </c>
      <c r="L31" s="180">
        <f>+BPub!W31/1000000</f>
        <v>0</v>
      </c>
      <c r="M31" s="180">
        <f>+BPub!AD31/1000000</f>
        <v>0</v>
      </c>
      <c r="N31" s="180">
        <v>0</v>
      </c>
      <c r="O31" s="1"/>
      <c r="P31" s="58">
        <f>+BPub!I31/1000000</f>
        <v>0</v>
      </c>
      <c r="Q31" s="58">
        <f>+BPub!N31/1000000</f>
        <v>0</v>
      </c>
      <c r="R31" s="58">
        <f>+BPub!S31/1000000</f>
        <v>0</v>
      </c>
      <c r="S31" s="58">
        <f>+BPub!X31/1000000</f>
        <v>0</v>
      </c>
      <c r="T31" s="58">
        <f>+BPub!AB31/1000000</f>
        <v>0</v>
      </c>
      <c r="U31" s="58">
        <v>0</v>
      </c>
      <c r="V31" s="1"/>
      <c r="W31" s="58">
        <f>+BPub!H31/1000000</f>
        <v>0</v>
      </c>
      <c r="X31" s="58">
        <f>+BPub!M31/1000000</f>
        <v>0</v>
      </c>
      <c r="Y31" s="58">
        <f>+BPub!R31/1000000</f>
        <v>0</v>
      </c>
      <c r="Z31" s="58">
        <f>+BPub!V31/1000000</f>
        <v>0</v>
      </c>
      <c r="AA31" s="58">
        <f>+BPub!AC31/1000000</f>
        <v>0</v>
      </c>
      <c r="AB31" s="58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</row>
    <row r="32" spans="1:35" x14ac:dyDescent="0.25">
      <c r="A32" t="s">
        <v>26</v>
      </c>
      <c r="B32" s="1">
        <v>0</v>
      </c>
      <c r="C32" s="149">
        <v>0</v>
      </c>
      <c r="D32" s="1">
        <v>0</v>
      </c>
      <c r="E32" s="1">
        <v>0</v>
      </c>
      <c r="F32" s="1">
        <v>0</v>
      </c>
      <c r="G32" s="58">
        <v>0</v>
      </c>
      <c r="I32" s="180">
        <f>+BPub!G32/1000000</f>
        <v>0</v>
      </c>
      <c r="J32" s="180">
        <f>+BPub!L32/1000000</f>
        <v>0</v>
      </c>
      <c r="K32" s="180">
        <f>+BPub!Q32/1000000</f>
        <v>0</v>
      </c>
      <c r="L32" s="180">
        <f>+BPub!W32/1000000</f>
        <v>0</v>
      </c>
      <c r="M32" s="180">
        <f>+BPub!AD32/1000000</f>
        <v>0</v>
      </c>
      <c r="N32" s="180">
        <v>0</v>
      </c>
      <c r="O32" s="1"/>
      <c r="P32" s="58">
        <f>+BPub!I32/1000000</f>
        <v>0</v>
      </c>
      <c r="Q32" s="58">
        <f>+BPub!N32/1000000</f>
        <v>0</v>
      </c>
      <c r="R32" s="58">
        <f>+BPub!S32/1000000</f>
        <v>0</v>
      </c>
      <c r="S32" s="58">
        <f>+BPub!X32/1000000</f>
        <v>0</v>
      </c>
      <c r="T32" s="58">
        <f>+BPub!AB32/1000000</f>
        <v>0</v>
      </c>
      <c r="U32" s="58">
        <v>0</v>
      </c>
      <c r="V32" s="1"/>
      <c r="W32" s="58">
        <f>+BPub!H32/1000000</f>
        <v>0</v>
      </c>
      <c r="X32" s="58">
        <f>+BPub!M32/1000000</f>
        <v>0</v>
      </c>
      <c r="Y32" s="58">
        <f>+BPub!R32/1000000</f>
        <v>0</v>
      </c>
      <c r="Z32" s="58">
        <f>+BPub!V32/1000000</f>
        <v>0</v>
      </c>
      <c r="AA32" s="58">
        <f>+BPub!AC32/1000000</f>
        <v>0</v>
      </c>
      <c r="AB32" s="58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</row>
    <row r="33" spans="1:35" x14ac:dyDescent="0.25">
      <c r="A33" t="s">
        <v>27</v>
      </c>
      <c r="B33" s="1">
        <v>32.902109530000004</v>
      </c>
      <c r="C33" s="149">
        <v>94.134006299999996</v>
      </c>
      <c r="D33" s="1">
        <v>60.321000670000004</v>
      </c>
      <c r="E33" s="1">
        <v>103.71588126</v>
      </c>
      <c r="F33" s="1">
        <v>533.09946236999997</v>
      </c>
      <c r="G33" s="58">
        <v>467.60422091000004</v>
      </c>
      <c r="I33" s="180">
        <f>+BPub!G33/1000000</f>
        <v>25.564156710000002</v>
      </c>
      <c r="J33" s="180">
        <f>+BPub!L33/1000000</f>
        <v>46.243349330000001</v>
      </c>
      <c r="K33" s="180">
        <f>+BPub!Q33/1000000</f>
        <v>46.172870909999993</v>
      </c>
      <c r="L33" s="180">
        <f>+BPub!W33/1000000</f>
        <v>52.733255530000001</v>
      </c>
      <c r="M33" s="180">
        <f>+BPub!AD33/1000000</f>
        <v>16.134539660000002</v>
      </c>
      <c r="N33" s="180">
        <v>28.884918129999999</v>
      </c>
      <c r="O33" s="1"/>
      <c r="P33" s="58">
        <f>+BPub!I33/1000000</f>
        <v>104.89740031000001</v>
      </c>
      <c r="Q33" s="58">
        <f>+BPub!N33/1000000</f>
        <v>237.79458675999999</v>
      </c>
      <c r="R33" s="58">
        <f>+BPub!S33/1000000</f>
        <v>278.45329466999999</v>
      </c>
      <c r="S33" s="58">
        <f>+BPub!X33/1000000</f>
        <v>244.12589937999999</v>
      </c>
      <c r="T33" s="58">
        <f>+BPub!AB33/1000000</f>
        <v>668.54999852999993</v>
      </c>
      <c r="U33" s="58">
        <v>1154.0897411999999</v>
      </c>
      <c r="V33" s="1"/>
      <c r="W33" s="58">
        <f>+BPub!H33/1000000</f>
        <v>0.80350111000000002</v>
      </c>
      <c r="X33" s="58">
        <f>+BPub!M33/1000000</f>
        <v>0.40216155999999997</v>
      </c>
      <c r="Y33" s="58">
        <f>+BPub!R33/1000000</f>
        <v>155.12831262999998</v>
      </c>
      <c r="Z33" s="58">
        <f>+BPub!V33/1000000</f>
        <v>61.2208592</v>
      </c>
      <c r="AA33" s="58">
        <f>+BPub!AC33/1000000</f>
        <v>478.48999619</v>
      </c>
      <c r="AB33" s="58">
        <v>478.51350004</v>
      </c>
      <c r="AD33">
        <v>0</v>
      </c>
      <c r="AE33">
        <v>0</v>
      </c>
      <c r="AF33">
        <v>0</v>
      </c>
      <c r="AG33">
        <v>0</v>
      </c>
      <c r="AH33">
        <v>12</v>
      </c>
      <c r="AI33">
        <v>0</v>
      </c>
    </row>
    <row r="34" spans="1:35" x14ac:dyDescent="0.25">
      <c r="A34" t="s">
        <v>28</v>
      </c>
      <c r="B34" s="1">
        <v>25.457635739999997</v>
      </c>
      <c r="C34" s="149">
        <v>88.210165900000007</v>
      </c>
      <c r="D34" s="1">
        <v>21.792660829999999</v>
      </c>
      <c r="E34" s="1">
        <v>20.530463699999999</v>
      </c>
      <c r="F34" s="1">
        <v>0</v>
      </c>
      <c r="G34" s="58">
        <v>0</v>
      </c>
      <c r="I34" s="180">
        <f>+BPub!G34/1000000</f>
        <v>0</v>
      </c>
      <c r="J34" s="180">
        <f>+BPub!L34/1000000</f>
        <v>0</v>
      </c>
      <c r="K34" s="180">
        <f>+BPub!Q34/1000000</f>
        <v>0</v>
      </c>
      <c r="L34" s="180">
        <f>+BPub!W34/1000000</f>
        <v>0</v>
      </c>
      <c r="M34" s="180">
        <f>+BPub!AD34/1000000</f>
        <v>0</v>
      </c>
      <c r="N34" s="180">
        <v>0</v>
      </c>
      <c r="O34" s="1"/>
      <c r="P34" s="58">
        <f>+BPub!I34/1000000</f>
        <v>1.0207461799999999</v>
      </c>
      <c r="Q34" s="58">
        <f>+BPub!N34/1000000</f>
        <v>0.24831776999999999</v>
      </c>
      <c r="R34" s="58">
        <f>+BPub!S34/1000000</f>
        <v>0.14018665999999999</v>
      </c>
      <c r="S34" s="58">
        <f>+BPub!X34/1000000</f>
        <v>0.11618666</v>
      </c>
      <c r="T34" s="58">
        <f>+BPub!AB34/1000000</f>
        <v>0</v>
      </c>
      <c r="U34" s="58">
        <v>0</v>
      </c>
      <c r="V34" s="1"/>
      <c r="W34" s="58">
        <f>+BPub!H34/1000000</f>
        <v>0</v>
      </c>
      <c r="X34" s="58">
        <f>+BPub!M34/1000000</f>
        <v>0</v>
      </c>
      <c r="Y34" s="58">
        <f>+BPub!R34/1000000</f>
        <v>0</v>
      </c>
      <c r="Z34" s="58">
        <f>+BPub!V34/1000000</f>
        <v>0</v>
      </c>
      <c r="AA34" s="58">
        <f>+BPub!AC34/1000000</f>
        <v>0</v>
      </c>
      <c r="AB34" s="58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</row>
    <row r="35" spans="1:35" x14ac:dyDescent="0.25">
      <c r="A35" t="s">
        <v>29</v>
      </c>
      <c r="B35" s="1">
        <v>5.1358027100000001</v>
      </c>
      <c r="C35" s="149">
        <v>38.251972049999999</v>
      </c>
      <c r="D35" s="1">
        <v>4.6926055700000004</v>
      </c>
      <c r="E35" s="1">
        <v>15.06754222</v>
      </c>
      <c r="F35" s="1">
        <v>0</v>
      </c>
      <c r="G35" s="58">
        <v>0</v>
      </c>
      <c r="I35" s="180">
        <f>+BPub!G35/1000000</f>
        <v>0</v>
      </c>
      <c r="J35" s="180">
        <f>+BPub!L35/1000000</f>
        <v>0</v>
      </c>
      <c r="K35" s="180">
        <f>+BPub!Q35/1000000</f>
        <v>0</v>
      </c>
      <c r="L35" s="180">
        <f>+BPub!W35/1000000</f>
        <v>0</v>
      </c>
      <c r="M35" s="180">
        <f>+BPub!AD35/1000000</f>
        <v>0</v>
      </c>
      <c r="N35" s="180">
        <v>0</v>
      </c>
      <c r="O35" s="1"/>
      <c r="P35" s="58">
        <f>+BPub!I35/1000000</f>
        <v>0</v>
      </c>
      <c r="Q35" s="58">
        <f>+BPub!N35/1000000</f>
        <v>0</v>
      </c>
      <c r="R35" s="58">
        <f>+BPub!S35/1000000</f>
        <v>0</v>
      </c>
      <c r="S35" s="58">
        <f>+BPub!X35/1000000</f>
        <v>0</v>
      </c>
      <c r="T35" s="58">
        <f>+BPub!AB35/1000000</f>
        <v>0</v>
      </c>
      <c r="U35" s="58">
        <v>0</v>
      </c>
      <c r="V35" s="1"/>
      <c r="W35" s="58">
        <f>+BPub!H35/1000000</f>
        <v>0</v>
      </c>
      <c r="X35" s="58">
        <f>+BPub!M35/1000000</f>
        <v>0</v>
      </c>
      <c r="Y35" s="58">
        <f>+BPub!R35/1000000</f>
        <v>0</v>
      </c>
      <c r="Z35" s="58">
        <f>+BPub!V35/1000000</f>
        <v>0</v>
      </c>
      <c r="AA35" s="58">
        <f>+BPub!AC35/1000000</f>
        <v>0</v>
      </c>
      <c r="AB35" s="58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</row>
    <row r="36" spans="1:35" x14ac:dyDescent="0.25">
      <c r="A36" t="s">
        <v>30</v>
      </c>
      <c r="B36" s="1">
        <v>2.2718777700000001</v>
      </c>
      <c r="C36" s="149">
        <v>32.142796850000003</v>
      </c>
      <c r="D36" s="1">
        <v>1.1916413300000002</v>
      </c>
      <c r="E36" s="1">
        <v>1.1631949399999999</v>
      </c>
      <c r="F36" s="1">
        <v>0</v>
      </c>
      <c r="G36" s="58">
        <v>0</v>
      </c>
      <c r="I36" s="180">
        <f>+BPub!G36/1000000</f>
        <v>0</v>
      </c>
      <c r="J36" s="180">
        <f>+BPub!L36/1000000</f>
        <v>0</v>
      </c>
      <c r="K36" s="180">
        <f>+BPub!Q36/1000000</f>
        <v>0</v>
      </c>
      <c r="L36" s="180">
        <f>+BPub!W36/1000000</f>
        <v>0</v>
      </c>
      <c r="M36" s="180">
        <f>+BPub!AD36/1000000</f>
        <v>0</v>
      </c>
      <c r="N36" s="180">
        <v>0</v>
      </c>
      <c r="O36" s="1"/>
      <c r="P36" s="58">
        <f>+BPub!I36/1000000</f>
        <v>0</v>
      </c>
      <c r="Q36" s="58">
        <f>+BPub!N36/1000000</f>
        <v>0</v>
      </c>
      <c r="R36" s="58">
        <f>+BPub!S36/1000000</f>
        <v>0</v>
      </c>
      <c r="S36" s="58">
        <f>+BPub!X36/1000000</f>
        <v>0</v>
      </c>
      <c r="T36" s="58">
        <f>+BPub!AB36/1000000</f>
        <v>0</v>
      </c>
      <c r="U36" s="58">
        <v>0</v>
      </c>
      <c r="V36" s="1"/>
      <c r="W36" s="58">
        <f>+BPub!H36/1000000</f>
        <v>0</v>
      </c>
      <c r="X36" s="58">
        <f>+BPub!M36/1000000</f>
        <v>0</v>
      </c>
      <c r="Y36" s="58">
        <f>+BPub!R36/1000000</f>
        <v>0</v>
      </c>
      <c r="Z36" s="58">
        <f>+BPub!V36/1000000</f>
        <v>0</v>
      </c>
      <c r="AA36" s="58">
        <f>+BPub!AC36/1000000</f>
        <v>0</v>
      </c>
      <c r="AB36" s="58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</row>
    <row r="37" spans="1:35" x14ac:dyDescent="0.25">
      <c r="A37" t="s">
        <v>31</v>
      </c>
      <c r="B37" s="1">
        <v>1.4547286799999999</v>
      </c>
      <c r="C37" s="149">
        <v>7.9359874100000001</v>
      </c>
      <c r="D37" s="1">
        <v>6.5001059200000002</v>
      </c>
      <c r="E37" s="1">
        <v>1.2366406000000001</v>
      </c>
      <c r="F37" s="1">
        <v>0</v>
      </c>
      <c r="G37" s="58">
        <v>0</v>
      </c>
      <c r="I37" s="180">
        <f>+BPub!G37/1000000</f>
        <v>0</v>
      </c>
      <c r="J37" s="180">
        <f>+BPub!L37/1000000</f>
        <v>0</v>
      </c>
      <c r="K37" s="180">
        <f>+BPub!Q37/1000000</f>
        <v>0</v>
      </c>
      <c r="L37" s="180">
        <f>+BPub!W37/1000000</f>
        <v>0</v>
      </c>
      <c r="M37" s="180">
        <f>+BPub!AD37/1000000</f>
        <v>0</v>
      </c>
      <c r="N37" s="180">
        <v>0</v>
      </c>
      <c r="O37" s="1"/>
      <c r="P37" s="58">
        <f>+BPub!I37/1000000</f>
        <v>0</v>
      </c>
      <c r="Q37" s="58">
        <f>+BPub!N37/1000000</f>
        <v>0</v>
      </c>
      <c r="R37" s="58">
        <f>+BPub!S37/1000000</f>
        <v>0</v>
      </c>
      <c r="S37" s="58">
        <f>+BPub!X37/1000000</f>
        <v>0</v>
      </c>
      <c r="T37" s="58">
        <f>+BPub!AB37/1000000</f>
        <v>0</v>
      </c>
      <c r="U37" s="58">
        <v>0</v>
      </c>
      <c r="V37" s="1"/>
      <c r="W37" s="58">
        <f>+BPub!H37/1000000</f>
        <v>0</v>
      </c>
      <c r="X37" s="58">
        <f>+BPub!M37/1000000</f>
        <v>0</v>
      </c>
      <c r="Y37" s="58">
        <f>+BPub!R37/1000000</f>
        <v>0</v>
      </c>
      <c r="Z37" s="58">
        <f>+BPub!V37/1000000</f>
        <v>0</v>
      </c>
      <c r="AA37" s="58">
        <f>+BPub!AC37/1000000</f>
        <v>0</v>
      </c>
      <c r="AB37" s="58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</row>
    <row r="38" spans="1:35" x14ac:dyDescent="0.25">
      <c r="A38" t="s">
        <v>32</v>
      </c>
      <c r="B38" s="1">
        <v>1.41583068</v>
      </c>
      <c r="C38" s="149">
        <v>1.02815835</v>
      </c>
      <c r="D38" s="1">
        <v>3.4683293500000003</v>
      </c>
      <c r="E38" s="1">
        <v>0</v>
      </c>
      <c r="F38" s="1">
        <v>0</v>
      </c>
      <c r="G38" s="58">
        <v>0</v>
      </c>
      <c r="I38" s="180">
        <f>+BPub!G38/1000000</f>
        <v>0</v>
      </c>
      <c r="J38" s="180">
        <f>+BPub!L38/1000000</f>
        <v>0</v>
      </c>
      <c r="K38" s="180">
        <f>+BPub!Q38/1000000</f>
        <v>0</v>
      </c>
      <c r="L38" s="180">
        <f>+BPub!W38/1000000</f>
        <v>0</v>
      </c>
      <c r="M38" s="180">
        <f>+BPub!AD38/1000000</f>
        <v>0</v>
      </c>
      <c r="N38" s="180">
        <v>0</v>
      </c>
      <c r="O38" s="1"/>
      <c r="P38" s="58">
        <f>+BPub!I38/1000000</f>
        <v>0</v>
      </c>
      <c r="Q38" s="58">
        <f>+BPub!N38/1000000</f>
        <v>0</v>
      </c>
      <c r="R38" s="58">
        <f>+BPub!S38/1000000</f>
        <v>0</v>
      </c>
      <c r="S38" s="58">
        <f>+BPub!X38/1000000</f>
        <v>0</v>
      </c>
      <c r="T38" s="58">
        <f>+BPub!AB38/1000000</f>
        <v>0</v>
      </c>
      <c r="U38" s="58">
        <v>0</v>
      </c>
      <c r="V38" s="1"/>
      <c r="W38" s="58">
        <f>+BPub!H38/1000000</f>
        <v>0</v>
      </c>
      <c r="X38" s="58">
        <f>+BPub!M38/1000000</f>
        <v>0</v>
      </c>
      <c r="Y38" s="58">
        <f>+BPub!R38/1000000</f>
        <v>0</v>
      </c>
      <c r="Z38" s="58">
        <f>+BPub!V38/1000000</f>
        <v>0</v>
      </c>
      <c r="AA38" s="58">
        <f>+BPub!AC38/1000000</f>
        <v>0</v>
      </c>
      <c r="AB38" s="5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</row>
    <row r="39" spans="1:35" x14ac:dyDescent="0.25">
      <c r="A39" t="s">
        <v>33</v>
      </c>
      <c r="B39" s="1">
        <v>15.179395900000001</v>
      </c>
      <c r="C39" s="149">
        <v>8.8512512399999999</v>
      </c>
      <c r="D39" s="1">
        <v>5.9399786600000004</v>
      </c>
      <c r="E39" s="1">
        <v>3.0630859400000001</v>
      </c>
      <c r="F39" s="1">
        <v>0</v>
      </c>
      <c r="G39" s="58">
        <v>0</v>
      </c>
      <c r="I39" s="180">
        <f>+BPub!G39/1000000</f>
        <v>0</v>
      </c>
      <c r="J39" s="180">
        <f>+BPub!L39/1000000</f>
        <v>0</v>
      </c>
      <c r="K39" s="180">
        <f>+BPub!Q39/1000000</f>
        <v>0</v>
      </c>
      <c r="L39" s="180">
        <f>+BPub!W39/1000000</f>
        <v>0</v>
      </c>
      <c r="M39" s="180">
        <f>+BPub!AD39/1000000</f>
        <v>0</v>
      </c>
      <c r="N39" s="180">
        <v>0</v>
      </c>
      <c r="O39" s="1"/>
      <c r="P39" s="58">
        <f>+BPub!I39/1000000</f>
        <v>1.0207461799999999</v>
      </c>
      <c r="Q39" s="58">
        <f>+BPub!N39/1000000</f>
        <v>0.24831776999999999</v>
      </c>
      <c r="R39" s="58">
        <f>+BPub!S39/1000000</f>
        <v>0.14018665999999999</v>
      </c>
      <c r="S39" s="58">
        <f>+BPub!X39/1000000</f>
        <v>0.11618666</v>
      </c>
      <c r="T39" s="58">
        <f>+BPub!AB39/1000000</f>
        <v>0</v>
      </c>
      <c r="U39" s="58">
        <v>0</v>
      </c>
      <c r="V39" s="1"/>
      <c r="W39" s="58">
        <f>+BPub!H39/1000000</f>
        <v>0</v>
      </c>
      <c r="X39" s="58">
        <f>+BPub!M39/1000000</f>
        <v>0</v>
      </c>
      <c r="Y39" s="58">
        <f>+BPub!R39/1000000</f>
        <v>0</v>
      </c>
      <c r="Z39" s="58">
        <f>+BPub!V39/1000000</f>
        <v>0</v>
      </c>
      <c r="AA39" s="58">
        <f>+BPub!AC39/1000000</f>
        <v>0</v>
      </c>
      <c r="AB39" s="58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</row>
    <row r="40" spans="1:35" x14ac:dyDescent="0.25">
      <c r="A40" t="s">
        <v>34</v>
      </c>
      <c r="B40" s="1">
        <v>5.4654517900000004</v>
      </c>
      <c r="C40" s="149">
        <v>5.2461603999999999</v>
      </c>
      <c r="D40" s="1">
        <v>38.145127840000001</v>
      </c>
      <c r="E40" s="1">
        <v>68.371470340000002</v>
      </c>
      <c r="F40" s="1">
        <v>0</v>
      </c>
      <c r="G40" s="58">
        <v>0</v>
      </c>
      <c r="I40" s="180">
        <f>+BPub!G40/1000000</f>
        <v>0</v>
      </c>
      <c r="J40" s="180">
        <f>+BPub!L40/1000000</f>
        <v>0</v>
      </c>
      <c r="K40" s="180">
        <f>+BPub!Q40/1000000</f>
        <v>0</v>
      </c>
      <c r="L40" s="180">
        <f>+BPub!W40/1000000</f>
        <v>0</v>
      </c>
      <c r="M40" s="180">
        <f>+BPub!AD40/1000000</f>
        <v>0</v>
      </c>
      <c r="N40" s="180">
        <v>0</v>
      </c>
      <c r="O40" s="1"/>
      <c r="P40" s="58">
        <f>+BPub!I40/1000000</f>
        <v>0</v>
      </c>
      <c r="Q40" s="58">
        <f>+BPub!N40/1000000</f>
        <v>0</v>
      </c>
      <c r="R40" s="58">
        <f>+BPub!S40/1000000</f>
        <v>0</v>
      </c>
      <c r="S40" s="58">
        <f>+BPub!X40/1000000</f>
        <v>0</v>
      </c>
      <c r="T40" s="58">
        <f>+BPub!AB40/1000000</f>
        <v>0</v>
      </c>
      <c r="U40" s="58">
        <v>0</v>
      </c>
      <c r="V40" s="1"/>
      <c r="W40" s="58">
        <f>+BPub!H40/1000000</f>
        <v>0</v>
      </c>
      <c r="X40" s="58">
        <f>+BPub!M40/1000000</f>
        <v>0</v>
      </c>
      <c r="Y40" s="58">
        <f>+BPub!R40/1000000</f>
        <v>0</v>
      </c>
      <c r="Z40" s="58">
        <f>+BPub!V40/1000000</f>
        <v>0</v>
      </c>
      <c r="AA40" s="58">
        <f>+BPub!AC40/1000000</f>
        <v>0</v>
      </c>
      <c r="AB40" s="58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</row>
    <row r="41" spans="1:35" x14ac:dyDescent="0.25">
      <c r="A41" t="s">
        <v>35</v>
      </c>
      <c r="B41" s="1">
        <v>0</v>
      </c>
      <c r="C41" s="149">
        <v>0</v>
      </c>
      <c r="D41" s="1">
        <v>7.1567092900000002</v>
      </c>
      <c r="E41" s="1">
        <v>6.9134488200000002</v>
      </c>
      <c r="F41" s="1">
        <v>0</v>
      </c>
      <c r="G41" s="58">
        <v>0</v>
      </c>
      <c r="I41" s="180">
        <f>+BPub!G41/1000000</f>
        <v>0</v>
      </c>
      <c r="J41" s="180">
        <f>+BPub!L41/1000000</f>
        <v>0</v>
      </c>
      <c r="K41" s="180">
        <f>+BPub!Q41/1000000</f>
        <v>0</v>
      </c>
      <c r="L41" s="180">
        <f>+BPub!W41/1000000</f>
        <v>0</v>
      </c>
      <c r="M41" s="180">
        <f>+BPub!AD41/1000000</f>
        <v>0</v>
      </c>
      <c r="N41" s="180">
        <v>0</v>
      </c>
      <c r="O41" s="1"/>
      <c r="P41" s="58">
        <f>+BPub!I41/1000000</f>
        <v>0</v>
      </c>
      <c r="Q41" s="58">
        <f>+BPub!N41/1000000</f>
        <v>0</v>
      </c>
      <c r="R41" s="58">
        <f>+BPub!S41/1000000</f>
        <v>0</v>
      </c>
      <c r="S41" s="58">
        <f>+BPub!X41/1000000</f>
        <v>0</v>
      </c>
      <c r="T41" s="58">
        <f>+BPub!AB41/1000000</f>
        <v>0</v>
      </c>
      <c r="U41" s="58">
        <v>0</v>
      </c>
      <c r="V41" s="1"/>
      <c r="W41" s="58">
        <f>+BPub!H41/1000000</f>
        <v>0</v>
      </c>
      <c r="X41" s="58">
        <f>+BPub!M41/1000000</f>
        <v>0</v>
      </c>
      <c r="Y41" s="58">
        <f>+BPub!R41/1000000</f>
        <v>0</v>
      </c>
      <c r="Z41" s="58">
        <f>+BPub!V41/1000000</f>
        <v>0</v>
      </c>
      <c r="AA41" s="58">
        <f>+BPub!AC41/1000000</f>
        <v>0</v>
      </c>
      <c r="AB41" s="58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</row>
    <row r="42" spans="1:35" x14ac:dyDescent="0.25">
      <c r="A42" t="s">
        <v>36</v>
      </c>
      <c r="B42" s="1">
        <v>0</v>
      </c>
      <c r="C42" s="149">
        <v>0</v>
      </c>
      <c r="D42" s="1">
        <v>10.00094895</v>
      </c>
      <c r="E42" s="1">
        <v>36.707608119999996</v>
      </c>
      <c r="F42" s="1">
        <v>0</v>
      </c>
      <c r="G42" s="58">
        <v>0</v>
      </c>
      <c r="I42" s="180">
        <f>+BPub!G42/1000000</f>
        <v>0</v>
      </c>
      <c r="J42" s="180">
        <f>+BPub!L42/1000000</f>
        <v>0</v>
      </c>
      <c r="K42" s="180">
        <f>+BPub!Q42/1000000</f>
        <v>0</v>
      </c>
      <c r="L42" s="180">
        <f>+BPub!W42/1000000</f>
        <v>0</v>
      </c>
      <c r="M42" s="180">
        <f>+BPub!AD42/1000000</f>
        <v>0</v>
      </c>
      <c r="N42" s="180">
        <v>0</v>
      </c>
      <c r="O42" s="1"/>
      <c r="P42" s="58">
        <f>+BPub!I42/1000000</f>
        <v>0</v>
      </c>
      <c r="Q42" s="58">
        <f>+BPub!N42/1000000</f>
        <v>0</v>
      </c>
      <c r="R42" s="58">
        <f>+BPub!S42/1000000</f>
        <v>0</v>
      </c>
      <c r="S42" s="58">
        <f>+BPub!X42/1000000</f>
        <v>0</v>
      </c>
      <c r="T42" s="58">
        <f>+BPub!AB42/1000000</f>
        <v>0</v>
      </c>
      <c r="U42" s="58">
        <v>0</v>
      </c>
      <c r="V42" s="1"/>
      <c r="W42" s="58">
        <f>+BPub!H42/1000000</f>
        <v>0</v>
      </c>
      <c r="X42" s="58">
        <f>+BPub!M42/1000000</f>
        <v>0</v>
      </c>
      <c r="Y42" s="58">
        <f>+BPub!R42/1000000</f>
        <v>0</v>
      </c>
      <c r="Z42" s="58">
        <f>+BPub!V42/1000000</f>
        <v>0</v>
      </c>
      <c r="AA42" s="58">
        <f>+BPub!AC42/1000000</f>
        <v>0</v>
      </c>
      <c r="AB42" s="58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</row>
    <row r="43" spans="1:35" x14ac:dyDescent="0.25">
      <c r="A43" t="s">
        <v>37</v>
      </c>
      <c r="B43" s="1">
        <v>0.10964172999999999</v>
      </c>
      <c r="C43" s="149">
        <v>0.12708741000000001</v>
      </c>
      <c r="D43" s="1">
        <v>15.122109720000001</v>
      </c>
      <c r="E43" s="1">
        <v>16.219838580000001</v>
      </c>
      <c r="F43" s="1">
        <v>0</v>
      </c>
      <c r="G43" s="58">
        <v>0</v>
      </c>
      <c r="I43" s="180">
        <f>+BPub!G43/1000000</f>
        <v>0</v>
      </c>
      <c r="J43" s="180">
        <f>+BPub!L43/1000000</f>
        <v>0</v>
      </c>
      <c r="K43" s="180">
        <f>+BPub!Q43/1000000</f>
        <v>0</v>
      </c>
      <c r="L43" s="180">
        <f>+BPub!W43/1000000</f>
        <v>0</v>
      </c>
      <c r="M43" s="180">
        <f>+BPub!AD43/1000000</f>
        <v>0</v>
      </c>
      <c r="N43" s="180">
        <v>0</v>
      </c>
      <c r="O43" s="1"/>
      <c r="P43" s="58">
        <f>+BPub!I43/1000000</f>
        <v>0</v>
      </c>
      <c r="Q43" s="58">
        <f>+BPub!N43/1000000</f>
        <v>0</v>
      </c>
      <c r="R43" s="58">
        <f>+BPub!S43/1000000</f>
        <v>0</v>
      </c>
      <c r="S43" s="58">
        <f>+BPub!X43/1000000</f>
        <v>0</v>
      </c>
      <c r="T43" s="58">
        <f>+BPub!AB43/1000000</f>
        <v>0</v>
      </c>
      <c r="U43" s="58">
        <v>0</v>
      </c>
      <c r="V43" s="1"/>
      <c r="W43" s="58">
        <f>+BPub!H43/1000000</f>
        <v>0</v>
      </c>
      <c r="X43" s="58">
        <f>+BPub!M43/1000000</f>
        <v>0</v>
      </c>
      <c r="Y43" s="58">
        <f>+BPub!R43/1000000</f>
        <v>0</v>
      </c>
      <c r="Z43" s="58">
        <f>+BPub!V43/1000000</f>
        <v>0</v>
      </c>
      <c r="AA43" s="58">
        <f>+BPub!AC43/1000000</f>
        <v>0</v>
      </c>
      <c r="AB43" s="58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</row>
    <row r="44" spans="1:35" x14ac:dyDescent="0.25">
      <c r="A44" t="s">
        <v>38</v>
      </c>
      <c r="B44" s="1">
        <v>8.8004599999999995E-3</v>
      </c>
      <c r="C44" s="149">
        <v>0.70200901000000004</v>
      </c>
      <c r="D44" s="1">
        <v>0.11568083999999999</v>
      </c>
      <c r="E44" s="1">
        <v>0.17452526000000002</v>
      </c>
      <c r="F44" s="1">
        <v>0</v>
      </c>
      <c r="G44" s="58">
        <v>0</v>
      </c>
      <c r="I44" s="180">
        <f>+BPub!G44/1000000</f>
        <v>0</v>
      </c>
      <c r="J44" s="180">
        <f>+BPub!L44/1000000</f>
        <v>0</v>
      </c>
      <c r="K44" s="180">
        <f>+BPub!Q44/1000000</f>
        <v>0</v>
      </c>
      <c r="L44" s="180">
        <f>+BPub!W44/1000000</f>
        <v>0</v>
      </c>
      <c r="M44" s="180">
        <f>+BPub!AD44/1000000</f>
        <v>0</v>
      </c>
      <c r="N44" s="180">
        <v>0</v>
      </c>
      <c r="O44" s="1"/>
      <c r="P44" s="58">
        <f>+BPub!I44/1000000</f>
        <v>0</v>
      </c>
      <c r="Q44" s="58">
        <f>+BPub!N44/1000000</f>
        <v>0</v>
      </c>
      <c r="R44" s="58">
        <f>+BPub!S44/1000000</f>
        <v>0</v>
      </c>
      <c r="S44" s="58">
        <f>+BPub!X44/1000000</f>
        <v>0</v>
      </c>
      <c r="T44" s="58">
        <f>+BPub!AB44/1000000</f>
        <v>0</v>
      </c>
      <c r="U44" s="58">
        <v>0</v>
      </c>
      <c r="V44" s="1"/>
      <c r="W44" s="58">
        <f>+BPub!H44/1000000</f>
        <v>0</v>
      </c>
      <c r="X44" s="58">
        <f>+BPub!M44/1000000</f>
        <v>0</v>
      </c>
      <c r="Y44" s="58">
        <f>+BPub!R44/1000000</f>
        <v>0</v>
      </c>
      <c r="Z44" s="58">
        <f>+BPub!V44/1000000</f>
        <v>0</v>
      </c>
      <c r="AA44" s="58">
        <f>+BPub!AC44/1000000</f>
        <v>0</v>
      </c>
      <c r="AB44" s="58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</row>
    <row r="45" spans="1:35" x14ac:dyDescent="0.25">
      <c r="A45" t="s">
        <v>39</v>
      </c>
      <c r="B45" s="1">
        <v>5.3470095999999998</v>
      </c>
      <c r="C45" s="149">
        <v>4.4170639800000009</v>
      </c>
      <c r="D45" s="1">
        <v>5.7496790400000002</v>
      </c>
      <c r="E45" s="1">
        <v>8.3560495599999989</v>
      </c>
      <c r="F45" s="1">
        <v>0</v>
      </c>
      <c r="G45" s="58">
        <v>0</v>
      </c>
      <c r="I45" s="180">
        <f>+BPub!G45/1000000</f>
        <v>0</v>
      </c>
      <c r="J45" s="180">
        <f>+BPub!L45/1000000</f>
        <v>0</v>
      </c>
      <c r="K45" s="180">
        <f>+BPub!Q45/1000000</f>
        <v>0</v>
      </c>
      <c r="L45" s="180">
        <f>+BPub!W45/1000000</f>
        <v>0</v>
      </c>
      <c r="M45" s="180">
        <f>+BPub!AD45/1000000</f>
        <v>0</v>
      </c>
      <c r="N45" s="180">
        <v>0</v>
      </c>
      <c r="O45" s="1"/>
      <c r="P45" s="58">
        <f>+BPub!I45/1000000</f>
        <v>0</v>
      </c>
      <c r="Q45" s="58">
        <f>+BPub!N45/1000000</f>
        <v>0</v>
      </c>
      <c r="R45" s="58">
        <f>+BPub!S45/1000000</f>
        <v>0</v>
      </c>
      <c r="S45" s="58">
        <f>+BPub!X45/1000000</f>
        <v>0</v>
      </c>
      <c r="T45" s="58">
        <f>+BPub!AB45/1000000</f>
        <v>0</v>
      </c>
      <c r="U45" s="58">
        <v>0</v>
      </c>
      <c r="V45" s="1"/>
      <c r="W45" s="58">
        <f>+BPub!H45/1000000</f>
        <v>0</v>
      </c>
      <c r="X45" s="58">
        <f>+BPub!M45/1000000</f>
        <v>0</v>
      </c>
      <c r="Y45" s="58">
        <f>+BPub!R45/1000000</f>
        <v>0</v>
      </c>
      <c r="Z45" s="58">
        <f>+BPub!V45/1000000</f>
        <v>0</v>
      </c>
      <c r="AA45" s="58">
        <f>+BPub!AC45/1000000</f>
        <v>0</v>
      </c>
      <c r="AB45" s="58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</row>
    <row r="46" spans="1:35" x14ac:dyDescent="0.25">
      <c r="A46" t="s">
        <v>40</v>
      </c>
      <c r="B46" s="1">
        <v>0</v>
      </c>
      <c r="C46" s="149">
        <v>0</v>
      </c>
      <c r="D46" s="1">
        <v>0</v>
      </c>
      <c r="E46" s="1">
        <v>0</v>
      </c>
      <c r="F46" s="1">
        <v>46.828212790000002</v>
      </c>
      <c r="G46" s="58">
        <v>2.1700349300000004</v>
      </c>
      <c r="I46" s="180">
        <f>+BPub!G46/1000000</f>
        <v>25.4</v>
      </c>
      <c r="J46" s="180">
        <f>+BPub!L46/1000000</f>
        <v>46.1</v>
      </c>
      <c r="K46" s="180">
        <f>+BPub!Q46/1000000</f>
        <v>46.075273369999998</v>
      </c>
      <c r="L46" s="180">
        <f>+BPub!W46/1000000</f>
        <v>40.245117799999996</v>
      </c>
      <c r="M46" s="180">
        <f>+BPub!AD46/1000000</f>
        <v>14.57589686</v>
      </c>
      <c r="N46" s="270">
        <v>16.192110240000002</v>
      </c>
      <c r="O46" s="28"/>
      <c r="P46" s="58">
        <f>+BPub!I46/1000000</f>
        <v>59.801237780000001</v>
      </c>
      <c r="Q46" s="58">
        <f>+BPub!N46/1000000</f>
        <v>225.53540962</v>
      </c>
      <c r="R46" s="58">
        <f>+BPub!S46/1000000</f>
        <v>137.14565553999998</v>
      </c>
      <c r="S46" s="58">
        <f>+BPub!X46/1000000</f>
        <v>161.77831211</v>
      </c>
      <c r="T46" s="58">
        <f>+BPub!AB46/1000000</f>
        <v>176.07260259</v>
      </c>
      <c r="U46" s="58">
        <v>299.84102775999997</v>
      </c>
      <c r="V46" s="1"/>
      <c r="W46" s="58">
        <f>+BPub!H46/1000000</f>
        <v>0</v>
      </c>
      <c r="X46" s="58">
        <f>+BPub!M46/1000000</f>
        <v>0</v>
      </c>
      <c r="Y46" s="58">
        <f>+BPub!R46/1000000</f>
        <v>0</v>
      </c>
      <c r="Z46" s="58">
        <f>+BPub!V46/1000000</f>
        <v>0</v>
      </c>
      <c r="AA46" s="58">
        <f>+BPub!AC46/1000000</f>
        <v>0</v>
      </c>
      <c r="AB46" s="58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</row>
    <row r="47" spans="1:35" x14ac:dyDescent="0.25">
      <c r="A47" t="s">
        <v>41</v>
      </c>
      <c r="B47" s="1">
        <v>0</v>
      </c>
      <c r="C47" s="149">
        <v>0</v>
      </c>
      <c r="D47" s="1">
        <v>0</v>
      </c>
      <c r="E47" s="1">
        <v>0</v>
      </c>
      <c r="F47" s="1">
        <v>33.972647070000001</v>
      </c>
      <c r="G47" s="58">
        <v>5.9619749999999999E-2</v>
      </c>
      <c r="I47" s="180">
        <f>+BPub!G47/1000000</f>
        <v>25.4</v>
      </c>
      <c r="J47" s="180">
        <f>+BPub!L47/1000000</f>
        <v>46.1</v>
      </c>
      <c r="K47" s="180">
        <f>+BPub!Q47/1000000</f>
        <v>14.569897699999999</v>
      </c>
      <c r="L47" s="180">
        <f>+BPub!W47/1000000</f>
        <v>7.4979238300000004</v>
      </c>
      <c r="M47" s="180">
        <f>+BPub!AD47/1000000</f>
        <v>0.22183184</v>
      </c>
      <c r="N47" s="180">
        <v>0.26093641000000001</v>
      </c>
      <c r="O47" s="1"/>
      <c r="P47" s="58">
        <f>+BPub!I47/1000000</f>
        <v>2.80581557</v>
      </c>
      <c r="Q47" s="58">
        <f>+BPub!N47/1000000</f>
        <v>56.5</v>
      </c>
      <c r="R47" s="58">
        <f>+BPub!S47/1000000</f>
        <v>7.06227012</v>
      </c>
      <c r="S47" s="58">
        <f>+BPub!X47/1000000</f>
        <v>33.933778920000002</v>
      </c>
      <c r="T47" s="58">
        <f>+BPub!AB47/1000000</f>
        <v>8.5348845399999984</v>
      </c>
      <c r="U47" s="58">
        <v>113.84376798000001</v>
      </c>
      <c r="V47" s="1"/>
      <c r="W47" s="58">
        <f>+BPub!H47/1000000</f>
        <v>0</v>
      </c>
      <c r="X47" s="58">
        <f>+BPub!M47/1000000</f>
        <v>0</v>
      </c>
      <c r="Y47" s="58">
        <f>+BPub!R47/1000000</f>
        <v>0</v>
      </c>
      <c r="Z47" s="58">
        <f>+BPub!V47/1000000</f>
        <v>0</v>
      </c>
      <c r="AA47" s="58">
        <f>+BPub!AC47/1000000</f>
        <v>0</v>
      </c>
      <c r="AB47" s="58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</row>
    <row r="48" spans="1:35" x14ac:dyDescent="0.25">
      <c r="A48" t="s">
        <v>42</v>
      </c>
      <c r="B48" s="1">
        <v>0</v>
      </c>
      <c r="C48" s="149">
        <v>0</v>
      </c>
      <c r="D48" s="1">
        <v>0</v>
      </c>
      <c r="E48" s="1">
        <v>0</v>
      </c>
      <c r="F48" s="1">
        <v>11.46483935</v>
      </c>
      <c r="G48" s="58">
        <v>0.54348752</v>
      </c>
      <c r="I48" s="180">
        <f>+BPub!G48/1000000</f>
        <v>0</v>
      </c>
      <c r="J48" s="180">
        <f>+BPub!L48/1000000</f>
        <v>0</v>
      </c>
      <c r="K48" s="180">
        <f>+BPub!Q48/1000000</f>
        <v>9.9194926400000014</v>
      </c>
      <c r="L48" s="180">
        <f>+BPub!W48/1000000</f>
        <v>14.78973073</v>
      </c>
      <c r="M48" s="180">
        <f>+BPub!AD48/1000000</f>
        <v>2.3439347499999998</v>
      </c>
      <c r="N48" s="180">
        <v>5.1040224699999994</v>
      </c>
      <c r="O48" s="1"/>
      <c r="P48" s="58">
        <f>+BPub!I48/1000000</f>
        <v>0.1875</v>
      </c>
      <c r="Q48" s="58">
        <f>+BPub!N48/1000000</f>
        <v>83.380899120000009</v>
      </c>
      <c r="R48" s="58">
        <f>+BPub!S48/1000000</f>
        <v>5.65031997</v>
      </c>
      <c r="S48" s="58">
        <f>+BPub!X48/1000000</f>
        <v>33.592905439999996</v>
      </c>
      <c r="T48" s="58">
        <f>+BPub!AB48/1000000</f>
        <v>10.72905864</v>
      </c>
      <c r="U48" s="58">
        <v>13.081372210000001</v>
      </c>
      <c r="V48" s="1"/>
      <c r="W48" s="58">
        <f>+BPub!H48/1000000</f>
        <v>0</v>
      </c>
      <c r="X48" s="58">
        <f>+BPub!M48/1000000</f>
        <v>0</v>
      </c>
      <c r="Y48" s="58">
        <f>+BPub!R48/1000000</f>
        <v>0</v>
      </c>
      <c r="Z48" s="58">
        <f>+BPub!V48/1000000</f>
        <v>0</v>
      </c>
      <c r="AA48" s="58">
        <f>+BPub!AC48/1000000</f>
        <v>0</v>
      </c>
      <c r="AB48" s="5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</row>
    <row r="49" spans="1:35" x14ac:dyDescent="0.25">
      <c r="A49" t="s">
        <v>43</v>
      </c>
      <c r="B49" s="1">
        <v>0</v>
      </c>
      <c r="C49" s="149">
        <v>0</v>
      </c>
      <c r="D49" s="1">
        <v>0</v>
      </c>
      <c r="E49" s="1">
        <v>0</v>
      </c>
      <c r="F49" s="1">
        <v>0.35042000000000001</v>
      </c>
      <c r="G49" s="58">
        <v>0.51172009000000007</v>
      </c>
      <c r="I49" s="180">
        <f>+BPub!G49/1000000</f>
        <v>0</v>
      </c>
      <c r="J49" s="180">
        <f>+BPub!L49/1000000</f>
        <v>0</v>
      </c>
      <c r="K49" s="180">
        <f>+BPub!Q49/1000000</f>
        <v>2.1771128499999999</v>
      </c>
      <c r="L49" s="180">
        <f>+BPub!W49/1000000</f>
        <v>3.0381137099999997</v>
      </c>
      <c r="M49" s="180">
        <f>+BPub!AD49/1000000</f>
        <v>0.57621336000000001</v>
      </c>
      <c r="N49" s="180">
        <v>3.7715148199999997</v>
      </c>
      <c r="O49" s="1"/>
      <c r="P49" s="58">
        <f>+BPub!I49/1000000</f>
        <v>0.89534406000000011</v>
      </c>
      <c r="Q49" s="58">
        <f>+BPub!N49/1000000</f>
        <v>38.694356840000005</v>
      </c>
      <c r="R49" s="58">
        <f>+BPub!S49/1000000</f>
        <v>9.9571242100000017</v>
      </c>
      <c r="S49" s="58">
        <f>+BPub!X49/1000000</f>
        <v>7.1252989699999993</v>
      </c>
      <c r="T49" s="58">
        <f>+BPub!AB49/1000000</f>
        <v>17.929444449999998</v>
      </c>
      <c r="U49" s="58">
        <v>15.471873369999999</v>
      </c>
      <c r="V49" s="1"/>
      <c r="W49" s="58">
        <f>+BPub!H49/1000000</f>
        <v>0</v>
      </c>
      <c r="X49" s="58">
        <f>+BPub!M49/1000000</f>
        <v>0</v>
      </c>
      <c r="Y49" s="58">
        <f>+BPub!R49/1000000</f>
        <v>0</v>
      </c>
      <c r="Z49" s="58">
        <f>+BPub!V49/1000000</f>
        <v>0</v>
      </c>
      <c r="AA49" s="58">
        <f>+BPub!AC49/1000000</f>
        <v>0</v>
      </c>
      <c r="AB49" s="58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</row>
    <row r="50" spans="1:35" x14ac:dyDescent="0.25">
      <c r="A50" t="s">
        <v>44</v>
      </c>
      <c r="B50" s="1">
        <v>0</v>
      </c>
      <c r="C50" s="149">
        <v>0</v>
      </c>
      <c r="D50" s="1">
        <v>0</v>
      </c>
      <c r="E50" s="1">
        <v>0</v>
      </c>
      <c r="F50" s="1">
        <v>0.57816221000000001</v>
      </c>
      <c r="G50" s="58">
        <v>1.0552075700000001</v>
      </c>
      <c r="I50" s="180">
        <f>+BPub!G50/1000000</f>
        <v>0</v>
      </c>
      <c r="J50" s="180">
        <f>+BPub!L50/1000000</f>
        <v>0</v>
      </c>
      <c r="K50" s="180">
        <f>+BPub!Q50/1000000</f>
        <v>8.3190991200000006</v>
      </c>
      <c r="L50" s="180">
        <f>+BPub!W50/1000000</f>
        <v>1.7407314899999999</v>
      </c>
      <c r="M50" s="180">
        <f>+BPub!AD50/1000000</f>
        <v>1.0739951399999998</v>
      </c>
      <c r="N50" s="180">
        <v>1.44823145</v>
      </c>
      <c r="O50" s="1"/>
      <c r="P50" s="58">
        <f>+BPub!I50/1000000</f>
        <v>3.2031962999999997</v>
      </c>
      <c r="Q50" s="58">
        <f>+BPub!N50/1000000</f>
        <v>5.8422115400000001</v>
      </c>
      <c r="R50" s="58">
        <f>+BPub!S50/1000000</f>
        <v>20.70475471</v>
      </c>
      <c r="S50" s="58">
        <f>+BPub!X50/1000000</f>
        <v>16.740827509999999</v>
      </c>
      <c r="T50" s="58">
        <f>+BPub!AB50/1000000</f>
        <v>21.678668129999998</v>
      </c>
      <c r="U50" s="58">
        <v>36.134968990000004</v>
      </c>
      <c r="V50" s="1"/>
      <c r="W50" s="58">
        <f>+BPub!H50/1000000</f>
        <v>0</v>
      </c>
      <c r="X50" s="58">
        <f>+BPub!M50/1000000</f>
        <v>0</v>
      </c>
      <c r="Y50" s="58">
        <f>+BPub!R50/1000000</f>
        <v>0</v>
      </c>
      <c r="Z50" s="58">
        <f>+BPub!V50/1000000</f>
        <v>0</v>
      </c>
      <c r="AA50" s="58">
        <f>+BPub!AC50/1000000</f>
        <v>0</v>
      </c>
      <c r="AB50" s="58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</row>
    <row r="51" spans="1:35" x14ac:dyDescent="0.25">
      <c r="A51" t="s">
        <v>45</v>
      </c>
      <c r="B51" s="1">
        <v>0</v>
      </c>
      <c r="C51" s="149">
        <v>0</v>
      </c>
      <c r="D51" s="1">
        <v>0</v>
      </c>
      <c r="E51" s="1">
        <v>0</v>
      </c>
      <c r="F51" s="1">
        <v>0.46214415999999997</v>
      </c>
      <c r="G51" s="58">
        <v>0</v>
      </c>
      <c r="I51" s="180">
        <f>+BPub!G51/1000000</f>
        <v>0</v>
      </c>
      <c r="J51" s="180">
        <f>+BPub!L51/1000000</f>
        <v>0</v>
      </c>
      <c r="K51" s="180">
        <f>+BPub!Q51/1000000</f>
        <v>11.089671060000001</v>
      </c>
      <c r="L51" s="180">
        <f>+BPub!W51/1000000</f>
        <v>13.17861804</v>
      </c>
      <c r="M51" s="180">
        <f>+BPub!AD51/1000000</f>
        <v>10.35992177</v>
      </c>
      <c r="N51" s="180">
        <v>5.6074050899999994</v>
      </c>
      <c r="O51" s="1"/>
      <c r="P51" s="58">
        <f>+BPub!I51/1000000</f>
        <v>52.70938185</v>
      </c>
      <c r="Q51" s="58">
        <f>+BPub!N51/1000000</f>
        <v>41.117942119999995</v>
      </c>
      <c r="R51" s="58">
        <f>+BPub!S51/1000000</f>
        <v>93.771186529999994</v>
      </c>
      <c r="S51" s="58">
        <f>+BPub!X51/1000000</f>
        <v>70.385501269999992</v>
      </c>
      <c r="T51" s="58">
        <f>+BPub!AB51/1000000</f>
        <v>117.20054682999999</v>
      </c>
      <c r="U51" s="58">
        <v>121.30904520999999</v>
      </c>
      <c r="V51" s="1"/>
      <c r="W51" s="58">
        <f>+BPub!H51/1000000</f>
        <v>0</v>
      </c>
      <c r="X51" s="58">
        <f>+BPub!M51/1000000</f>
        <v>0</v>
      </c>
      <c r="Y51" s="58">
        <f>+BPub!R51/1000000</f>
        <v>0</v>
      </c>
      <c r="Z51" s="58">
        <f>+BPub!V51/1000000</f>
        <v>0</v>
      </c>
      <c r="AA51" s="58">
        <f>+BPub!AC51/1000000</f>
        <v>0</v>
      </c>
      <c r="AB51" s="58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</row>
    <row r="52" spans="1:35" x14ac:dyDescent="0.25">
      <c r="A52" s="9" t="s">
        <v>46</v>
      </c>
      <c r="B52" s="1">
        <v>0</v>
      </c>
      <c r="C52" s="149">
        <v>0</v>
      </c>
      <c r="D52" s="1">
        <v>0</v>
      </c>
      <c r="E52" s="1">
        <v>0</v>
      </c>
      <c r="F52" s="1">
        <v>486.75101952</v>
      </c>
      <c r="G52" s="58">
        <v>128.62885163999999</v>
      </c>
      <c r="I52" s="180">
        <f>+BPub!G52/1000000</f>
        <v>9.7263200000000001E-3</v>
      </c>
      <c r="J52" s="180">
        <f>+BPub!L52/1000000</f>
        <v>8.7157999999999992E-3</v>
      </c>
      <c r="K52" s="180">
        <f>+BPub!Q52/1000000</f>
        <v>7.7052800000000001E-3</v>
      </c>
      <c r="L52" s="180">
        <f>+BPub!W52/1000000</f>
        <v>3.1109930000000001</v>
      </c>
      <c r="M52" s="180">
        <f>+BPub!AD52/1000000</f>
        <v>1.504203</v>
      </c>
      <c r="N52" s="180">
        <v>13.072392150000001</v>
      </c>
      <c r="O52" s="1"/>
      <c r="P52" s="58">
        <f>+BPub!I52/1000000</f>
        <v>0</v>
      </c>
      <c r="Q52" s="58">
        <f>+BPub!N52/1000000</f>
        <v>0</v>
      </c>
      <c r="R52" s="58">
        <f>+BPub!S52/1000000</f>
        <v>112.20296525000001</v>
      </c>
      <c r="S52" s="58">
        <f>+BPub!X52/1000000</f>
        <v>39.079360770000001</v>
      </c>
      <c r="T52" s="58">
        <f>+BPub!AB52/1000000</f>
        <v>416.85107322000005</v>
      </c>
      <c r="U52" s="58">
        <v>718.21750457000007</v>
      </c>
      <c r="V52" s="1"/>
      <c r="W52" s="58">
        <f>+BPub!H52/1000000</f>
        <v>0.1401415</v>
      </c>
      <c r="X52" s="58">
        <f>+BPub!M52/1000000</f>
        <v>6.8969929999999999E-2</v>
      </c>
      <c r="Y52" s="58">
        <f>+BPub!R52/1000000</f>
        <v>150.12838805999999</v>
      </c>
      <c r="Z52" s="58">
        <f>+BPub!V52/1000000</f>
        <v>53.2208592</v>
      </c>
      <c r="AA52" s="58">
        <f>+BPub!AC52/1000000</f>
        <v>53.4905112</v>
      </c>
      <c r="AB52" s="58">
        <v>53.513916000000002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</row>
    <row r="53" spans="1:35" x14ac:dyDescent="0.25">
      <c r="A53" t="s">
        <v>47</v>
      </c>
      <c r="B53" s="1">
        <v>0</v>
      </c>
      <c r="C53" s="149">
        <v>0</v>
      </c>
      <c r="D53" s="1">
        <v>0</v>
      </c>
      <c r="E53" s="1">
        <v>0</v>
      </c>
      <c r="F53" s="1">
        <v>12.563615349999999</v>
      </c>
      <c r="G53" s="58">
        <v>44.999981840000004</v>
      </c>
      <c r="I53" s="180">
        <f>+BPub!G53/1000000</f>
        <v>0</v>
      </c>
      <c r="J53" s="180">
        <f>+BPub!L53/1000000</f>
        <v>0</v>
      </c>
      <c r="K53" s="180">
        <f>+BPub!Q53/1000000</f>
        <v>0</v>
      </c>
      <c r="L53" s="180">
        <f>+BPub!W53/1000000</f>
        <v>3.105</v>
      </c>
      <c r="M53" s="180">
        <f>+BPub!AD53/1000000</f>
        <v>0</v>
      </c>
      <c r="N53" s="180">
        <v>7.9499975799999998</v>
      </c>
      <c r="O53" s="1"/>
      <c r="P53" s="58">
        <f>+BPub!I53/1000000</f>
        <v>0</v>
      </c>
      <c r="Q53" s="58">
        <f>+BPub!N53/1000000</f>
        <v>0</v>
      </c>
      <c r="R53" s="58">
        <f>+BPub!S53/1000000</f>
        <v>10</v>
      </c>
      <c r="S53" s="58">
        <f>+BPub!X53/1000000</f>
        <v>14.98039</v>
      </c>
      <c r="T53" s="58">
        <f>+BPub!AB53/1000000</f>
        <v>3.7022440000000004E-2</v>
      </c>
      <c r="U53" s="58">
        <v>45.175445350000004</v>
      </c>
      <c r="V53" s="1"/>
      <c r="W53" s="58">
        <f>+BPub!H53/1000000</f>
        <v>0</v>
      </c>
      <c r="X53" s="58">
        <f>+BPub!M53/1000000</f>
        <v>0</v>
      </c>
      <c r="Y53" s="58">
        <f>+BPub!R53/1000000</f>
        <v>0</v>
      </c>
      <c r="Z53" s="58">
        <f>+BPub!V53/1000000</f>
        <v>0</v>
      </c>
      <c r="AA53" s="58">
        <f>+BPub!AC53/1000000</f>
        <v>0</v>
      </c>
      <c r="AB53" s="58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</row>
    <row r="54" spans="1:35" x14ac:dyDescent="0.25">
      <c r="A54" t="s">
        <v>48</v>
      </c>
      <c r="B54" s="1">
        <v>0</v>
      </c>
      <c r="C54" s="149">
        <v>0</v>
      </c>
      <c r="D54" s="1">
        <v>0</v>
      </c>
      <c r="E54" s="1">
        <v>0</v>
      </c>
      <c r="F54" s="1">
        <v>46.214342710000004</v>
      </c>
      <c r="G54" s="58">
        <v>22.999985370000001</v>
      </c>
      <c r="I54" s="180">
        <f>+BPub!G54/1000000</f>
        <v>5.0526E-4</v>
      </c>
      <c r="J54" s="180">
        <f>+BPub!L54/1000000</f>
        <v>5.0526E-4</v>
      </c>
      <c r="K54" s="180">
        <f>+BPub!Q54/1000000</f>
        <v>8.5614000000000003E-4</v>
      </c>
      <c r="L54" s="180">
        <f>+BPub!W54/1000000</f>
        <v>8.5614000000000003E-4</v>
      </c>
      <c r="M54" s="180">
        <f>+BPub!AD54/1000000</f>
        <v>1.5008394199999999</v>
      </c>
      <c r="N54" s="180">
        <v>8.5267999999999997E-4</v>
      </c>
      <c r="O54" s="1"/>
      <c r="P54" s="58">
        <f>+BPub!I54/1000000</f>
        <v>0</v>
      </c>
      <c r="Q54" s="58">
        <f>+BPub!N54/1000000</f>
        <v>0</v>
      </c>
      <c r="R54" s="58">
        <f>+BPub!S54/1000000</f>
        <v>0.28198133000000003</v>
      </c>
      <c r="S54" s="58">
        <f>+BPub!X54/1000000</f>
        <v>15.1408311</v>
      </c>
      <c r="T54" s="58">
        <f>+BPub!AB54/1000000</f>
        <v>0.64728118999999995</v>
      </c>
      <c r="U54" s="58">
        <v>41.101299409999996</v>
      </c>
      <c r="V54" s="1"/>
      <c r="W54" s="58">
        <f>+BPub!H54/1000000</f>
        <v>0</v>
      </c>
      <c r="X54" s="58">
        <f>+BPub!M54/1000000</f>
        <v>0</v>
      </c>
      <c r="Y54" s="58">
        <f>+BPub!R54/1000000</f>
        <v>0</v>
      </c>
      <c r="Z54" s="58">
        <f>+BPub!V54/1000000</f>
        <v>0</v>
      </c>
      <c r="AA54" s="58">
        <f>+BPub!AC54/1000000</f>
        <v>0</v>
      </c>
      <c r="AB54" s="58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</row>
    <row r="55" spans="1:35" x14ac:dyDescent="0.25">
      <c r="A55" t="s">
        <v>49</v>
      </c>
      <c r="B55" s="1">
        <v>0</v>
      </c>
      <c r="C55" s="149">
        <v>0</v>
      </c>
      <c r="D55" s="1">
        <v>0</v>
      </c>
      <c r="E55" s="1">
        <v>0</v>
      </c>
      <c r="F55" s="1">
        <v>15.92620769</v>
      </c>
      <c r="G55" s="58">
        <v>0.33009788000000001</v>
      </c>
      <c r="I55" s="180">
        <f>+BPub!G55/1000000</f>
        <v>0</v>
      </c>
      <c r="J55" s="180">
        <f>+BPub!L55/1000000</f>
        <v>0</v>
      </c>
      <c r="K55" s="180">
        <f>+BPub!Q55/1000000</f>
        <v>0</v>
      </c>
      <c r="L55" s="180">
        <f>+BPub!W55/1000000</f>
        <v>0</v>
      </c>
      <c r="M55" s="180">
        <f>+BPub!AD55/1000000</f>
        <v>0</v>
      </c>
      <c r="N55" s="180">
        <v>0</v>
      </c>
      <c r="O55" s="1"/>
      <c r="P55" s="58">
        <f>+BPub!I55/1000000</f>
        <v>0</v>
      </c>
      <c r="Q55" s="58">
        <f>+BPub!N55/1000000</f>
        <v>0</v>
      </c>
      <c r="R55" s="58">
        <f>+BPub!S55/1000000</f>
        <v>50</v>
      </c>
      <c r="S55" s="58">
        <f>+BPub!X55/1000000</f>
        <v>0.33560845</v>
      </c>
      <c r="T55" s="58">
        <f>+BPub!AB55/1000000</f>
        <v>0.71819653000000006</v>
      </c>
      <c r="U55" s="58">
        <v>1.0675242199999999</v>
      </c>
      <c r="V55" s="1"/>
      <c r="W55" s="58">
        <f>+BPub!H55/1000000</f>
        <v>0</v>
      </c>
      <c r="X55" s="58">
        <f>+BPub!M55/1000000</f>
        <v>0</v>
      </c>
      <c r="Y55" s="58">
        <f>+BPub!R55/1000000</f>
        <v>0</v>
      </c>
      <c r="Z55" s="58">
        <f>+BPub!V55/1000000</f>
        <v>0</v>
      </c>
      <c r="AA55" s="58">
        <f>+BPub!AC55/1000000</f>
        <v>0</v>
      </c>
      <c r="AB55" s="58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</row>
    <row r="56" spans="1:35" x14ac:dyDescent="0.25">
      <c r="A56" t="s">
        <v>50</v>
      </c>
      <c r="B56" s="1">
        <v>0</v>
      </c>
      <c r="C56" s="149">
        <v>0</v>
      </c>
      <c r="D56" s="1">
        <v>0</v>
      </c>
      <c r="E56" s="1">
        <v>0</v>
      </c>
      <c r="F56" s="1">
        <v>0.75490833999999996</v>
      </c>
      <c r="G56" s="58">
        <v>0.23010026</v>
      </c>
      <c r="I56" s="180">
        <f>+BPub!G56/1000000</f>
        <v>5.0526E-4</v>
      </c>
      <c r="J56" s="180">
        <f>+BPub!L56/1000000</f>
        <v>5.0526E-4</v>
      </c>
      <c r="K56" s="180">
        <f>+BPub!Q56/1000000</f>
        <v>8.5614000000000003E-4</v>
      </c>
      <c r="L56" s="180">
        <f>+BPub!W56/1000000</f>
        <v>8.5614000000000003E-4</v>
      </c>
      <c r="M56" s="180">
        <f>+BPub!AD56/1000000</f>
        <v>8.4088999999999995E-4</v>
      </c>
      <c r="N56" s="180">
        <v>8.5267999999999997E-4</v>
      </c>
      <c r="O56" s="1"/>
      <c r="P56" s="58">
        <f>+BPub!I56/1000000</f>
        <v>0</v>
      </c>
      <c r="Q56" s="58">
        <f>+BPub!N56/1000000</f>
        <v>0</v>
      </c>
      <c r="R56" s="58">
        <f>+BPub!S56/1000000</f>
        <v>50.266398170000002</v>
      </c>
      <c r="S56" s="58">
        <f>+BPub!X56/1000000</f>
        <v>0.94250291000000008</v>
      </c>
      <c r="T56" s="58">
        <f>+BPub!AB56/1000000</f>
        <v>1.7799368500000001</v>
      </c>
      <c r="U56" s="58">
        <v>2.1327085800000001</v>
      </c>
      <c r="V56" s="1"/>
      <c r="W56" s="58">
        <f>+BPub!H56/1000000</f>
        <v>0</v>
      </c>
      <c r="X56" s="58">
        <f>+BPub!M56/1000000</f>
        <v>6.8969929999999999E-2</v>
      </c>
      <c r="Y56" s="58">
        <f>+BPub!R56/1000000</f>
        <v>150.12838805999999</v>
      </c>
      <c r="Z56" s="58">
        <f>+BPub!V56/1000000</f>
        <v>53.2208592</v>
      </c>
      <c r="AA56" s="58">
        <f>+BPub!AC56/1000000</f>
        <v>53.4905112</v>
      </c>
      <c r="AB56" s="58">
        <v>53.513916000000002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</row>
    <row r="57" spans="1:35" x14ac:dyDescent="0.25">
      <c r="A57" t="s">
        <v>51</v>
      </c>
      <c r="B57" s="1">
        <v>0</v>
      </c>
      <c r="C57" s="149">
        <v>0</v>
      </c>
      <c r="D57" s="1">
        <v>0</v>
      </c>
      <c r="E57" s="1">
        <v>0</v>
      </c>
      <c r="F57" s="1">
        <v>411.29194543</v>
      </c>
      <c r="G57" s="58">
        <v>60.068686290000002</v>
      </c>
      <c r="H57" s="43">
        <f>+F57/F52</f>
        <v>0.84497397835054877</v>
      </c>
      <c r="I57" s="180">
        <f>+BPub!G57/1000000</f>
        <v>8.7157999999999992E-3</v>
      </c>
      <c r="J57" s="180">
        <f>+BPub!L57/1000000</f>
        <v>7.7052800000000001E-3</v>
      </c>
      <c r="K57" s="180">
        <f>+BPub!Q57/1000000</f>
        <v>5.9930000000000001E-3</v>
      </c>
      <c r="L57" s="180">
        <f>+BPub!W57/1000000</f>
        <v>4.28072E-3</v>
      </c>
      <c r="M57" s="180">
        <f>+BPub!AD57/1000000</f>
        <v>2.5226900000000002E-3</v>
      </c>
      <c r="N57" s="180">
        <v>5.1206892100000001</v>
      </c>
      <c r="O57" s="1"/>
      <c r="P57" s="58">
        <f>+BPub!I57/1000000</f>
        <v>0</v>
      </c>
      <c r="Q57" s="58">
        <f>+BPub!N57/1000000</f>
        <v>0</v>
      </c>
      <c r="R57" s="58">
        <f>+BPub!S57/1000000</f>
        <v>1.6545857500000001</v>
      </c>
      <c r="S57" s="58">
        <f>+BPub!X57/1000000</f>
        <v>7.68002831</v>
      </c>
      <c r="T57" s="58">
        <f>+BPub!AB57/1000000</f>
        <v>413.66863620999999</v>
      </c>
      <c r="U57" s="58">
        <v>628.74052700999994</v>
      </c>
      <c r="V57" s="7">
        <f>+T57/T52</f>
        <v>0.9923655300071148</v>
      </c>
      <c r="W57" s="58">
        <f>+BPub!H57/1000000</f>
        <v>0.1401415</v>
      </c>
      <c r="X57" s="58">
        <f>+BPub!M57/1000000</f>
        <v>0</v>
      </c>
      <c r="Y57" s="58">
        <f>+BPub!R57/1000000</f>
        <v>0</v>
      </c>
      <c r="Z57" s="58">
        <f>+BPub!V57/1000000</f>
        <v>0</v>
      </c>
      <c r="AA57" s="58">
        <f>+BPub!AC57/1000000</f>
        <v>0</v>
      </c>
      <c r="AB57" s="58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</row>
    <row r="58" spans="1:35" x14ac:dyDescent="0.25">
      <c r="A58" t="s">
        <v>52</v>
      </c>
      <c r="B58" s="1">
        <v>0</v>
      </c>
      <c r="C58" s="149">
        <v>0</v>
      </c>
      <c r="D58" s="1">
        <v>0</v>
      </c>
      <c r="E58" s="1">
        <v>0</v>
      </c>
      <c r="F58" s="1">
        <v>0</v>
      </c>
      <c r="G58" s="58">
        <v>0</v>
      </c>
      <c r="I58" s="180">
        <f>+BPub!G58/1000000</f>
        <v>0.15599029</v>
      </c>
      <c r="J58" s="180">
        <f>+BPub!L58/1000000</f>
        <v>0.13599345999999998</v>
      </c>
      <c r="K58" s="180">
        <f>+BPub!Q58/1000000</f>
        <v>9.1002250000000007E-2</v>
      </c>
      <c r="L58" s="180">
        <f>+BPub!W58/1000000</f>
        <v>7.0000050000000008E-2</v>
      </c>
      <c r="M58" s="180">
        <f>+BPub!AD58/1000000</f>
        <v>5.4989699999999996E-2</v>
      </c>
      <c r="N58" s="180">
        <v>4.4592559999999996E-2</v>
      </c>
      <c r="O58" s="1"/>
      <c r="P58" s="58">
        <f>+BPub!I58/1000000</f>
        <v>5.1520022999999995</v>
      </c>
      <c r="Q58" s="58">
        <f>+BPub!N58/1000000</f>
        <v>4.4940464000000002</v>
      </c>
      <c r="R58" s="58">
        <f>+BPub!S58/1000000</f>
        <v>5.0276670299999999</v>
      </c>
      <c r="S58" s="58">
        <f>+BPub!X58/1000000</f>
        <v>5.0283332099999996</v>
      </c>
      <c r="T58" s="58">
        <f>+BPub!AB58/1000000</f>
        <v>5.0303818099999997</v>
      </c>
      <c r="U58" s="58">
        <v>5.0574348499999999</v>
      </c>
      <c r="V58" s="1"/>
      <c r="W58" s="58">
        <f>+BPub!H58/1000000</f>
        <v>0</v>
      </c>
      <c r="X58" s="58">
        <f>+BPub!M58/1000000</f>
        <v>0</v>
      </c>
      <c r="Y58" s="58">
        <f>+BPub!R58/1000000</f>
        <v>0</v>
      </c>
      <c r="Z58" s="58">
        <f>+BPub!V58/1000000</f>
        <v>0</v>
      </c>
      <c r="AA58" s="58">
        <f>+BPub!AC58/1000000</f>
        <v>0</v>
      </c>
      <c r="AB58" s="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</row>
    <row r="59" spans="1:35" x14ac:dyDescent="0.25">
      <c r="A59" t="s">
        <v>53</v>
      </c>
      <c r="B59" s="1">
        <v>0</v>
      </c>
      <c r="C59" s="149">
        <v>0</v>
      </c>
      <c r="D59" s="1">
        <v>0</v>
      </c>
      <c r="E59" s="1">
        <v>0</v>
      </c>
      <c r="F59" s="1">
        <v>0</v>
      </c>
      <c r="G59" s="58">
        <v>0</v>
      </c>
      <c r="I59" s="180">
        <f>+BPub!G59/1000000</f>
        <v>0</v>
      </c>
      <c r="J59" s="180">
        <f>+BPub!L59/1000000</f>
        <v>0</v>
      </c>
      <c r="K59" s="180">
        <f>+BPub!Q59/1000000</f>
        <v>0</v>
      </c>
      <c r="L59" s="180">
        <f>+BPub!W59/1000000</f>
        <v>0</v>
      </c>
      <c r="M59" s="180">
        <f>+BPub!AD59/1000000</f>
        <v>0</v>
      </c>
      <c r="N59" s="180">
        <v>-6.9989289999999996E-2</v>
      </c>
      <c r="O59" s="1"/>
      <c r="P59" s="58">
        <f>+BPub!I59/1000000</f>
        <v>0</v>
      </c>
      <c r="Q59" s="58">
        <f>+BPub!N59/1000000</f>
        <v>0</v>
      </c>
      <c r="R59" s="58">
        <f>+BPub!S59/1000000</f>
        <v>0</v>
      </c>
      <c r="S59" s="58">
        <f>+BPub!X59/1000000</f>
        <v>0</v>
      </c>
      <c r="T59" s="58">
        <f>+BPub!AB59/1000000</f>
        <v>0</v>
      </c>
      <c r="U59" s="58">
        <v>0</v>
      </c>
      <c r="V59" s="1"/>
      <c r="W59" s="58">
        <f>+BPub!H59/1000000</f>
        <v>0</v>
      </c>
      <c r="X59" s="58">
        <f>+BPub!M59/1000000</f>
        <v>0</v>
      </c>
      <c r="Y59" s="58">
        <f>+BPub!R59/1000000</f>
        <v>0</v>
      </c>
      <c r="Z59" s="58">
        <f>+BPub!V59/1000000</f>
        <v>0</v>
      </c>
      <c r="AA59" s="58">
        <f>+BPub!AC59/1000000</f>
        <v>0</v>
      </c>
      <c r="AB59" s="58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</row>
    <row r="60" spans="1:35" x14ac:dyDescent="0.25">
      <c r="A60" t="s">
        <v>54</v>
      </c>
      <c r="B60" s="1">
        <v>0</v>
      </c>
      <c r="C60" s="149">
        <v>0</v>
      </c>
      <c r="D60" s="1">
        <v>0</v>
      </c>
      <c r="E60" s="1">
        <v>0</v>
      </c>
      <c r="F60" s="1">
        <v>0</v>
      </c>
      <c r="G60" s="58">
        <v>0</v>
      </c>
      <c r="I60" s="180">
        <f>+BPub!G60/1000000</f>
        <v>0</v>
      </c>
      <c r="J60" s="180">
        <f>+BPub!L60/1000000</f>
        <v>0</v>
      </c>
      <c r="K60" s="180">
        <f>+BPub!Q60/1000000</f>
        <v>0</v>
      </c>
      <c r="L60" s="180">
        <f>+BPub!W60/1000000</f>
        <v>0</v>
      </c>
      <c r="M60" s="180">
        <f>+BPub!AD60/1000000</f>
        <v>0</v>
      </c>
      <c r="N60" s="180">
        <v>0.11458185</v>
      </c>
      <c r="O60" s="1"/>
      <c r="P60" s="58">
        <f>+BPub!I60/1000000</f>
        <v>0</v>
      </c>
      <c r="Q60" s="58">
        <f>+BPub!N60/1000000</f>
        <v>0</v>
      </c>
      <c r="R60" s="58">
        <f>+BPub!S60/1000000</f>
        <v>0</v>
      </c>
      <c r="S60" s="58">
        <f>+BPub!X60/1000000</f>
        <v>0</v>
      </c>
      <c r="T60" s="58">
        <f>+BPub!AB60/1000000</f>
        <v>0</v>
      </c>
      <c r="U60" s="58">
        <v>0</v>
      </c>
      <c r="V60" s="1"/>
      <c r="W60" s="58">
        <f>+BPub!H60/1000000</f>
        <v>0</v>
      </c>
      <c r="X60" s="58">
        <f>+BPub!M60/1000000</f>
        <v>0</v>
      </c>
      <c r="Y60" s="58">
        <f>+BPub!R60/1000000</f>
        <v>0</v>
      </c>
      <c r="Z60" s="58">
        <f>+BPub!V60/1000000</f>
        <v>0</v>
      </c>
      <c r="AA60" s="58">
        <f>+BPub!AC60/1000000</f>
        <v>0</v>
      </c>
      <c r="AB60" s="58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</row>
    <row r="61" spans="1:35" x14ac:dyDescent="0.25">
      <c r="A61" t="s">
        <v>55</v>
      </c>
      <c r="B61" s="1">
        <v>0</v>
      </c>
      <c r="C61" s="149">
        <v>0</v>
      </c>
      <c r="D61" s="1">
        <v>0</v>
      </c>
      <c r="E61" s="1">
        <v>0</v>
      </c>
      <c r="F61" s="1">
        <v>0</v>
      </c>
      <c r="G61" s="58">
        <v>0</v>
      </c>
      <c r="I61" s="180">
        <f>+BPub!G61/1000000</f>
        <v>0</v>
      </c>
      <c r="J61" s="180">
        <f>+BPub!L61/1000000</f>
        <v>0</v>
      </c>
      <c r="K61" s="180">
        <f>+BPub!Q61/1000000</f>
        <v>0</v>
      </c>
      <c r="L61" s="180">
        <f>+BPub!W61/1000000</f>
        <v>0</v>
      </c>
      <c r="M61" s="180">
        <f>+BPub!AD61/1000000</f>
        <v>0</v>
      </c>
      <c r="N61" s="180">
        <v>0</v>
      </c>
      <c r="O61" s="1"/>
      <c r="P61" s="58">
        <f>+BPub!I61/1000000</f>
        <v>0</v>
      </c>
      <c r="Q61" s="58">
        <f>+BPub!N61/1000000</f>
        <v>0</v>
      </c>
      <c r="R61" s="58">
        <f>+BPub!S61/1000000</f>
        <v>0</v>
      </c>
      <c r="S61" s="58">
        <f>+BPub!X61/1000000</f>
        <v>0</v>
      </c>
      <c r="T61" s="58">
        <f>+BPub!AB61/1000000</f>
        <v>0</v>
      </c>
      <c r="U61" s="58">
        <v>0</v>
      </c>
      <c r="V61" s="1"/>
      <c r="W61" s="58">
        <f>+BPub!H61/1000000</f>
        <v>0</v>
      </c>
      <c r="X61" s="58">
        <f>+BPub!M61/1000000</f>
        <v>0</v>
      </c>
      <c r="Y61" s="58">
        <f>+BPub!R61/1000000</f>
        <v>0</v>
      </c>
      <c r="Z61" s="58">
        <f>+BPub!V61/1000000</f>
        <v>0</v>
      </c>
      <c r="AA61" s="58">
        <f>+BPub!AC61/1000000</f>
        <v>0</v>
      </c>
      <c r="AB61" s="58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</row>
    <row r="62" spans="1:35" x14ac:dyDescent="0.25">
      <c r="A62" t="s">
        <v>56</v>
      </c>
      <c r="B62" s="1">
        <v>0</v>
      </c>
      <c r="C62" s="149">
        <v>0</v>
      </c>
      <c r="D62" s="1">
        <v>0</v>
      </c>
      <c r="E62" s="1">
        <v>0</v>
      </c>
      <c r="F62" s="1">
        <v>0</v>
      </c>
      <c r="G62" s="58">
        <v>0</v>
      </c>
      <c r="I62" s="180">
        <f>+BPub!G62/1000000</f>
        <v>0</v>
      </c>
      <c r="J62" s="180">
        <f>+BPub!L62/1000000</f>
        <v>0</v>
      </c>
      <c r="K62" s="180">
        <f>+BPub!Q62/1000000</f>
        <v>0</v>
      </c>
      <c r="L62" s="180">
        <f>+BPub!W62/1000000</f>
        <v>0</v>
      </c>
      <c r="M62" s="180">
        <f>+BPub!AD62/1000000</f>
        <v>0</v>
      </c>
      <c r="N62" s="180">
        <v>0</v>
      </c>
      <c r="O62" s="1"/>
      <c r="P62" s="58">
        <f>+BPub!I62/1000000</f>
        <v>0</v>
      </c>
      <c r="Q62" s="58">
        <f>+BPub!N62/1000000</f>
        <v>0</v>
      </c>
      <c r="R62" s="58">
        <f>+BPub!S62/1000000</f>
        <v>0</v>
      </c>
      <c r="S62" s="58">
        <f>+BPub!X62/1000000</f>
        <v>0</v>
      </c>
      <c r="T62" s="58">
        <f>+BPub!AB62/1000000</f>
        <v>0</v>
      </c>
      <c r="U62" s="58">
        <v>5.0310956999999998</v>
      </c>
      <c r="V62" s="1"/>
      <c r="W62" s="58">
        <f>+BPub!H62/1000000</f>
        <v>0</v>
      </c>
      <c r="X62" s="58">
        <f>+BPub!M62/1000000</f>
        <v>0</v>
      </c>
      <c r="Y62" s="58">
        <f>+BPub!R62/1000000</f>
        <v>0</v>
      </c>
      <c r="Z62" s="58">
        <f>+BPub!V62/1000000</f>
        <v>0</v>
      </c>
      <c r="AA62" s="58">
        <f>+BPub!AC62/1000000</f>
        <v>0</v>
      </c>
      <c r="AB62" s="58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</row>
    <row r="63" spans="1:35" x14ac:dyDescent="0.25">
      <c r="A63" t="s">
        <v>57</v>
      </c>
      <c r="B63" s="1">
        <v>0</v>
      </c>
      <c r="C63" s="149">
        <v>0</v>
      </c>
      <c r="D63" s="1">
        <v>0</v>
      </c>
      <c r="E63" s="1">
        <v>0</v>
      </c>
      <c r="F63" s="1">
        <v>0</v>
      </c>
      <c r="G63" s="58">
        <v>0</v>
      </c>
      <c r="I63" s="180">
        <f>+BPub!G63/1000000</f>
        <v>0</v>
      </c>
      <c r="J63" s="180">
        <f>+BPub!L63/1000000</f>
        <v>0</v>
      </c>
      <c r="K63" s="180">
        <f>+BPub!Q63/1000000</f>
        <v>0</v>
      </c>
      <c r="L63" s="180">
        <f>+BPub!W63/1000000</f>
        <v>7.0000050000000008E-2</v>
      </c>
      <c r="M63" s="180">
        <f>+BPub!AD63/1000000</f>
        <v>5.4989699999999996E-2</v>
      </c>
      <c r="N63" s="180">
        <v>0</v>
      </c>
      <c r="O63" s="1"/>
      <c r="P63" s="58">
        <f>+BPub!I63/1000000</f>
        <v>0</v>
      </c>
      <c r="Q63" s="58">
        <f>+BPub!N63/1000000</f>
        <v>0</v>
      </c>
      <c r="R63" s="58">
        <f>+BPub!S63/1000000</f>
        <v>0</v>
      </c>
      <c r="S63" s="58">
        <f>+BPub!X63/1000000</f>
        <v>5.0283332099999996</v>
      </c>
      <c r="T63" s="58">
        <f>+BPub!AB63/1000000</f>
        <v>5.0303818099999997</v>
      </c>
      <c r="U63" s="58">
        <v>0</v>
      </c>
      <c r="V63" s="1"/>
      <c r="W63" s="58">
        <f>+BPub!H63/1000000</f>
        <v>0</v>
      </c>
      <c r="X63" s="58">
        <f>+BPub!M63/1000000</f>
        <v>0</v>
      </c>
      <c r="Y63" s="58">
        <f>+BPub!R63/1000000</f>
        <v>0</v>
      </c>
      <c r="Z63" s="58">
        <f>+BPub!V63/1000000</f>
        <v>0</v>
      </c>
      <c r="AA63" s="58">
        <f>+BPub!AC63/1000000</f>
        <v>0</v>
      </c>
      <c r="AB63" s="58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</row>
    <row r="64" spans="1:35" x14ac:dyDescent="0.25">
      <c r="A64" t="s">
        <v>58</v>
      </c>
      <c r="B64" s="1">
        <v>0</v>
      </c>
      <c r="C64" s="149">
        <v>0</v>
      </c>
      <c r="D64" s="1">
        <v>0</v>
      </c>
      <c r="E64" s="1">
        <v>0</v>
      </c>
      <c r="F64" s="1">
        <v>0</v>
      </c>
      <c r="G64" s="58">
        <v>0</v>
      </c>
      <c r="I64" s="180">
        <f>+BPub!G64/1000000</f>
        <v>0</v>
      </c>
      <c r="J64" s="180">
        <f>+BPub!L64/1000000</f>
        <v>0.13599345999999998</v>
      </c>
      <c r="K64" s="180">
        <f>+BPub!Q64/1000000</f>
        <v>9.1002250000000007E-2</v>
      </c>
      <c r="L64" s="180">
        <f>+BPub!W64/1000000</f>
        <v>0</v>
      </c>
      <c r="M64" s="180">
        <f>+BPub!AD64/1000000</f>
        <v>0</v>
      </c>
      <c r="N64" s="180">
        <v>0</v>
      </c>
      <c r="O64" s="1"/>
      <c r="P64" s="58">
        <f>+BPub!I64/1000000</f>
        <v>0</v>
      </c>
      <c r="Q64" s="58">
        <f>+BPub!N64/1000000</f>
        <v>0</v>
      </c>
      <c r="R64" s="58">
        <f>+BPub!S64/1000000</f>
        <v>5.0276670299999999</v>
      </c>
      <c r="S64" s="58">
        <f>+BPub!X64/1000000</f>
        <v>0</v>
      </c>
      <c r="T64" s="58">
        <f>+BPub!AB64/1000000</f>
        <v>0</v>
      </c>
      <c r="U64" s="58">
        <v>0</v>
      </c>
      <c r="V64" s="1"/>
      <c r="W64" s="58">
        <f>+BPub!H64/1000000</f>
        <v>0</v>
      </c>
      <c r="X64" s="58">
        <f>+BPub!M64/1000000</f>
        <v>0</v>
      </c>
      <c r="Y64" s="58">
        <f>+BPub!R64/1000000</f>
        <v>0</v>
      </c>
      <c r="Z64" s="58">
        <f>+BPub!V64/1000000</f>
        <v>0</v>
      </c>
      <c r="AA64" s="58">
        <f>+BPub!AC64/1000000</f>
        <v>0</v>
      </c>
      <c r="AB64" s="58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</row>
    <row r="65" spans="1:35" x14ac:dyDescent="0.25">
      <c r="A65" t="s">
        <v>59</v>
      </c>
      <c r="B65" s="1">
        <v>0</v>
      </c>
      <c r="C65" s="149">
        <v>0</v>
      </c>
      <c r="D65" s="1">
        <v>0</v>
      </c>
      <c r="E65" s="1">
        <v>0</v>
      </c>
      <c r="F65" s="1">
        <v>0</v>
      </c>
      <c r="G65" s="58">
        <v>0</v>
      </c>
      <c r="I65" s="180">
        <f>+BPub!G65/1000000</f>
        <v>0.15599029</v>
      </c>
      <c r="J65" s="180">
        <f>+BPub!L65/1000000</f>
        <v>0</v>
      </c>
      <c r="K65" s="180">
        <f>+BPub!Q65/1000000</f>
        <v>0</v>
      </c>
      <c r="L65" s="180">
        <f>+BPub!W65/1000000</f>
        <v>0</v>
      </c>
      <c r="M65" s="180">
        <f>+BPub!AD65/1000000</f>
        <v>0</v>
      </c>
      <c r="N65" s="180">
        <v>0</v>
      </c>
      <c r="O65" s="1"/>
      <c r="P65" s="58">
        <f>+BPub!I65/1000000</f>
        <v>5.1520022999999995</v>
      </c>
      <c r="Q65" s="58">
        <f>+BPub!N65/1000000</f>
        <v>4.4940464000000002</v>
      </c>
      <c r="R65" s="58">
        <f>+BPub!S65/1000000</f>
        <v>0</v>
      </c>
      <c r="S65" s="58">
        <f>+BPub!X65/1000000</f>
        <v>0</v>
      </c>
      <c r="T65" s="58">
        <f>+BPub!AB65/1000000</f>
        <v>0</v>
      </c>
      <c r="U65" s="58">
        <v>2.6339150000000002E-2</v>
      </c>
      <c r="V65" s="1"/>
      <c r="W65" s="58">
        <f>+BPub!H65/1000000</f>
        <v>0</v>
      </c>
      <c r="X65" s="58">
        <f>+BPub!M65/1000000</f>
        <v>0</v>
      </c>
      <c r="Y65" s="58">
        <f>+BPub!R65/1000000</f>
        <v>0</v>
      </c>
      <c r="Z65" s="58">
        <f>+BPub!V65/1000000</f>
        <v>0</v>
      </c>
      <c r="AA65" s="58">
        <f>+BPub!AC65/1000000</f>
        <v>0</v>
      </c>
      <c r="AB65" s="58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</row>
    <row r="66" spans="1:35" x14ac:dyDescent="0.25">
      <c r="A66" t="s">
        <v>60</v>
      </c>
      <c r="B66" s="1">
        <v>0</v>
      </c>
      <c r="C66" s="149">
        <v>0</v>
      </c>
      <c r="D66" s="1">
        <v>0</v>
      </c>
      <c r="E66" s="1">
        <v>0</v>
      </c>
      <c r="F66" s="1">
        <v>0</v>
      </c>
      <c r="G66" s="58">
        <v>0</v>
      </c>
      <c r="I66" s="180">
        <f>+BPub!G66/1000000</f>
        <v>0</v>
      </c>
      <c r="J66" s="180">
        <f>+BPub!L66/1000000</f>
        <v>0</v>
      </c>
      <c r="K66" s="180">
        <f>+BPub!Q66/1000000</f>
        <v>0</v>
      </c>
      <c r="L66" s="180">
        <f>+BPub!W66/1000000</f>
        <v>0</v>
      </c>
      <c r="M66" s="180">
        <f>+BPub!AD66/1000000</f>
        <v>0</v>
      </c>
      <c r="N66" s="180">
        <v>0</v>
      </c>
      <c r="O66" s="1"/>
      <c r="P66" s="58">
        <f>+BPub!I66/1000000</f>
        <v>0</v>
      </c>
      <c r="Q66" s="58">
        <f>+BPub!N66/1000000</f>
        <v>0</v>
      </c>
      <c r="R66" s="58">
        <f>+BPub!S66/1000000</f>
        <v>0</v>
      </c>
      <c r="S66" s="58">
        <f>+BPub!X66/1000000</f>
        <v>0</v>
      </c>
      <c r="T66" s="58">
        <f>+BPub!AB66/1000000</f>
        <v>0</v>
      </c>
      <c r="U66" s="58">
        <v>0</v>
      </c>
      <c r="V66" s="1"/>
      <c r="W66" s="58">
        <f>+BPub!H66/1000000</f>
        <v>0</v>
      </c>
      <c r="X66" s="58">
        <f>+BPub!M66/1000000</f>
        <v>0</v>
      </c>
      <c r="Y66" s="58">
        <f>+BPub!R66/1000000</f>
        <v>0</v>
      </c>
      <c r="Z66" s="58">
        <f>+BPub!V66/1000000</f>
        <v>0</v>
      </c>
      <c r="AA66" s="58">
        <f>+BPub!AC66/1000000</f>
        <v>0</v>
      </c>
      <c r="AB66" s="58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</row>
    <row r="67" spans="1:35" x14ac:dyDescent="0.25">
      <c r="A67" t="s">
        <v>61</v>
      </c>
      <c r="B67" s="1">
        <v>0</v>
      </c>
      <c r="C67" s="149">
        <v>0</v>
      </c>
      <c r="D67" s="1">
        <v>0</v>
      </c>
      <c r="E67" s="1">
        <v>0</v>
      </c>
      <c r="F67" s="1">
        <v>0</v>
      </c>
      <c r="G67" s="58">
        <v>336.82703469</v>
      </c>
      <c r="I67" s="180">
        <f>+BPub!G67/1000000</f>
        <v>0</v>
      </c>
      <c r="J67" s="180">
        <f>+BPub!L67/1000000</f>
        <v>0</v>
      </c>
      <c r="K67" s="180">
        <f>+BPub!Q67/1000000</f>
        <v>0</v>
      </c>
      <c r="L67" s="180">
        <f>+BPub!W67/1000000</f>
        <v>5.1079446700000002</v>
      </c>
      <c r="M67" s="180">
        <f>+BPub!AD67/1000000</f>
        <v>0</v>
      </c>
      <c r="N67" s="180">
        <v>0</v>
      </c>
      <c r="O67" s="1"/>
      <c r="P67" s="58">
        <f>+BPub!I67/1000000</f>
        <v>1.6E-2</v>
      </c>
      <c r="Q67" s="58">
        <f>+BPub!N67/1000000</f>
        <v>0</v>
      </c>
      <c r="R67" s="58">
        <f>+BPub!S67/1000000</f>
        <v>0</v>
      </c>
      <c r="S67" s="58">
        <f>+BPub!X67/1000000</f>
        <v>0</v>
      </c>
      <c r="T67" s="58">
        <f>+BPub!AB67/1000000</f>
        <v>0</v>
      </c>
      <c r="U67" s="58">
        <v>0</v>
      </c>
      <c r="V67" s="1"/>
      <c r="W67" s="58">
        <f>+BPub!H67/1000000</f>
        <v>0</v>
      </c>
      <c r="X67" s="58">
        <f>+BPub!M67/1000000</f>
        <v>0</v>
      </c>
      <c r="Y67" s="58">
        <f>+BPub!R67/1000000</f>
        <v>0</v>
      </c>
      <c r="Z67" s="58">
        <f>+BPub!V67/1000000</f>
        <v>0</v>
      </c>
      <c r="AA67" s="58">
        <f>+BPub!AC67/1000000</f>
        <v>407.49953863999997</v>
      </c>
      <c r="AB67" s="58">
        <v>407.49962736999998</v>
      </c>
      <c r="AC67">
        <f>+AA67/AA33</f>
        <v>0.85163648537009129</v>
      </c>
      <c r="AD67">
        <v>0</v>
      </c>
      <c r="AE67">
        <v>0</v>
      </c>
      <c r="AF67">
        <v>0</v>
      </c>
      <c r="AG67">
        <v>0</v>
      </c>
      <c r="AH67">
        <v>12</v>
      </c>
      <c r="AI67">
        <v>0</v>
      </c>
    </row>
    <row r="68" spans="1:35" x14ac:dyDescent="0.25">
      <c r="A68" t="s">
        <v>62</v>
      </c>
      <c r="B68" s="1">
        <v>0</v>
      </c>
      <c r="C68" s="149">
        <v>0</v>
      </c>
      <c r="D68" s="1">
        <v>0</v>
      </c>
      <c r="E68" s="1">
        <v>0</v>
      </c>
      <c r="F68" s="1">
        <v>0</v>
      </c>
      <c r="G68" s="58">
        <v>0</v>
      </c>
      <c r="I68" s="180">
        <f>+BPub!G68/1000000</f>
        <v>0</v>
      </c>
      <c r="J68" s="180">
        <f>+BPub!L68/1000000</f>
        <v>0</v>
      </c>
      <c r="K68" s="180">
        <f>+BPub!Q68/1000000</f>
        <v>0</v>
      </c>
      <c r="L68" s="180">
        <f>+BPub!W68/1000000</f>
        <v>9.5000000000000001E-2</v>
      </c>
      <c r="M68" s="180">
        <f>+BPub!AD68/1000000</f>
        <v>0</v>
      </c>
      <c r="N68" s="180">
        <v>0</v>
      </c>
      <c r="O68" s="1"/>
      <c r="P68" s="58">
        <f>+BPub!I68/1000000</f>
        <v>0</v>
      </c>
      <c r="Q68" s="58">
        <f>+BPub!N68/1000000</f>
        <v>0</v>
      </c>
      <c r="R68" s="58">
        <f>+BPub!S68/1000000</f>
        <v>0</v>
      </c>
      <c r="S68" s="58">
        <f>+BPub!X68/1000000</f>
        <v>0</v>
      </c>
      <c r="T68" s="58">
        <f>+BPub!AB68/1000000</f>
        <v>0</v>
      </c>
      <c r="U68" s="58">
        <v>0</v>
      </c>
      <c r="V68" s="1"/>
      <c r="W68" s="58">
        <f>+BPub!H68/1000000</f>
        <v>0</v>
      </c>
      <c r="X68" s="58">
        <f>+BPub!M68/1000000</f>
        <v>0</v>
      </c>
      <c r="Y68" s="58">
        <f>+BPub!R68/1000000</f>
        <v>0</v>
      </c>
      <c r="Z68" s="58">
        <f>+BPub!V68/1000000</f>
        <v>0</v>
      </c>
      <c r="AA68" s="58">
        <f>+BPub!AC68/1000000</f>
        <v>0</v>
      </c>
      <c r="AB68" s="5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</row>
    <row r="69" spans="1:35" x14ac:dyDescent="0.25">
      <c r="A69" t="s">
        <v>63</v>
      </c>
      <c r="B69" s="1">
        <v>0</v>
      </c>
      <c r="C69" s="149">
        <v>0</v>
      </c>
      <c r="D69" s="1">
        <v>0</v>
      </c>
      <c r="E69" s="1">
        <v>0</v>
      </c>
      <c r="F69" s="1">
        <v>0</v>
      </c>
      <c r="G69" s="58">
        <v>0</v>
      </c>
      <c r="I69" s="180">
        <f>+BPub!G69/1000000</f>
        <v>0</v>
      </c>
      <c r="J69" s="180">
        <f>+BPub!L69/1000000</f>
        <v>0</v>
      </c>
      <c r="K69" s="180">
        <f>+BPub!Q69/1000000</f>
        <v>0</v>
      </c>
      <c r="L69" s="180">
        <f>+BPub!W69/1000000</f>
        <v>5.0129446699999995</v>
      </c>
      <c r="M69" s="180">
        <f>+BPub!AD69/1000000</f>
        <v>0</v>
      </c>
      <c r="N69" s="180">
        <v>0</v>
      </c>
      <c r="O69" s="1"/>
      <c r="P69" s="58">
        <f>+BPub!I69/1000000</f>
        <v>0</v>
      </c>
      <c r="Q69" s="58">
        <f>+BPub!N69/1000000</f>
        <v>0</v>
      </c>
      <c r="R69" s="58">
        <f>+BPub!S69/1000000</f>
        <v>0</v>
      </c>
      <c r="S69" s="58">
        <f>+BPub!X69/1000000</f>
        <v>0</v>
      </c>
      <c r="T69" s="58">
        <f>+BPub!AB69/1000000</f>
        <v>0</v>
      </c>
      <c r="U69" s="58">
        <v>0</v>
      </c>
      <c r="V69" s="1"/>
      <c r="W69" s="58">
        <f>+BPub!H69/1000000</f>
        <v>0</v>
      </c>
      <c r="X69" s="58">
        <f>+BPub!M69/1000000</f>
        <v>0</v>
      </c>
      <c r="Y69" s="58">
        <f>+BPub!R69/1000000</f>
        <v>0</v>
      </c>
      <c r="Z69" s="58">
        <f>+BPub!V69/1000000</f>
        <v>0</v>
      </c>
      <c r="AA69" s="58">
        <f>+BPub!AC69/1000000</f>
        <v>0</v>
      </c>
      <c r="AB69" s="58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</row>
    <row r="70" spans="1:35" x14ac:dyDescent="0.25">
      <c r="A70" t="s">
        <v>64</v>
      </c>
      <c r="B70" s="1">
        <v>0</v>
      </c>
      <c r="C70" s="149">
        <v>0</v>
      </c>
      <c r="D70" s="1">
        <v>0</v>
      </c>
      <c r="E70" s="1">
        <v>0</v>
      </c>
      <c r="F70" s="1">
        <v>0</v>
      </c>
      <c r="G70" s="58">
        <v>2.5163326000000001</v>
      </c>
      <c r="I70" s="180">
        <f>+BPub!G70/1000000</f>
        <v>0</v>
      </c>
      <c r="J70" s="180">
        <f>+BPub!L70/1000000</f>
        <v>0</v>
      </c>
      <c r="K70" s="180">
        <f>+BPub!Q70/1000000</f>
        <v>0</v>
      </c>
      <c r="L70" s="180">
        <f>+BPub!W70/1000000</f>
        <v>0</v>
      </c>
      <c r="M70" s="180">
        <f>+BPub!AD70/1000000</f>
        <v>0</v>
      </c>
      <c r="N70" s="180">
        <v>0</v>
      </c>
      <c r="O70" s="1"/>
      <c r="P70" s="58">
        <f>+BPub!I70/1000000</f>
        <v>0</v>
      </c>
      <c r="Q70" s="58">
        <f>+BPub!N70/1000000</f>
        <v>0</v>
      </c>
      <c r="R70" s="58">
        <f>+BPub!S70/1000000</f>
        <v>0</v>
      </c>
      <c r="S70" s="58">
        <f>+BPub!X70/1000000</f>
        <v>0</v>
      </c>
      <c r="T70" s="58">
        <f>+BPub!AB70/1000000</f>
        <v>0</v>
      </c>
      <c r="U70" s="58">
        <v>0</v>
      </c>
      <c r="V70" s="1"/>
      <c r="W70" s="58">
        <f>+BPub!H70/1000000</f>
        <v>0</v>
      </c>
      <c r="X70" s="58">
        <f>+BPub!M70/1000000</f>
        <v>0</v>
      </c>
      <c r="Y70" s="58">
        <f>+BPub!R70/1000000</f>
        <v>0</v>
      </c>
      <c r="Z70" s="58">
        <f>+BPub!V70/1000000</f>
        <v>0</v>
      </c>
      <c r="AA70" s="58">
        <f>+BPub!AC70/1000000</f>
        <v>0</v>
      </c>
      <c r="AB70" s="58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</row>
    <row r="71" spans="1:35" x14ac:dyDescent="0.25">
      <c r="A71" t="s">
        <v>65</v>
      </c>
      <c r="B71" s="1">
        <v>0</v>
      </c>
      <c r="C71" s="149">
        <v>0</v>
      </c>
      <c r="D71" s="1">
        <v>0</v>
      </c>
      <c r="E71" s="1">
        <v>0</v>
      </c>
      <c r="F71" s="1">
        <v>0</v>
      </c>
      <c r="G71" s="58">
        <v>4.0613118799999999</v>
      </c>
      <c r="I71" s="180">
        <f>+BPub!G71/1000000</f>
        <v>0</v>
      </c>
      <c r="J71" s="180">
        <f>+BPub!L71/1000000</f>
        <v>0</v>
      </c>
      <c r="K71" s="180">
        <f>+BPub!Q71/1000000</f>
        <v>0</v>
      </c>
      <c r="L71" s="180">
        <f>+BPub!W71/1000000</f>
        <v>0</v>
      </c>
      <c r="M71" s="180">
        <f>+BPub!AD71/1000000</f>
        <v>0</v>
      </c>
      <c r="N71" s="180">
        <v>0</v>
      </c>
      <c r="O71" s="1"/>
      <c r="P71" s="58">
        <f>+BPub!I71/1000000</f>
        <v>0</v>
      </c>
      <c r="Q71" s="58">
        <f>+BPub!N71/1000000</f>
        <v>0</v>
      </c>
      <c r="R71" s="58">
        <f>+BPub!S71/1000000</f>
        <v>0</v>
      </c>
      <c r="S71" s="58">
        <f>+BPub!X71/1000000</f>
        <v>0</v>
      </c>
      <c r="T71" s="58">
        <f>+BPub!AB71/1000000</f>
        <v>0</v>
      </c>
      <c r="U71" s="58">
        <v>0</v>
      </c>
      <c r="V71" s="1"/>
      <c r="W71" s="58">
        <f>+BPub!H71/1000000</f>
        <v>0</v>
      </c>
      <c r="X71" s="58">
        <f>+BPub!M71/1000000</f>
        <v>0</v>
      </c>
      <c r="Y71" s="58">
        <f>+BPub!R71/1000000</f>
        <v>0</v>
      </c>
      <c r="Z71" s="58">
        <f>+BPub!V71/1000000</f>
        <v>0</v>
      </c>
      <c r="AA71" s="58">
        <f>+BPub!AC71/1000000</f>
        <v>0</v>
      </c>
      <c r="AB71" s="58">
        <v>0</v>
      </c>
      <c r="AD71">
        <v>0</v>
      </c>
      <c r="AE71">
        <v>0</v>
      </c>
      <c r="AF71">
        <v>0</v>
      </c>
      <c r="AG71">
        <v>0</v>
      </c>
      <c r="AH71">
        <v>12</v>
      </c>
      <c r="AI71">
        <v>0</v>
      </c>
    </row>
    <row r="72" spans="1:35" x14ac:dyDescent="0.25">
      <c r="A72" t="s">
        <v>66</v>
      </c>
      <c r="B72" s="1">
        <v>0</v>
      </c>
      <c r="C72" s="149">
        <v>0</v>
      </c>
      <c r="D72" s="1">
        <v>0</v>
      </c>
      <c r="E72" s="1">
        <v>0</v>
      </c>
      <c r="F72" s="1">
        <v>0</v>
      </c>
      <c r="G72" s="58">
        <v>230.24928466999998</v>
      </c>
      <c r="I72" s="180">
        <f>+BPub!G72/1000000</f>
        <v>0</v>
      </c>
      <c r="J72" s="180">
        <f>+BPub!L72/1000000</f>
        <v>0</v>
      </c>
      <c r="K72" s="180">
        <f>+BPub!Q72/1000000</f>
        <v>0</v>
      </c>
      <c r="L72" s="180">
        <f>+BPub!W72/1000000</f>
        <v>0</v>
      </c>
      <c r="M72" s="180">
        <f>+BPub!AD72/1000000</f>
        <v>0</v>
      </c>
      <c r="N72" s="180">
        <v>0</v>
      </c>
      <c r="O72" s="1"/>
      <c r="P72" s="58">
        <f>+BPub!I72/1000000</f>
        <v>0</v>
      </c>
      <c r="Q72" s="58">
        <f>+BPub!N72/1000000</f>
        <v>0</v>
      </c>
      <c r="R72" s="58">
        <f>+BPub!S72/1000000</f>
        <v>0</v>
      </c>
      <c r="S72" s="58">
        <f>+BPub!X72/1000000</f>
        <v>0</v>
      </c>
      <c r="T72" s="58">
        <f>+BPub!AB72/1000000</f>
        <v>0</v>
      </c>
      <c r="U72" s="58">
        <v>0</v>
      </c>
      <c r="V72" s="1"/>
      <c r="W72" s="58">
        <f>+BPub!H72/1000000</f>
        <v>0</v>
      </c>
      <c r="X72" s="58">
        <f>+BPub!M72/1000000</f>
        <v>0</v>
      </c>
      <c r="Y72" s="58">
        <f>+BPub!R72/1000000</f>
        <v>0</v>
      </c>
      <c r="Z72" s="58">
        <f>+BPub!V72/1000000</f>
        <v>0</v>
      </c>
      <c r="AA72" s="58">
        <f>+BPub!AC72/1000000</f>
        <v>150</v>
      </c>
      <c r="AB72" s="58">
        <v>150</v>
      </c>
      <c r="AC72">
        <f>+AA72/AA67</f>
        <v>0.36809857626002246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</row>
    <row r="73" spans="1:35" x14ac:dyDescent="0.25">
      <c r="A73" t="s">
        <v>67</v>
      </c>
      <c r="B73" s="1">
        <v>0</v>
      </c>
      <c r="C73" s="149">
        <v>0</v>
      </c>
      <c r="D73" s="1">
        <v>0</v>
      </c>
      <c r="E73" s="1">
        <v>0</v>
      </c>
      <c r="F73" s="1">
        <v>0</v>
      </c>
      <c r="G73" s="58">
        <v>100.00010554000001</v>
      </c>
      <c r="I73" s="180">
        <f>+BPub!G73/1000000</f>
        <v>0</v>
      </c>
      <c r="J73" s="180">
        <f>+BPub!L73/1000000</f>
        <v>0</v>
      </c>
      <c r="K73" s="180">
        <f>+BPub!Q73/1000000</f>
        <v>0</v>
      </c>
      <c r="L73" s="180">
        <f>+BPub!W73/1000000</f>
        <v>0</v>
      </c>
      <c r="M73" s="180">
        <f>+BPub!AD73/1000000</f>
        <v>0</v>
      </c>
      <c r="N73" s="180">
        <v>0</v>
      </c>
      <c r="O73" s="1"/>
      <c r="P73" s="58">
        <f>+BPub!I73/1000000</f>
        <v>0</v>
      </c>
      <c r="Q73" s="58">
        <f>+BPub!N73/1000000</f>
        <v>0</v>
      </c>
      <c r="R73" s="58">
        <f>+BPub!S73/1000000</f>
        <v>0</v>
      </c>
      <c r="S73" s="58">
        <f>+BPub!X73/1000000</f>
        <v>0</v>
      </c>
      <c r="T73" s="58">
        <f>+BPub!AB73/1000000</f>
        <v>0</v>
      </c>
      <c r="U73" s="58">
        <v>0</v>
      </c>
      <c r="V73" s="1"/>
      <c r="W73" s="58">
        <f>+BPub!H73/1000000</f>
        <v>0</v>
      </c>
      <c r="X73" s="58">
        <f>+BPub!M73/1000000</f>
        <v>0</v>
      </c>
      <c r="Y73" s="58">
        <f>+BPub!R73/1000000</f>
        <v>0</v>
      </c>
      <c r="Z73" s="58">
        <f>+BPub!V73/1000000</f>
        <v>0</v>
      </c>
      <c r="AA73" s="58">
        <f>+BPub!AC73/1000000</f>
        <v>0</v>
      </c>
      <c r="AB73" s="58">
        <v>257.49962736999998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</row>
    <row r="74" spans="1:35" x14ac:dyDescent="0.25">
      <c r="A74" t="s">
        <v>68</v>
      </c>
      <c r="B74" s="1">
        <v>0</v>
      </c>
      <c r="C74" s="149">
        <v>0</v>
      </c>
      <c r="D74" s="1">
        <v>0</v>
      </c>
      <c r="E74" s="1">
        <v>0</v>
      </c>
      <c r="F74" s="1">
        <v>0</v>
      </c>
      <c r="G74" s="58">
        <v>0</v>
      </c>
      <c r="I74" s="180">
        <f>+BPub!G74/1000000</f>
        <v>0</v>
      </c>
      <c r="J74" s="180">
        <f>+BPub!L74/1000000</f>
        <v>0</v>
      </c>
      <c r="K74" s="180">
        <f>+BPub!Q74/1000000</f>
        <v>0</v>
      </c>
      <c r="L74" s="180">
        <f>+BPub!W74/1000000</f>
        <v>0</v>
      </c>
      <c r="M74" s="180">
        <f>+BPub!AD74/1000000</f>
        <v>0</v>
      </c>
      <c r="N74" s="180">
        <v>0</v>
      </c>
      <c r="O74" s="1"/>
      <c r="P74" s="58">
        <f>+BPub!I74/1000000</f>
        <v>0</v>
      </c>
      <c r="Q74" s="58">
        <f>+BPub!N74/1000000</f>
        <v>0</v>
      </c>
      <c r="R74" s="58">
        <f>+BPub!S74/1000000</f>
        <v>0</v>
      </c>
      <c r="S74" s="58">
        <f>+BPub!X74/1000000</f>
        <v>0</v>
      </c>
      <c r="T74" s="58">
        <f>+BPub!AB74/1000000</f>
        <v>0</v>
      </c>
      <c r="U74" s="58">
        <v>0</v>
      </c>
      <c r="V74" s="1"/>
      <c r="W74" s="58">
        <f>+BPub!H74/1000000</f>
        <v>0</v>
      </c>
      <c r="X74" s="58">
        <f>+BPub!M74/1000000</f>
        <v>0</v>
      </c>
      <c r="Y74" s="58">
        <f>+BPub!R74/1000000</f>
        <v>0</v>
      </c>
      <c r="Z74" s="58">
        <f>+BPub!V74/1000000</f>
        <v>0</v>
      </c>
      <c r="AA74" s="58">
        <f>+BPub!AC74/1000000</f>
        <v>257.49953863999997</v>
      </c>
      <c r="AB74" s="58">
        <v>0</v>
      </c>
      <c r="AC74">
        <f>+AA74/AA67</f>
        <v>0.63190142373997749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</row>
    <row r="75" spans="1:35" x14ac:dyDescent="0.25">
      <c r="A75" t="s">
        <v>69</v>
      </c>
      <c r="B75" s="1">
        <v>0</v>
      </c>
      <c r="C75" s="149">
        <v>0</v>
      </c>
      <c r="D75" s="1">
        <v>0</v>
      </c>
      <c r="E75" s="1">
        <v>0</v>
      </c>
      <c r="F75" s="1">
        <v>0</v>
      </c>
      <c r="G75" s="58">
        <v>0</v>
      </c>
      <c r="I75" s="180">
        <f>+BPub!G75/1000000</f>
        <v>0</v>
      </c>
      <c r="J75" s="180">
        <f>+BPub!L75/1000000</f>
        <v>0</v>
      </c>
      <c r="K75" s="180">
        <f>+BPub!Q75/1000000</f>
        <v>0</v>
      </c>
      <c r="L75" s="180">
        <f>+BPub!W75/1000000</f>
        <v>0</v>
      </c>
      <c r="M75" s="180">
        <f>+BPub!AD75/1000000</f>
        <v>0</v>
      </c>
      <c r="N75" s="180">
        <v>0</v>
      </c>
      <c r="O75" s="1"/>
      <c r="P75" s="58">
        <f>+BPub!I75/1000000</f>
        <v>1.6E-2</v>
      </c>
      <c r="Q75" s="58">
        <f>+BPub!N75/1000000</f>
        <v>0</v>
      </c>
      <c r="R75" s="58">
        <f>+BPub!S75/1000000</f>
        <v>0</v>
      </c>
      <c r="S75" s="58">
        <f>+BPub!X75/1000000</f>
        <v>0</v>
      </c>
      <c r="T75" s="58">
        <f>+BPub!AB75/1000000</f>
        <v>0</v>
      </c>
      <c r="U75" s="58">
        <v>0</v>
      </c>
      <c r="V75" s="1"/>
      <c r="W75" s="58">
        <f>+BPub!H75/1000000</f>
        <v>0</v>
      </c>
      <c r="X75" s="58">
        <f>+BPub!M75/1000000</f>
        <v>0</v>
      </c>
      <c r="Y75" s="58">
        <f>+BPub!R75/1000000</f>
        <v>0</v>
      </c>
      <c r="Z75" s="58">
        <f>+BPub!V75/1000000</f>
        <v>0</v>
      </c>
      <c r="AA75" s="58">
        <f>+BPub!AC75/1000000</f>
        <v>0</v>
      </c>
      <c r="AB75" s="58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</row>
    <row r="76" spans="1:35" x14ac:dyDescent="0.25">
      <c r="A76" t="s">
        <v>70</v>
      </c>
      <c r="B76" s="1">
        <v>1.9790220000000001</v>
      </c>
      <c r="C76" s="149">
        <v>0.67767999999999995</v>
      </c>
      <c r="D76" s="1">
        <v>0.383212</v>
      </c>
      <c r="E76" s="1">
        <v>15.088863999999999</v>
      </c>
      <c r="F76" s="1">
        <v>0</v>
      </c>
      <c r="G76" s="58">
        <v>0</v>
      </c>
      <c r="I76" s="180">
        <f>+BPub!G76/1000000</f>
        <v>0</v>
      </c>
      <c r="J76" s="180">
        <f>+BPub!L76/1000000</f>
        <v>0</v>
      </c>
      <c r="K76" s="180">
        <f>+BPub!Q76/1000000</f>
        <v>0</v>
      </c>
      <c r="L76" s="180">
        <f>+BPub!W76/1000000</f>
        <v>4.5</v>
      </c>
      <c r="M76" s="180">
        <f>+BPub!AD76/1000000</f>
        <v>0</v>
      </c>
      <c r="N76" s="180">
        <v>0</v>
      </c>
      <c r="O76" s="1"/>
      <c r="P76" s="58">
        <f>+BPub!I76/1000000</f>
        <v>39.560781979999994</v>
      </c>
      <c r="Q76" s="58">
        <f>+BPub!N76/1000000</f>
        <v>7.8197124100000002</v>
      </c>
      <c r="R76" s="58">
        <f>+BPub!S76/1000000</f>
        <v>24.64566014</v>
      </c>
      <c r="S76" s="58">
        <f>+BPub!X76/1000000</f>
        <v>38.964770999999999</v>
      </c>
      <c r="T76" s="58">
        <f>+BPub!AB76/1000000</f>
        <v>70.653999999999996</v>
      </c>
      <c r="U76" s="58">
        <v>135.02571429</v>
      </c>
      <c r="V76" s="1"/>
      <c r="W76" s="58">
        <f>+BPub!H76/1000000</f>
        <v>0.66335960999999999</v>
      </c>
      <c r="X76" s="58">
        <f>+BPub!M76/1000000</f>
        <v>0.33319163000000002</v>
      </c>
      <c r="Y76" s="58">
        <f>+BPub!R76/1000000</f>
        <v>4.9999245700000001</v>
      </c>
      <c r="Z76" s="58">
        <f>+BPub!V76/1000000</f>
        <v>8</v>
      </c>
      <c r="AA76" s="58">
        <f>+BPub!AC76/1000000</f>
        <v>17.499946350000002</v>
      </c>
      <c r="AB76" s="58">
        <v>17.499956670000003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</row>
    <row r="77" spans="1:35" x14ac:dyDescent="0.25">
      <c r="A77" t="s">
        <v>71</v>
      </c>
      <c r="B77" s="1">
        <v>0</v>
      </c>
      <c r="C77" s="149">
        <v>0</v>
      </c>
      <c r="D77" s="1">
        <v>0</v>
      </c>
      <c r="E77" s="1">
        <v>0</v>
      </c>
      <c r="F77" s="1">
        <v>0</v>
      </c>
      <c r="G77" s="58">
        <v>0</v>
      </c>
      <c r="I77" s="180">
        <f>+BPub!G77/1000000</f>
        <v>0</v>
      </c>
      <c r="J77" s="180">
        <f>+BPub!L77/1000000</f>
        <v>0</v>
      </c>
      <c r="K77" s="180">
        <f>+BPub!Q77/1000000</f>
        <v>0</v>
      </c>
      <c r="L77" s="180">
        <f>+BPub!W77/1000000</f>
        <v>0</v>
      </c>
      <c r="M77" s="180">
        <f>+BPub!AD77/1000000</f>
        <v>0</v>
      </c>
      <c r="N77" s="180">
        <v>0</v>
      </c>
      <c r="O77" s="1"/>
      <c r="P77" s="58">
        <f>+BPub!I77/1000000</f>
        <v>0</v>
      </c>
      <c r="Q77" s="58">
        <f>+BPub!N77/1000000</f>
        <v>0</v>
      </c>
      <c r="R77" s="58">
        <f>+BPub!S77/1000000</f>
        <v>0.47144114000000004</v>
      </c>
      <c r="S77" s="58">
        <f>+BPub!X77/1000000</f>
        <v>0.43</v>
      </c>
      <c r="T77" s="58">
        <f>+BPub!AB77/1000000</f>
        <v>0.65400000000000003</v>
      </c>
      <c r="U77" s="58">
        <v>65.025714289999996</v>
      </c>
      <c r="V77" s="1"/>
      <c r="W77" s="58">
        <f>+BPub!H77/1000000</f>
        <v>0</v>
      </c>
      <c r="X77" s="58">
        <f>+BPub!M77/1000000</f>
        <v>0</v>
      </c>
      <c r="Y77" s="58">
        <f>+BPub!R77/1000000</f>
        <v>0</v>
      </c>
      <c r="Z77" s="58">
        <f>+BPub!V77/1000000</f>
        <v>0</v>
      </c>
      <c r="AA77" s="58">
        <f>+BPub!AC77/1000000</f>
        <v>0</v>
      </c>
      <c r="AB77" s="58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</row>
    <row r="78" spans="1:35" x14ac:dyDescent="0.25">
      <c r="A78" t="s">
        <v>72</v>
      </c>
      <c r="B78" s="1">
        <v>1.006874</v>
      </c>
      <c r="C78" s="149">
        <v>0</v>
      </c>
      <c r="D78" s="1">
        <v>0</v>
      </c>
      <c r="E78" s="1">
        <v>0</v>
      </c>
      <c r="F78" s="1">
        <v>0</v>
      </c>
      <c r="G78" s="58">
        <v>0</v>
      </c>
      <c r="I78" s="180">
        <f>+BPub!G78/1000000</f>
        <v>0</v>
      </c>
      <c r="J78" s="180">
        <f>+BPub!L78/1000000</f>
        <v>0</v>
      </c>
      <c r="K78" s="180">
        <f>+BPub!Q78/1000000</f>
        <v>0</v>
      </c>
      <c r="L78" s="180">
        <f>+BPub!W78/1000000</f>
        <v>0</v>
      </c>
      <c r="M78" s="180">
        <f>+BPub!AD78/1000000</f>
        <v>0</v>
      </c>
      <c r="N78" s="180">
        <v>0</v>
      </c>
      <c r="O78" s="1"/>
      <c r="P78" s="58">
        <f>+BPub!I78/1000000</f>
        <v>0</v>
      </c>
      <c r="Q78" s="58">
        <f>+BPub!N78/1000000</f>
        <v>0</v>
      </c>
      <c r="R78" s="58">
        <f>+BPub!S78/1000000</f>
        <v>0</v>
      </c>
      <c r="S78" s="58">
        <f>+BPub!X78/1000000</f>
        <v>0</v>
      </c>
      <c r="T78" s="58">
        <f>+BPub!AB78/1000000</f>
        <v>0</v>
      </c>
      <c r="U78" s="58">
        <v>0</v>
      </c>
      <c r="V78" s="1"/>
      <c r="W78" s="58">
        <f>+BPub!H78/1000000</f>
        <v>0</v>
      </c>
      <c r="X78" s="58">
        <f>+BPub!M78/1000000</f>
        <v>0</v>
      </c>
      <c r="Y78" s="58">
        <f>+BPub!R78/1000000</f>
        <v>0</v>
      </c>
      <c r="Z78" s="58">
        <f>+BPub!V78/1000000</f>
        <v>0</v>
      </c>
      <c r="AA78" s="58">
        <f>+BPub!AC78/1000000</f>
        <v>0</v>
      </c>
      <c r="AB78" s="5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</row>
    <row r="79" spans="1:35" x14ac:dyDescent="0.25">
      <c r="A79" t="s">
        <v>73</v>
      </c>
      <c r="B79" s="1">
        <v>0.97214800000000001</v>
      </c>
      <c r="C79" s="149">
        <v>0.67767999999999995</v>
      </c>
      <c r="D79" s="1">
        <v>0.383212</v>
      </c>
      <c r="E79" s="1">
        <v>15.088863999999999</v>
      </c>
      <c r="F79" s="1">
        <v>0</v>
      </c>
      <c r="G79" s="58">
        <v>0</v>
      </c>
      <c r="I79" s="180">
        <f>+BPub!G79/1000000</f>
        <v>0</v>
      </c>
      <c r="J79" s="180">
        <f>+BPub!L79/1000000</f>
        <v>0</v>
      </c>
      <c r="K79" s="180">
        <f>+BPub!Q79/1000000</f>
        <v>0</v>
      </c>
      <c r="L79" s="180">
        <f>+BPub!W79/1000000</f>
        <v>4.5</v>
      </c>
      <c r="M79" s="180">
        <f>+BPub!AD79/1000000</f>
        <v>0</v>
      </c>
      <c r="N79" s="180">
        <v>0</v>
      </c>
      <c r="O79" s="1"/>
      <c r="P79" s="58">
        <f>+BPub!I79/1000000</f>
        <v>4.5865140000000002</v>
      </c>
      <c r="Q79" s="58">
        <f>+BPub!N79/1000000</f>
        <v>7.8197124100000002</v>
      </c>
      <c r="R79" s="58">
        <f>+BPub!S79/1000000</f>
        <v>24.174219000000001</v>
      </c>
      <c r="S79" s="58">
        <f>+BPub!X79/1000000</f>
        <v>38.534770999999999</v>
      </c>
      <c r="T79" s="58">
        <f>+BPub!AB79/1000000</f>
        <v>70</v>
      </c>
      <c r="U79" s="58">
        <v>70</v>
      </c>
      <c r="V79" s="1"/>
      <c r="W79" s="58">
        <f>+BPub!H79/1000000</f>
        <v>0.66335960999999999</v>
      </c>
      <c r="X79" s="58">
        <f>+BPub!M79/1000000</f>
        <v>0.33319163000000002</v>
      </c>
      <c r="Y79" s="58">
        <f>+BPub!R79/1000000</f>
        <v>4.9999245700000001</v>
      </c>
      <c r="Z79" s="58">
        <f>+BPub!V79/1000000</f>
        <v>8</v>
      </c>
      <c r="AA79" s="58">
        <f>+BPub!AC79/1000000</f>
        <v>17.499946350000002</v>
      </c>
      <c r="AB79" s="58">
        <v>17.499956670000003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</row>
    <row r="80" spans="1:35" x14ac:dyDescent="0.25">
      <c r="A80" t="s">
        <v>74</v>
      </c>
      <c r="B80" s="1">
        <v>0</v>
      </c>
      <c r="C80" s="149">
        <v>0</v>
      </c>
      <c r="D80" s="1">
        <v>0</v>
      </c>
      <c r="E80" s="1">
        <v>0</v>
      </c>
      <c r="F80" s="1">
        <v>0</v>
      </c>
      <c r="G80" s="58">
        <v>0</v>
      </c>
      <c r="I80" s="180">
        <f>+BPub!G80/1000000</f>
        <v>0</v>
      </c>
      <c r="J80" s="180">
        <f>+BPub!L80/1000000</f>
        <v>0</v>
      </c>
      <c r="K80" s="180">
        <f>+BPub!Q80/1000000</f>
        <v>0</v>
      </c>
      <c r="L80" s="180">
        <f>+BPub!W80/1000000</f>
        <v>0</v>
      </c>
      <c r="M80" s="180">
        <f>+BPub!AD80/1000000</f>
        <v>0</v>
      </c>
      <c r="N80" s="180">
        <v>0</v>
      </c>
      <c r="O80" s="1"/>
      <c r="P80" s="58">
        <f>+BPub!I80/1000000</f>
        <v>34.974267979999993</v>
      </c>
      <c r="Q80" s="58">
        <f>+BPub!N80/1000000</f>
        <v>0</v>
      </c>
      <c r="R80" s="58">
        <f>+BPub!S80/1000000</f>
        <v>0</v>
      </c>
      <c r="S80" s="58">
        <f>+BPub!X80/1000000</f>
        <v>0</v>
      </c>
      <c r="T80" s="58">
        <f>+BPub!AB80/1000000</f>
        <v>0</v>
      </c>
      <c r="U80" s="58">
        <v>0</v>
      </c>
      <c r="V80" s="1"/>
      <c r="W80" s="58">
        <f>+BPub!H80/1000000</f>
        <v>0</v>
      </c>
      <c r="X80" s="58">
        <f>+BPub!M80/1000000</f>
        <v>0</v>
      </c>
      <c r="Y80" s="58">
        <f>+BPub!R80/1000000</f>
        <v>0</v>
      </c>
      <c r="Z80" s="58">
        <f>+BPub!V80/1000000</f>
        <v>0</v>
      </c>
      <c r="AA80" s="58">
        <f>+BPub!AC80/1000000</f>
        <v>0</v>
      </c>
      <c r="AB80" s="58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</row>
    <row r="81" spans="1:35" x14ac:dyDescent="0.25">
      <c r="A81" t="s">
        <v>75</v>
      </c>
      <c r="B81" s="1">
        <v>0</v>
      </c>
      <c r="C81" s="149">
        <v>0</v>
      </c>
      <c r="D81" s="1">
        <v>0</v>
      </c>
      <c r="E81" s="1">
        <v>0</v>
      </c>
      <c r="F81" s="1">
        <v>0</v>
      </c>
      <c r="G81" s="58">
        <v>0</v>
      </c>
      <c r="I81" s="180">
        <f>+BPub!G81/1000000</f>
        <v>0</v>
      </c>
      <c r="J81" s="180">
        <f>+BPub!L81/1000000</f>
        <v>0</v>
      </c>
      <c r="K81" s="180">
        <f>+BPub!Q81/1000000</f>
        <v>0</v>
      </c>
      <c r="L81" s="180">
        <f>+BPub!W81/1000000</f>
        <v>0</v>
      </c>
      <c r="M81" s="180">
        <f>+BPub!AD81/1000000</f>
        <v>0</v>
      </c>
      <c r="N81" s="180">
        <v>0</v>
      </c>
      <c r="O81" s="1"/>
      <c r="P81" s="58">
        <f>+BPub!I81/1000000</f>
        <v>0</v>
      </c>
      <c r="Q81" s="58">
        <f>+BPub!N81/1000000</f>
        <v>0</v>
      </c>
      <c r="R81" s="58">
        <f>+BPub!S81/1000000</f>
        <v>0</v>
      </c>
      <c r="S81" s="58">
        <f>+BPub!X81/1000000</f>
        <v>0</v>
      </c>
      <c r="T81" s="58">
        <f>+BPub!AB81/1000000</f>
        <v>0</v>
      </c>
      <c r="U81" s="58">
        <v>0</v>
      </c>
      <c r="V81" s="1"/>
      <c r="W81" s="58">
        <f>+BPub!H81/1000000</f>
        <v>0</v>
      </c>
      <c r="X81" s="58">
        <f>+BPub!M81/1000000</f>
        <v>0</v>
      </c>
      <c r="Y81" s="58">
        <f>+BPub!R81/1000000</f>
        <v>0</v>
      </c>
      <c r="Z81" s="58">
        <f>+BPub!V81/1000000</f>
        <v>0</v>
      </c>
      <c r="AA81" s="58">
        <f>+BPub!AC81/1000000</f>
        <v>0</v>
      </c>
      <c r="AB81" s="58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</row>
    <row r="82" spans="1:35" x14ac:dyDescent="0.25">
      <c r="A82" t="s">
        <v>76</v>
      </c>
      <c r="B82" s="1">
        <v>0</v>
      </c>
      <c r="C82" s="149">
        <v>0</v>
      </c>
      <c r="D82" s="1">
        <v>0</v>
      </c>
      <c r="E82" s="1">
        <v>-0.27491678000000003</v>
      </c>
      <c r="F82" s="1">
        <v>-0.47976994000000001</v>
      </c>
      <c r="G82" s="58">
        <v>-2.170035E-2</v>
      </c>
      <c r="I82" s="180">
        <f>+BPub!G82/1000000</f>
        <v>-1.5599000000000001E-3</v>
      </c>
      <c r="J82" s="180">
        <f>+BPub!L82/1000000</f>
        <v>-1.3599300000000001E-3</v>
      </c>
      <c r="K82" s="180">
        <f>+BPub!Q82/1000000</f>
        <v>-1.1099899999999999E-3</v>
      </c>
      <c r="L82" s="180">
        <f>+BPub!W82/1000000</f>
        <v>-0.30079999000000002</v>
      </c>
      <c r="M82" s="180">
        <f>+BPub!AD82/1000000</f>
        <v>-5.4989999999999998E-4</v>
      </c>
      <c r="N82" s="180">
        <v>-0.42417682000000001</v>
      </c>
      <c r="O82" s="1"/>
      <c r="P82" s="58">
        <f>+BPub!I82/1000000</f>
        <v>-0.65336793000000004</v>
      </c>
      <c r="Q82" s="58">
        <f>+BPub!N82/1000000</f>
        <v>-0.30289944000000002</v>
      </c>
      <c r="R82" s="58">
        <f>+BPub!S82/1000000</f>
        <v>-0.70883995</v>
      </c>
      <c r="S82" s="58">
        <f>+BPub!X82/1000000</f>
        <v>-0.84106437000000001</v>
      </c>
      <c r="T82" s="58">
        <f>+BPub!AB82/1000000</f>
        <v>-5.8059089999999994E-2</v>
      </c>
      <c r="U82" s="58">
        <v>-4.0519402700000002</v>
      </c>
      <c r="V82" s="1"/>
      <c r="W82" s="58">
        <f>+BPub!H82/1000000</f>
        <v>0</v>
      </c>
      <c r="X82" s="58">
        <f>+BPub!M82/1000000</f>
        <v>0</v>
      </c>
      <c r="Y82" s="58">
        <f>+BPub!R82/1000000</f>
        <v>0</v>
      </c>
      <c r="Z82" s="58">
        <f>+BPub!V82/1000000</f>
        <v>0</v>
      </c>
      <c r="AA82" s="58">
        <f>+BPub!AC82/1000000</f>
        <v>0</v>
      </c>
      <c r="AB82" s="58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</row>
    <row r="83" spans="1:35" x14ac:dyDescent="0.25">
      <c r="A83" t="s">
        <v>77</v>
      </c>
      <c r="B83" s="1">
        <v>0</v>
      </c>
      <c r="C83" s="149">
        <v>0</v>
      </c>
      <c r="D83" s="1">
        <v>0</v>
      </c>
      <c r="E83" s="1">
        <v>0</v>
      </c>
      <c r="F83" s="1">
        <v>0</v>
      </c>
      <c r="G83" s="58">
        <v>0</v>
      </c>
      <c r="I83" s="180">
        <f>+BPub!G83/1000000</f>
        <v>-1.5599000000000001E-3</v>
      </c>
      <c r="J83" s="180">
        <f>+BPub!L83/1000000</f>
        <v>-1.3599300000000001E-3</v>
      </c>
      <c r="K83" s="180">
        <f>+BPub!Q83/1000000</f>
        <v>-1.1099899999999999E-3</v>
      </c>
      <c r="L83" s="180">
        <f>+BPub!W83/1000000</f>
        <v>-7.9998999999999999E-4</v>
      </c>
      <c r="M83" s="180">
        <f>+BPub!AD83/1000000</f>
        <v>-5.4989999999999998E-4</v>
      </c>
      <c r="N83" s="180">
        <v>-0.42417682000000001</v>
      </c>
      <c r="O83" s="1"/>
      <c r="P83" s="58">
        <f>+BPub!I83/1000000</f>
        <v>-0.65336793000000004</v>
      </c>
      <c r="Q83" s="58">
        <f>+BPub!N83/1000000</f>
        <v>-0.30289944000000002</v>
      </c>
      <c r="R83" s="58">
        <f>+BPub!S83/1000000</f>
        <v>-0.70883995</v>
      </c>
      <c r="S83" s="58">
        <f>+BPub!X83/1000000</f>
        <v>-0.84106437000000001</v>
      </c>
      <c r="T83" s="58">
        <f>+BPub!AB83/1000000</f>
        <v>-5.8059089999999994E-2</v>
      </c>
      <c r="U83" s="58">
        <v>-4.0519402700000002</v>
      </c>
      <c r="V83" s="1"/>
      <c r="W83" s="58">
        <f>+BPub!H83/1000000</f>
        <v>0</v>
      </c>
      <c r="X83" s="58">
        <f>+BPub!M83/1000000</f>
        <v>0</v>
      </c>
      <c r="Y83" s="58">
        <f>+BPub!R83/1000000</f>
        <v>0</v>
      </c>
      <c r="Z83" s="58">
        <f>+BPub!V83/1000000</f>
        <v>0</v>
      </c>
      <c r="AA83" s="58">
        <f>+BPub!AC83/1000000</f>
        <v>0</v>
      </c>
      <c r="AB83" s="58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</row>
    <row r="84" spans="1:35" x14ac:dyDescent="0.25">
      <c r="A84" t="s">
        <v>78</v>
      </c>
      <c r="B84" s="1">
        <v>0</v>
      </c>
      <c r="C84" s="149">
        <v>0</v>
      </c>
      <c r="D84" s="1">
        <v>0</v>
      </c>
      <c r="E84" s="1">
        <v>-0.27491678000000003</v>
      </c>
      <c r="F84" s="1">
        <v>-0.47976994000000001</v>
      </c>
      <c r="G84" s="58">
        <v>-2.170035E-2</v>
      </c>
      <c r="I84" s="180">
        <f>+BPub!G84/1000000</f>
        <v>0</v>
      </c>
      <c r="J84" s="180">
        <f>+BPub!L84/1000000</f>
        <v>0</v>
      </c>
      <c r="K84" s="180">
        <f>+BPub!Q84/1000000</f>
        <v>0</v>
      </c>
      <c r="L84" s="180">
        <f>+BPub!W84/1000000</f>
        <v>-0.3</v>
      </c>
      <c r="M84" s="180">
        <f>+BPub!AD84/1000000</f>
        <v>0</v>
      </c>
      <c r="N84" s="180">
        <v>0</v>
      </c>
      <c r="O84" s="1"/>
      <c r="P84" s="58">
        <f>+BPub!I84/1000000</f>
        <v>0</v>
      </c>
      <c r="Q84" s="58">
        <f>+BPub!N84/1000000</f>
        <v>0</v>
      </c>
      <c r="R84" s="58">
        <f>+BPub!S84/1000000</f>
        <v>0</v>
      </c>
      <c r="S84" s="58">
        <f>+BPub!X84/1000000</f>
        <v>0</v>
      </c>
      <c r="T84" s="58">
        <f>+BPub!AB84/1000000</f>
        <v>0</v>
      </c>
      <c r="U84" s="58">
        <v>0</v>
      </c>
      <c r="V84" s="1"/>
      <c r="W84" s="58">
        <f>+BPub!H84/1000000</f>
        <v>0</v>
      </c>
      <c r="X84" s="58">
        <f>+BPub!M84/1000000</f>
        <v>0</v>
      </c>
      <c r="Y84" s="58">
        <f>+BPub!R84/1000000</f>
        <v>0</v>
      </c>
      <c r="Z84" s="58">
        <f>+BPub!V84/1000000</f>
        <v>0</v>
      </c>
      <c r="AA84" s="58">
        <f>+BPub!AC84/1000000</f>
        <v>0</v>
      </c>
      <c r="AB84" s="58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</row>
    <row r="85" spans="1:35" x14ac:dyDescent="0.25">
      <c r="A85" t="s">
        <v>79</v>
      </c>
      <c r="B85" s="1">
        <v>559.99475032999999</v>
      </c>
      <c r="C85" s="149">
        <v>631.78784490999999</v>
      </c>
      <c r="D85" s="1">
        <v>934.48228604999997</v>
      </c>
      <c r="E85" s="1">
        <v>902.65255902000001</v>
      </c>
      <c r="F85" s="1">
        <v>886.92515303999994</v>
      </c>
      <c r="G85" s="58">
        <v>994.72366790000001</v>
      </c>
      <c r="I85" s="180">
        <f>+BPub!G85/1000000</f>
        <v>42.338606340000005</v>
      </c>
      <c r="J85" s="180">
        <f>+BPub!L85/1000000</f>
        <v>39.185949549999997</v>
      </c>
      <c r="K85" s="180">
        <f>+BPub!Q85/1000000</f>
        <v>84.689317529999997</v>
      </c>
      <c r="L85" s="180">
        <f>+BPub!W85/1000000</f>
        <v>154.57051127</v>
      </c>
      <c r="M85" s="180">
        <f>+BPub!AD85/1000000</f>
        <v>169.25636512</v>
      </c>
      <c r="N85" s="180">
        <v>83.145815230000011</v>
      </c>
      <c r="O85" s="1"/>
      <c r="P85" s="58">
        <f>+BPub!I85/1000000</f>
        <v>386.75461214999996</v>
      </c>
      <c r="Q85" s="58">
        <f>+BPub!N85/1000000</f>
        <v>626.54671083000005</v>
      </c>
      <c r="R85" s="58">
        <f>+BPub!S85/1000000</f>
        <v>801.9446653</v>
      </c>
      <c r="S85" s="58">
        <f>+BPub!X85/1000000</f>
        <v>942.91879226000003</v>
      </c>
      <c r="T85" s="58">
        <f>+BPub!AB85/1000000</f>
        <v>1120.903695</v>
      </c>
      <c r="U85" s="58">
        <v>1270.7331085599999</v>
      </c>
      <c r="V85" s="1"/>
      <c r="W85" s="58">
        <f>+BPub!H85/1000000</f>
        <v>438.18131785000003</v>
      </c>
      <c r="X85" s="58">
        <f>+BPub!M85/1000000</f>
        <v>729.37507550999999</v>
      </c>
      <c r="Y85" s="58">
        <f>+BPub!R85/1000000</f>
        <v>873.16285554000001</v>
      </c>
      <c r="Z85" s="58">
        <f>+BPub!V85/1000000</f>
        <v>915.27994735000004</v>
      </c>
      <c r="AA85" s="58">
        <f>+BPub!AC85/1000000</f>
        <v>965.01915367999993</v>
      </c>
      <c r="AB85" s="58">
        <v>994.86229347000005</v>
      </c>
      <c r="AD85">
        <v>90.748506000000006</v>
      </c>
      <c r="AE85">
        <v>132.554574</v>
      </c>
      <c r="AF85">
        <v>169.98863600000001</v>
      </c>
      <c r="AG85">
        <v>206.94177999999999</v>
      </c>
      <c r="AH85">
        <v>242.66068186000001</v>
      </c>
      <c r="AI85">
        <v>280.23741619999998</v>
      </c>
    </row>
    <row r="86" spans="1:35" x14ac:dyDescent="0.25">
      <c r="A86" s="5" t="s">
        <v>80</v>
      </c>
      <c r="B86" s="1">
        <v>406.15776732</v>
      </c>
      <c r="C86" s="149">
        <v>471.71657342999998</v>
      </c>
      <c r="D86" s="1">
        <v>526.81037131000005</v>
      </c>
      <c r="E86" s="1">
        <v>605.18234004999999</v>
      </c>
      <c r="F86" s="1">
        <v>479.90849743000001</v>
      </c>
      <c r="G86" s="58">
        <v>414.47536242000001</v>
      </c>
      <c r="I86" s="180">
        <f>+BPub!G86/1000000</f>
        <v>26.623461170000002</v>
      </c>
      <c r="J86" s="180">
        <f>+BPub!L86/1000000</f>
        <v>26.197521859999998</v>
      </c>
      <c r="K86" s="180">
        <f>+BPub!Q86/1000000</f>
        <v>67.244087609999994</v>
      </c>
      <c r="L86" s="180">
        <f>+BPub!W86/1000000</f>
        <v>136.29766075999999</v>
      </c>
      <c r="M86" s="180">
        <f>+BPub!AD86/1000000</f>
        <v>139.98313640999999</v>
      </c>
      <c r="N86" s="180">
        <v>48.492317329999999</v>
      </c>
      <c r="O86" s="1"/>
      <c r="P86" s="58">
        <f>+BPub!I86/1000000</f>
        <v>360.98120719999997</v>
      </c>
      <c r="Q86" s="58">
        <f>+BPub!N86/1000000</f>
        <v>561.75008229999992</v>
      </c>
      <c r="R86" s="58">
        <f>+BPub!S86/1000000</f>
        <v>740.66131705999999</v>
      </c>
      <c r="S86" s="58">
        <f>+BPub!X86/1000000</f>
        <v>879.13566969999999</v>
      </c>
      <c r="T86" s="58">
        <f>+BPub!AB86/1000000</f>
        <v>1096.58141757</v>
      </c>
      <c r="U86" s="58">
        <v>1254.3733754699999</v>
      </c>
      <c r="V86" s="1"/>
      <c r="W86" s="58">
        <f>+BPub!H86/1000000</f>
        <v>449.83715424000002</v>
      </c>
      <c r="X86" s="58">
        <f>+BPub!M86/1000000</f>
        <v>739.70781840999996</v>
      </c>
      <c r="Y86" s="58">
        <f>+BPub!R86/1000000</f>
        <v>884.73316851000004</v>
      </c>
      <c r="Z86" s="58">
        <f>+BPub!V86/1000000</f>
        <v>926.96197660999997</v>
      </c>
      <c r="AA86" s="58">
        <f>+BPub!AC86/1000000</f>
        <v>0</v>
      </c>
      <c r="AB86" s="58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</row>
    <row r="87" spans="1:35" x14ac:dyDescent="0.25">
      <c r="A87" t="s">
        <v>81</v>
      </c>
      <c r="B87" s="1">
        <v>14.092982989999999</v>
      </c>
      <c r="C87" s="149">
        <v>17.192181680000001</v>
      </c>
      <c r="D87" s="1">
        <v>20.455766960000002</v>
      </c>
      <c r="E87" s="1">
        <v>23.101981550000001</v>
      </c>
      <c r="F87" s="1">
        <v>18.362025899999999</v>
      </c>
      <c r="G87" s="58">
        <v>13.692491029999999</v>
      </c>
      <c r="I87" s="180">
        <f>+BPub!G87/1000000</f>
        <v>0.39739809000000004</v>
      </c>
      <c r="J87" s="180">
        <f>+BPub!L87/1000000</f>
        <v>0.62516143999999996</v>
      </c>
      <c r="K87" s="180">
        <f>+BPub!Q87/1000000</f>
        <v>1.6531711100000002</v>
      </c>
      <c r="L87" s="180">
        <f>+BPub!W87/1000000</f>
        <v>5.1147829800000002</v>
      </c>
      <c r="M87" s="180">
        <f>+BPub!AD87/1000000</f>
        <v>13.431136949999999</v>
      </c>
      <c r="N87" s="180">
        <v>0.83622549000000002</v>
      </c>
      <c r="O87" s="1"/>
      <c r="P87" s="58">
        <f>+BPub!I87/1000000</f>
        <v>10.935121000000001</v>
      </c>
      <c r="Q87" s="58">
        <f>+BPub!N87/1000000</f>
        <v>14.792681829999999</v>
      </c>
      <c r="R87" s="58">
        <f>+BPub!S87/1000000</f>
        <v>22.45589631</v>
      </c>
      <c r="S87" s="58">
        <f>+BPub!X87/1000000</f>
        <v>32.721106339999999</v>
      </c>
      <c r="T87" s="58">
        <f>+BPub!AB87/1000000</f>
        <v>32.181701539999999</v>
      </c>
      <c r="U87" s="58">
        <v>33.002961190000001</v>
      </c>
      <c r="V87" s="1"/>
      <c r="W87" s="58">
        <f>+BPub!H87/1000000</f>
        <v>8.9413109199999994</v>
      </c>
      <c r="X87" s="58">
        <f>+BPub!M87/1000000</f>
        <v>16.463553009999998</v>
      </c>
      <c r="Y87" s="58">
        <f>+BPub!R87/1000000</f>
        <v>20.527731230000001</v>
      </c>
      <c r="Z87" s="58">
        <f>+BPub!V87/1000000</f>
        <v>22.399590789999998</v>
      </c>
      <c r="AA87" s="58">
        <f>+BPub!AC87/1000000</f>
        <v>0</v>
      </c>
      <c r="AB87" s="58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</row>
    <row r="88" spans="1:35" x14ac:dyDescent="0.25">
      <c r="A88" t="s">
        <v>82</v>
      </c>
      <c r="B88" s="1">
        <v>26.149972269999999</v>
      </c>
      <c r="C88" s="149">
        <v>27.78039678</v>
      </c>
      <c r="D88" s="1">
        <v>28.545669100000001</v>
      </c>
      <c r="E88" s="1">
        <v>33.987449859999998</v>
      </c>
      <c r="F88" s="1">
        <v>27.852175389999999</v>
      </c>
      <c r="G88" s="58">
        <v>22.34660259</v>
      </c>
      <c r="I88" s="180">
        <f>+BPub!G88/1000000</f>
        <v>0.96174079000000001</v>
      </c>
      <c r="J88" s="180">
        <f>+BPub!L88/1000000</f>
        <v>1.7128002499999999</v>
      </c>
      <c r="K88" s="180">
        <f>+BPub!Q88/1000000</f>
        <v>2.8930105499999996</v>
      </c>
      <c r="L88" s="180">
        <f>+BPub!W88/1000000</f>
        <v>9.4787299100000002</v>
      </c>
      <c r="M88" s="180">
        <f>+BPub!AD88/1000000</f>
        <v>9.4552136400000002</v>
      </c>
      <c r="N88" s="180">
        <v>1.5168486699999999</v>
      </c>
      <c r="O88" s="1"/>
      <c r="P88" s="58">
        <f>+BPub!I88/1000000</f>
        <v>14.93933511</v>
      </c>
      <c r="Q88" s="58">
        <f>+BPub!N88/1000000</f>
        <v>17.72155965</v>
      </c>
      <c r="R88" s="58">
        <f>+BPub!S88/1000000</f>
        <v>36.759471579999996</v>
      </c>
      <c r="S88" s="58">
        <f>+BPub!X88/1000000</f>
        <v>46.231859069999999</v>
      </c>
      <c r="T88" s="58">
        <f>+BPub!AB88/1000000</f>
        <v>55.652605479999998</v>
      </c>
      <c r="U88" s="58">
        <v>60.259113790000001</v>
      </c>
      <c r="V88" s="1"/>
      <c r="W88" s="58">
        <f>+BPub!H88/1000000</f>
        <v>18.35952752</v>
      </c>
      <c r="X88" s="58">
        <f>+BPub!M88/1000000</f>
        <v>30.86867895</v>
      </c>
      <c r="Y88" s="58">
        <f>+BPub!R88/1000000</f>
        <v>39.169002840000005</v>
      </c>
      <c r="Z88" s="58">
        <f>+BPub!V88/1000000</f>
        <v>44.869525670000002</v>
      </c>
      <c r="AA88" s="58">
        <f>+BPub!AC88/1000000</f>
        <v>0</v>
      </c>
      <c r="AB88" s="5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</row>
    <row r="89" spans="1:35" x14ac:dyDescent="0.25">
      <c r="A89" t="s">
        <v>83</v>
      </c>
      <c r="B89" s="1">
        <v>41.554879710000002</v>
      </c>
      <c r="C89" s="149">
        <v>44.83727622</v>
      </c>
      <c r="D89" s="1">
        <v>47.152811310000004</v>
      </c>
      <c r="E89" s="1">
        <v>52.353242450000003</v>
      </c>
      <c r="F89" s="1">
        <v>42.640933329999996</v>
      </c>
      <c r="G89" s="58">
        <v>34.885238799999996</v>
      </c>
      <c r="I89" s="180">
        <f>+BPub!G89/1000000</f>
        <v>1.08255591</v>
      </c>
      <c r="J89" s="180">
        <f>+BPub!L89/1000000</f>
        <v>3.04625725</v>
      </c>
      <c r="K89" s="180">
        <f>+BPub!Q89/1000000</f>
        <v>3.08879657</v>
      </c>
      <c r="L89" s="180">
        <f>+BPub!W89/1000000</f>
        <v>13.284150619999998</v>
      </c>
      <c r="M89" s="180">
        <f>+BPub!AD89/1000000</f>
        <v>14.80643476</v>
      </c>
      <c r="N89" s="180">
        <v>2.4468033500000002</v>
      </c>
      <c r="O89" s="1"/>
      <c r="P89" s="58">
        <f>+BPub!I89/1000000</f>
        <v>27.537307760000001</v>
      </c>
      <c r="Q89" s="58">
        <f>+BPub!N89/1000000</f>
        <v>35.731292619999998</v>
      </c>
      <c r="R89" s="58">
        <f>+BPub!S89/1000000</f>
        <v>56.60658797</v>
      </c>
      <c r="S89" s="58">
        <f>+BPub!X89/1000000</f>
        <v>62.289758319999997</v>
      </c>
      <c r="T89" s="58">
        <f>+BPub!AB89/1000000</f>
        <v>73.784255510000008</v>
      </c>
      <c r="U89" s="58">
        <v>86.763396589999999</v>
      </c>
      <c r="V89" s="1"/>
      <c r="W89" s="58">
        <f>+BPub!H89/1000000</f>
        <v>26.642256460000002</v>
      </c>
      <c r="X89" s="58">
        <f>+BPub!M89/1000000</f>
        <v>44.712580889999998</v>
      </c>
      <c r="Y89" s="58">
        <f>+BPub!R89/1000000</f>
        <v>58.126322180000003</v>
      </c>
      <c r="Z89" s="58">
        <f>+BPub!V89/1000000</f>
        <v>63.14469794</v>
      </c>
      <c r="AA89" s="58">
        <f>+BPub!AC89/1000000</f>
        <v>0</v>
      </c>
      <c r="AB89" s="58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</row>
    <row r="90" spans="1:35" x14ac:dyDescent="0.25">
      <c r="A90" t="s">
        <v>84</v>
      </c>
      <c r="B90" s="1">
        <v>80.691220279999996</v>
      </c>
      <c r="C90" s="149">
        <v>89.408470260000001</v>
      </c>
      <c r="D90" s="1">
        <v>91.101845109999999</v>
      </c>
      <c r="E90" s="1">
        <v>91.955180549999994</v>
      </c>
      <c r="F90" s="1">
        <v>71.578531209999994</v>
      </c>
      <c r="G90" s="58">
        <v>62.711704859999998</v>
      </c>
      <c r="I90" s="180">
        <f>+BPub!G90/1000000</f>
        <v>2.4007720699999999</v>
      </c>
      <c r="J90" s="180">
        <f>+BPub!L90/1000000</f>
        <v>3.5546736299999999</v>
      </c>
      <c r="K90" s="180">
        <f>+BPub!Q90/1000000</f>
        <v>11.42454227</v>
      </c>
      <c r="L90" s="180">
        <f>+BPub!W90/1000000</f>
        <v>30.335890030000002</v>
      </c>
      <c r="M90" s="180">
        <f>+BPub!AD90/1000000</f>
        <v>37.860245079999999</v>
      </c>
      <c r="N90" s="180">
        <v>4.7416535099999999</v>
      </c>
      <c r="O90" s="1"/>
      <c r="P90" s="58">
        <f>+BPub!I90/1000000</f>
        <v>40.045817110000002</v>
      </c>
      <c r="Q90" s="58">
        <f>+BPub!N90/1000000</f>
        <v>63.335259039999997</v>
      </c>
      <c r="R90" s="58">
        <f>+BPub!S90/1000000</f>
        <v>87.830768419999998</v>
      </c>
      <c r="S90" s="58">
        <f>+BPub!X90/1000000</f>
        <v>99.595143250000007</v>
      </c>
      <c r="T90" s="58">
        <f>+BPub!AB90/1000000</f>
        <v>119.59287066</v>
      </c>
      <c r="U90" s="58">
        <v>135.41761319999998</v>
      </c>
      <c r="V90" s="1"/>
      <c r="W90" s="58">
        <f>+BPub!H90/1000000</f>
        <v>51.001783369999998</v>
      </c>
      <c r="X90" s="58">
        <f>+BPub!M90/1000000</f>
        <v>91.015568670000008</v>
      </c>
      <c r="Y90" s="58">
        <f>+BPub!R90/1000000</f>
        <v>111.14840298</v>
      </c>
      <c r="Z90" s="58">
        <f>+BPub!V90/1000000</f>
        <v>115.60551123</v>
      </c>
      <c r="AA90" s="58">
        <f>+BPub!AC90/1000000</f>
        <v>0</v>
      </c>
      <c r="AB90" s="58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</row>
    <row r="91" spans="1:35" x14ac:dyDescent="0.25">
      <c r="A91" t="s">
        <v>85</v>
      </c>
      <c r="B91" s="1">
        <v>243.66871207</v>
      </c>
      <c r="C91" s="149">
        <v>292.49824849000004</v>
      </c>
      <c r="D91" s="1">
        <v>339.55427882999999</v>
      </c>
      <c r="E91" s="1">
        <v>403.78448564000001</v>
      </c>
      <c r="F91" s="1">
        <v>319.47483160000002</v>
      </c>
      <c r="G91" s="58">
        <v>280.83932513999997</v>
      </c>
      <c r="I91" s="180">
        <f>+BPub!G91/1000000</f>
        <v>21.780994309999997</v>
      </c>
      <c r="J91" s="180">
        <f>+BPub!L91/1000000</f>
        <v>17.258629289999998</v>
      </c>
      <c r="K91" s="180">
        <f>+BPub!Q91/1000000</f>
        <v>48.184567109999996</v>
      </c>
      <c r="L91" s="180">
        <f>+BPub!W91/1000000</f>
        <v>78.084107219999993</v>
      </c>
      <c r="M91" s="180">
        <f>+BPub!AD91/1000000</f>
        <v>64.430105979999993</v>
      </c>
      <c r="N91" s="180">
        <v>38.950786310000005</v>
      </c>
      <c r="O91" s="1"/>
      <c r="P91" s="58">
        <f>+BPub!I91/1000000</f>
        <v>267.52362621999998</v>
      </c>
      <c r="Q91" s="58">
        <f>+BPub!N91/1000000</f>
        <v>430.16928916000001</v>
      </c>
      <c r="R91" s="58">
        <f>+BPub!S91/1000000</f>
        <v>537.00859277999996</v>
      </c>
      <c r="S91" s="58">
        <f>+BPub!X91/1000000</f>
        <v>638.29780272000005</v>
      </c>
      <c r="T91" s="58">
        <f>+BPub!AB91/1000000</f>
        <v>815.36998438000001</v>
      </c>
      <c r="U91" s="58">
        <v>938.9302907</v>
      </c>
      <c r="V91" s="1"/>
      <c r="W91" s="58">
        <f>+BPub!H91/1000000</f>
        <v>344.89227597000001</v>
      </c>
      <c r="X91" s="58">
        <f>+BPub!M91/1000000</f>
        <v>556.64743688999999</v>
      </c>
      <c r="Y91" s="58">
        <f>+BPub!R91/1000000</f>
        <v>655.76170927999999</v>
      </c>
      <c r="Z91" s="58">
        <f>+BPub!V91/1000000</f>
        <v>680.94265098000005</v>
      </c>
      <c r="AA91" s="58">
        <f>+BPub!AC91/1000000</f>
        <v>0</v>
      </c>
      <c r="AB91" s="58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</row>
    <row r="92" spans="1:35" x14ac:dyDescent="0.25">
      <c r="A92" t="s">
        <v>86</v>
      </c>
      <c r="B92" s="1">
        <v>33.882668420000002</v>
      </c>
      <c r="C92" s="149">
        <v>25.593849719999998</v>
      </c>
      <c r="D92" s="1">
        <v>40.966975990000002</v>
      </c>
      <c r="E92" s="1">
        <v>44.825769919999999</v>
      </c>
      <c r="F92" s="1">
        <v>22.287749460000001</v>
      </c>
      <c r="G92" s="58">
        <v>7.9076350399999997</v>
      </c>
      <c r="I92" s="180">
        <f>+BPub!G92/1000000</f>
        <v>0</v>
      </c>
      <c r="J92" s="180">
        <f>+BPub!L92/1000000</f>
        <v>0</v>
      </c>
      <c r="K92" s="180">
        <f>+BPub!Q92/1000000</f>
        <v>0</v>
      </c>
      <c r="L92" s="180">
        <f>+BPub!W92/1000000</f>
        <v>0</v>
      </c>
      <c r="M92" s="180">
        <f>+BPub!AD92/1000000</f>
        <v>0</v>
      </c>
      <c r="N92" s="180">
        <v>0</v>
      </c>
      <c r="O92" s="1"/>
      <c r="P92" s="58">
        <f>+BPub!I92/1000000</f>
        <v>0</v>
      </c>
      <c r="Q92" s="58">
        <f>+BPub!N92/1000000</f>
        <v>0</v>
      </c>
      <c r="R92" s="58">
        <f>+BPub!S92/1000000</f>
        <v>0</v>
      </c>
      <c r="S92" s="58">
        <f>+BPub!X92/1000000</f>
        <v>0</v>
      </c>
      <c r="T92" s="58">
        <f>+BPub!AB92/1000000</f>
        <v>0</v>
      </c>
      <c r="U92" s="58">
        <v>0</v>
      </c>
      <c r="V92" s="1"/>
      <c r="W92" s="58">
        <f>+BPub!H92/1000000</f>
        <v>0</v>
      </c>
      <c r="X92" s="58">
        <f>+BPub!M92/1000000</f>
        <v>0</v>
      </c>
      <c r="Y92" s="58">
        <f>+BPub!R92/1000000</f>
        <v>0</v>
      </c>
      <c r="Z92" s="58">
        <f>+BPub!V92/1000000</f>
        <v>0</v>
      </c>
      <c r="AA92" s="58">
        <f>+BPub!AC92/1000000</f>
        <v>0</v>
      </c>
      <c r="AB92" s="58">
        <v>0</v>
      </c>
      <c r="AD92">
        <v>79.494264999999999</v>
      </c>
      <c r="AE92">
        <v>125.570876</v>
      </c>
      <c r="AF92">
        <v>166.512542</v>
      </c>
      <c r="AG92">
        <v>199.58929000000001</v>
      </c>
      <c r="AH92">
        <v>234.71655066999998</v>
      </c>
      <c r="AI92">
        <v>0</v>
      </c>
    </row>
    <row r="93" spans="1:35" x14ac:dyDescent="0.25">
      <c r="A93" t="s">
        <v>87</v>
      </c>
      <c r="B93" s="1">
        <v>1.7978047099999999</v>
      </c>
      <c r="C93" s="149">
        <v>1.2501128300000002</v>
      </c>
      <c r="D93" s="1">
        <v>1.3436155300000001</v>
      </c>
      <c r="E93" s="1">
        <v>1.83719839</v>
      </c>
      <c r="F93" s="1">
        <v>1.4357720900000002</v>
      </c>
      <c r="G93" s="58">
        <v>0.68928784999999992</v>
      </c>
      <c r="I93" s="180">
        <f>+BPub!G93/1000000</f>
        <v>0</v>
      </c>
      <c r="J93" s="180">
        <f>+BPub!L93/1000000</f>
        <v>0</v>
      </c>
      <c r="K93" s="180">
        <f>+BPub!Q93/1000000</f>
        <v>0</v>
      </c>
      <c r="L93" s="180">
        <f>+BPub!W93/1000000</f>
        <v>0</v>
      </c>
      <c r="M93" s="180">
        <f>+BPub!AD93/1000000</f>
        <v>0</v>
      </c>
      <c r="N93" s="180">
        <v>0</v>
      </c>
      <c r="O93" s="1"/>
      <c r="P93" s="58">
        <f>+BPub!I93/1000000</f>
        <v>0</v>
      </c>
      <c r="Q93" s="58">
        <f>+BPub!N93/1000000</f>
        <v>0</v>
      </c>
      <c r="R93" s="58">
        <f>+BPub!S93/1000000</f>
        <v>0</v>
      </c>
      <c r="S93" s="58">
        <f>+BPub!X93/1000000</f>
        <v>0</v>
      </c>
      <c r="T93" s="58">
        <f>+BPub!AB93/1000000</f>
        <v>0</v>
      </c>
      <c r="U93" s="58">
        <v>0</v>
      </c>
      <c r="V93" s="1"/>
      <c r="W93" s="58">
        <f>+BPub!H93/1000000</f>
        <v>0</v>
      </c>
      <c r="X93" s="58">
        <f>+BPub!M93/1000000</f>
        <v>0</v>
      </c>
      <c r="Y93" s="58">
        <f>+BPub!R93/1000000</f>
        <v>0</v>
      </c>
      <c r="Z93" s="58">
        <f>+BPub!V93/1000000</f>
        <v>0</v>
      </c>
      <c r="AA93" s="58">
        <f>+BPub!AC93/1000000</f>
        <v>0</v>
      </c>
      <c r="AB93" s="58">
        <v>0</v>
      </c>
      <c r="AD93">
        <v>2.4772750000000001</v>
      </c>
      <c r="AE93">
        <v>4.7103270000000004</v>
      </c>
      <c r="AF93">
        <v>6.81881</v>
      </c>
      <c r="AG93">
        <v>9.2529900000000005</v>
      </c>
      <c r="AH93">
        <v>11.395968470000001</v>
      </c>
      <c r="AI93">
        <v>0</v>
      </c>
    </row>
    <row r="94" spans="1:35" x14ac:dyDescent="0.25">
      <c r="A94" t="s">
        <v>88</v>
      </c>
      <c r="B94" s="1">
        <v>3.5494352599999996</v>
      </c>
      <c r="C94" s="149">
        <v>2.49482771</v>
      </c>
      <c r="D94" s="1">
        <v>2.9207837200000002</v>
      </c>
      <c r="E94" s="1">
        <v>3.7452907599999996</v>
      </c>
      <c r="F94" s="1">
        <v>2.6271046499999997</v>
      </c>
      <c r="G94" s="58">
        <v>1.2669409899999999</v>
      </c>
      <c r="I94" s="180">
        <f>+BPub!G94/1000000</f>
        <v>0</v>
      </c>
      <c r="J94" s="180">
        <f>+BPub!L94/1000000</f>
        <v>0</v>
      </c>
      <c r="K94" s="180">
        <f>+BPub!Q94/1000000</f>
        <v>0</v>
      </c>
      <c r="L94" s="180">
        <f>+BPub!W94/1000000</f>
        <v>0</v>
      </c>
      <c r="M94" s="180">
        <f>+BPub!AD94/1000000</f>
        <v>0</v>
      </c>
      <c r="N94" s="180">
        <v>0</v>
      </c>
      <c r="O94" s="1"/>
      <c r="P94" s="58">
        <f>+BPub!I94/1000000</f>
        <v>0</v>
      </c>
      <c r="Q94" s="58">
        <f>+BPub!N94/1000000</f>
        <v>0</v>
      </c>
      <c r="R94" s="58">
        <f>+BPub!S94/1000000</f>
        <v>0</v>
      </c>
      <c r="S94" s="58">
        <f>+BPub!X94/1000000</f>
        <v>0</v>
      </c>
      <c r="T94" s="58">
        <f>+BPub!AB94/1000000</f>
        <v>0</v>
      </c>
      <c r="U94" s="58">
        <v>0</v>
      </c>
      <c r="V94" s="1"/>
      <c r="W94" s="58">
        <f>+BPub!H94/1000000</f>
        <v>0</v>
      </c>
      <c r="X94" s="58">
        <f>+BPub!M94/1000000</f>
        <v>0</v>
      </c>
      <c r="Y94" s="58">
        <f>+BPub!R94/1000000</f>
        <v>0</v>
      </c>
      <c r="Z94" s="58">
        <f>+BPub!V94/1000000</f>
        <v>0</v>
      </c>
      <c r="AA94" s="58">
        <f>+BPub!AC94/1000000</f>
        <v>0</v>
      </c>
      <c r="AB94" s="58">
        <v>0</v>
      </c>
      <c r="AD94">
        <v>3.118277</v>
      </c>
      <c r="AE94">
        <v>12.140509</v>
      </c>
      <c r="AF94">
        <v>16.228280999999999</v>
      </c>
      <c r="AG94">
        <v>18.489553999999998</v>
      </c>
      <c r="AH94">
        <v>19.875439059999998</v>
      </c>
      <c r="AI94">
        <v>0</v>
      </c>
    </row>
    <row r="95" spans="1:35" x14ac:dyDescent="0.25">
      <c r="A95" t="s">
        <v>89</v>
      </c>
      <c r="B95" s="1">
        <v>5.1157516100000002</v>
      </c>
      <c r="C95" s="149">
        <v>3.7159490800000001</v>
      </c>
      <c r="D95" s="1">
        <v>4.7200203499999995</v>
      </c>
      <c r="E95" s="1">
        <v>5.7403290399999998</v>
      </c>
      <c r="F95" s="1">
        <v>3.8747311899999999</v>
      </c>
      <c r="G95" s="58">
        <v>1.64380145</v>
      </c>
      <c r="I95" s="180">
        <f>+BPub!G95/1000000</f>
        <v>0</v>
      </c>
      <c r="J95" s="180">
        <f>+BPub!L95/1000000</f>
        <v>0</v>
      </c>
      <c r="K95" s="180">
        <f>+BPub!Q95/1000000</f>
        <v>0</v>
      </c>
      <c r="L95" s="180">
        <f>+BPub!W95/1000000</f>
        <v>0</v>
      </c>
      <c r="M95" s="180">
        <f>+BPub!AD95/1000000</f>
        <v>0</v>
      </c>
      <c r="N95" s="180">
        <v>0</v>
      </c>
      <c r="O95" s="1"/>
      <c r="P95" s="58">
        <f>+BPub!I95/1000000</f>
        <v>0</v>
      </c>
      <c r="Q95" s="58">
        <f>+BPub!N95/1000000</f>
        <v>0</v>
      </c>
      <c r="R95" s="58">
        <f>+BPub!S95/1000000</f>
        <v>0</v>
      </c>
      <c r="S95" s="58">
        <f>+BPub!X95/1000000</f>
        <v>0</v>
      </c>
      <c r="T95" s="58">
        <f>+BPub!AB95/1000000</f>
        <v>0</v>
      </c>
      <c r="U95" s="58">
        <v>0</v>
      </c>
      <c r="V95" s="1"/>
      <c r="W95" s="58">
        <f>+BPub!H95/1000000</f>
        <v>0</v>
      </c>
      <c r="X95" s="58">
        <f>+BPub!M95/1000000</f>
        <v>0</v>
      </c>
      <c r="Y95" s="58">
        <f>+BPub!R95/1000000</f>
        <v>0</v>
      </c>
      <c r="Z95" s="58">
        <f>+BPub!V95/1000000</f>
        <v>0</v>
      </c>
      <c r="AA95" s="58">
        <f>+BPub!AC95/1000000</f>
        <v>0</v>
      </c>
      <c r="AB95" s="58">
        <v>0</v>
      </c>
      <c r="AD95">
        <v>3.6366580000000002</v>
      </c>
      <c r="AE95">
        <v>11.633535999999999</v>
      </c>
      <c r="AF95">
        <v>15.135769</v>
      </c>
      <c r="AG95">
        <v>17.578085999999999</v>
      </c>
      <c r="AH95">
        <v>20.885541789999998</v>
      </c>
      <c r="AI95">
        <v>0</v>
      </c>
    </row>
    <row r="96" spans="1:35" x14ac:dyDescent="0.25">
      <c r="A96" t="s">
        <v>90</v>
      </c>
      <c r="B96" s="1">
        <v>8.5604254499999985</v>
      </c>
      <c r="C96" s="149">
        <v>5.9400534500000006</v>
      </c>
      <c r="D96" s="1">
        <v>10.30025017</v>
      </c>
      <c r="E96" s="1">
        <v>10.8144791</v>
      </c>
      <c r="F96" s="1">
        <v>6.2325567099999999</v>
      </c>
      <c r="G96" s="58">
        <v>1.9960462700000001</v>
      </c>
      <c r="I96" s="180">
        <f>+BPub!G96/1000000</f>
        <v>0</v>
      </c>
      <c r="J96" s="180">
        <f>+BPub!L96/1000000</f>
        <v>0</v>
      </c>
      <c r="K96" s="180">
        <f>+BPub!Q96/1000000</f>
        <v>0</v>
      </c>
      <c r="L96" s="180">
        <f>+BPub!W96/1000000</f>
        <v>0</v>
      </c>
      <c r="M96" s="180">
        <f>+BPub!AD96/1000000</f>
        <v>0</v>
      </c>
      <c r="N96" s="180">
        <v>0</v>
      </c>
      <c r="O96" s="1"/>
      <c r="P96" s="58">
        <f>+BPub!I96/1000000</f>
        <v>0</v>
      </c>
      <c r="Q96" s="58">
        <f>+BPub!N96/1000000</f>
        <v>0</v>
      </c>
      <c r="R96" s="58">
        <f>+BPub!S96/1000000</f>
        <v>0</v>
      </c>
      <c r="S96" s="58">
        <f>+BPub!X96/1000000</f>
        <v>0</v>
      </c>
      <c r="T96" s="58">
        <f>+BPub!AB96/1000000</f>
        <v>0</v>
      </c>
      <c r="U96" s="58">
        <v>0</v>
      </c>
      <c r="V96" s="1"/>
      <c r="W96" s="58">
        <f>+BPub!H96/1000000</f>
        <v>0</v>
      </c>
      <c r="X96" s="58">
        <f>+BPub!M96/1000000</f>
        <v>0</v>
      </c>
      <c r="Y96" s="58">
        <f>+BPub!R96/1000000</f>
        <v>0</v>
      </c>
      <c r="Z96" s="58">
        <f>+BPub!V96/1000000</f>
        <v>0</v>
      </c>
      <c r="AA96" s="58">
        <f>+BPub!AC96/1000000</f>
        <v>0</v>
      </c>
      <c r="AB96" s="58">
        <v>0</v>
      </c>
      <c r="AD96">
        <v>7.6978270000000002</v>
      </c>
      <c r="AE96">
        <v>26.964936999999999</v>
      </c>
      <c r="AF96">
        <v>32.319980999999999</v>
      </c>
      <c r="AG96">
        <v>38.727651000000002</v>
      </c>
      <c r="AH96">
        <v>43.989849280000001</v>
      </c>
      <c r="AI96">
        <v>0</v>
      </c>
    </row>
    <row r="97" spans="1:35" x14ac:dyDescent="0.25">
      <c r="A97" t="s">
        <v>91</v>
      </c>
      <c r="B97" s="1">
        <v>14.859251390000001</v>
      </c>
      <c r="C97" s="149">
        <v>12.192906650000001</v>
      </c>
      <c r="D97" s="1">
        <v>21.682306219999997</v>
      </c>
      <c r="E97" s="1">
        <v>22.68847263</v>
      </c>
      <c r="F97" s="1">
        <v>8.1175848200000011</v>
      </c>
      <c r="G97" s="58">
        <v>2.31155848</v>
      </c>
      <c r="I97" s="180">
        <f>+BPub!G97/1000000</f>
        <v>0</v>
      </c>
      <c r="J97" s="180">
        <f>+BPub!L97/1000000</f>
        <v>0</v>
      </c>
      <c r="K97" s="180">
        <f>+BPub!Q97/1000000</f>
        <v>0</v>
      </c>
      <c r="L97" s="180">
        <f>+BPub!W97/1000000</f>
        <v>0</v>
      </c>
      <c r="M97" s="180">
        <f>+BPub!AD97/1000000</f>
        <v>0</v>
      </c>
      <c r="N97" s="180">
        <v>0</v>
      </c>
      <c r="O97" s="1"/>
      <c r="P97" s="58">
        <f>+BPub!I97/1000000</f>
        <v>0</v>
      </c>
      <c r="Q97" s="58">
        <f>+BPub!N97/1000000</f>
        <v>0</v>
      </c>
      <c r="R97" s="58">
        <f>+BPub!S97/1000000</f>
        <v>0</v>
      </c>
      <c r="S97" s="58">
        <f>+BPub!X97/1000000</f>
        <v>0</v>
      </c>
      <c r="T97" s="58">
        <f>+BPub!AB97/1000000</f>
        <v>0</v>
      </c>
      <c r="U97" s="58">
        <v>0</v>
      </c>
      <c r="V97" s="1"/>
      <c r="W97" s="58">
        <f>+BPub!H97/1000000</f>
        <v>0</v>
      </c>
      <c r="X97" s="58">
        <f>+BPub!M97/1000000</f>
        <v>0</v>
      </c>
      <c r="Y97" s="58">
        <f>+BPub!R97/1000000</f>
        <v>0</v>
      </c>
      <c r="Z97" s="58">
        <f>+BPub!V97/1000000</f>
        <v>0</v>
      </c>
      <c r="AA97" s="58">
        <f>+BPub!AC97/1000000</f>
        <v>0</v>
      </c>
      <c r="AB97" s="58">
        <v>0</v>
      </c>
      <c r="AD97">
        <v>62.564228999999997</v>
      </c>
      <c r="AE97">
        <v>70.121566999999999</v>
      </c>
      <c r="AF97">
        <v>96.009702000000004</v>
      </c>
      <c r="AG97">
        <v>115.54100800000001</v>
      </c>
      <c r="AH97">
        <v>138.56975206999999</v>
      </c>
      <c r="AI97">
        <v>0</v>
      </c>
    </row>
    <row r="98" spans="1:35" x14ac:dyDescent="0.25">
      <c r="A98" t="s">
        <v>92</v>
      </c>
      <c r="B98" s="1">
        <v>0</v>
      </c>
      <c r="C98" s="149">
        <v>0</v>
      </c>
      <c r="D98" s="1">
        <v>0</v>
      </c>
      <c r="E98" s="1">
        <v>0</v>
      </c>
      <c r="F98" s="1">
        <v>0</v>
      </c>
      <c r="G98" s="58">
        <v>0</v>
      </c>
      <c r="I98" s="180">
        <f>+BPub!G98/1000000</f>
        <v>13.1929423</v>
      </c>
      <c r="J98" s="180">
        <f>+BPub!L98/1000000</f>
        <v>12.176193359999999</v>
      </c>
      <c r="K98" s="180">
        <f>+BPub!Q98/1000000</f>
        <v>17.140366010000001</v>
      </c>
      <c r="L98" s="180">
        <f>+BPub!W98/1000000</f>
        <v>14.729733230000001</v>
      </c>
      <c r="M98" s="180">
        <f>+BPub!AD98/1000000</f>
        <v>11.0386481</v>
      </c>
      <c r="N98" s="180">
        <v>7.7398488800000003</v>
      </c>
      <c r="O98" s="1"/>
      <c r="P98" s="58">
        <f>+BPub!I98/1000000</f>
        <v>0</v>
      </c>
      <c r="Q98" s="58">
        <f>+BPub!N98/1000000</f>
        <v>0.66320414000000005</v>
      </c>
      <c r="R98" s="58">
        <f>+BPub!S98/1000000</f>
        <v>0.55661220999999994</v>
      </c>
      <c r="S98" s="58">
        <f>+BPub!X98/1000000</f>
        <v>0.41255384</v>
      </c>
      <c r="T98" s="58">
        <f>+BPub!AB98/1000000</f>
        <v>0</v>
      </c>
      <c r="U98" s="58">
        <v>0.19427213000000002</v>
      </c>
      <c r="V98" s="1"/>
      <c r="W98" s="58">
        <f>+BPub!H98/1000000</f>
        <v>0</v>
      </c>
      <c r="X98" s="58">
        <f>+BPub!M98/1000000</f>
        <v>0</v>
      </c>
      <c r="Y98" s="58">
        <f>+BPub!R98/1000000</f>
        <v>0</v>
      </c>
      <c r="Z98" s="58">
        <f>+BPub!V98/1000000</f>
        <v>0</v>
      </c>
      <c r="AA98" s="58">
        <f>+BPub!AC98/1000000</f>
        <v>0</v>
      </c>
      <c r="AB98" s="5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</row>
    <row r="99" spans="1:35" x14ac:dyDescent="0.25">
      <c r="A99" t="s">
        <v>93</v>
      </c>
      <c r="B99" s="1">
        <v>0</v>
      </c>
      <c r="C99" s="149">
        <v>0</v>
      </c>
      <c r="D99" s="1">
        <v>0</v>
      </c>
      <c r="E99" s="1">
        <v>0</v>
      </c>
      <c r="F99" s="1">
        <v>0</v>
      </c>
      <c r="G99" s="58">
        <v>0</v>
      </c>
      <c r="I99" s="180">
        <f>+BPub!G99/1000000</f>
        <v>0.14537427999999999</v>
      </c>
      <c r="J99" s="180">
        <f>+BPub!L99/1000000</f>
        <v>0.15892802</v>
      </c>
      <c r="K99" s="180">
        <f>+BPub!Q99/1000000</f>
        <v>0.26161870000000004</v>
      </c>
      <c r="L99" s="180">
        <f>+BPub!W99/1000000</f>
        <v>0.29446253000000006</v>
      </c>
      <c r="M99" s="180">
        <f>+BPub!AD99/1000000</f>
        <v>0.28272354</v>
      </c>
      <c r="N99" s="180">
        <v>0.25463104000000003</v>
      </c>
      <c r="O99" s="1"/>
      <c r="P99" s="58">
        <f>+BPub!I99/1000000</f>
        <v>0</v>
      </c>
      <c r="Q99" s="58">
        <f>+BPub!N99/1000000</f>
        <v>9.3265199999999996E-3</v>
      </c>
      <c r="R99" s="58">
        <f>+BPub!S99/1000000</f>
        <v>9.3757000000000007E-3</v>
      </c>
      <c r="S99" s="58">
        <f>+BPub!X99/1000000</f>
        <v>8.8383799999999998E-3</v>
      </c>
      <c r="T99" s="58">
        <f>+BPub!AB99/1000000</f>
        <v>0</v>
      </c>
      <c r="U99" s="58">
        <v>7.8686099999999998E-3</v>
      </c>
      <c r="V99" s="1"/>
      <c r="W99" s="58">
        <f>+BPub!H99/1000000</f>
        <v>0</v>
      </c>
      <c r="X99" s="58">
        <f>+BPub!M99/1000000</f>
        <v>0</v>
      </c>
      <c r="Y99" s="58">
        <f>+BPub!R99/1000000</f>
        <v>0</v>
      </c>
      <c r="Z99" s="58">
        <f>+BPub!V99/1000000</f>
        <v>0</v>
      </c>
      <c r="AA99" s="58">
        <f>+BPub!AC99/1000000</f>
        <v>0</v>
      </c>
      <c r="AB99" s="58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</row>
    <row r="100" spans="1:35" x14ac:dyDescent="0.25">
      <c r="A100" t="s">
        <v>94</v>
      </c>
      <c r="B100" s="1">
        <v>0</v>
      </c>
      <c r="C100" s="149">
        <v>0</v>
      </c>
      <c r="D100" s="1">
        <v>0</v>
      </c>
      <c r="E100" s="1">
        <v>0</v>
      </c>
      <c r="F100" s="1">
        <v>0</v>
      </c>
      <c r="G100" s="58">
        <v>0</v>
      </c>
      <c r="I100" s="180">
        <f>+BPub!G100/1000000</f>
        <v>0.26016402999999999</v>
      </c>
      <c r="J100" s="180">
        <f>+BPub!L100/1000000</f>
        <v>0.26770484999999999</v>
      </c>
      <c r="K100" s="180">
        <f>+BPub!Q100/1000000</f>
        <v>0.50639272000000002</v>
      </c>
      <c r="L100" s="180">
        <f>+BPub!W100/1000000</f>
        <v>0.43611286999999999</v>
      </c>
      <c r="M100" s="180">
        <f>+BPub!AD100/1000000</f>
        <v>0.43457537000000002</v>
      </c>
      <c r="N100" s="180">
        <v>0.36638578000000005</v>
      </c>
      <c r="O100" s="1"/>
      <c r="P100" s="58">
        <f>+BPub!I100/1000000</f>
        <v>0</v>
      </c>
      <c r="Q100" s="58">
        <f>+BPub!N100/1000000</f>
        <v>1.513136E-2</v>
      </c>
      <c r="R100" s="58">
        <f>+BPub!S100/1000000</f>
        <v>1.500715E-2</v>
      </c>
      <c r="S100" s="58">
        <f>+BPub!X100/1000000</f>
        <v>1.48571E-2</v>
      </c>
      <c r="T100" s="58">
        <f>+BPub!AB100/1000000</f>
        <v>0</v>
      </c>
      <c r="U100" s="58">
        <v>1.326656E-2</v>
      </c>
      <c r="V100" s="1"/>
      <c r="W100" s="58">
        <f>+BPub!H100/1000000</f>
        <v>0</v>
      </c>
      <c r="X100" s="58">
        <f>+BPub!M100/1000000</f>
        <v>0</v>
      </c>
      <c r="Y100" s="58">
        <f>+BPub!R100/1000000</f>
        <v>0</v>
      </c>
      <c r="Z100" s="58">
        <f>+BPub!V100/1000000</f>
        <v>0</v>
      </c>
      <c r="AA100" s="58">
        <f>+BPub!AC100/1000000</f>
        <v>0</v>
      </c>
      <c r="AB100" s="58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</row>
    <row r="101" spans="1:35" x14ac:dyDescent="0.25">
      <c r="A101" t="s">
        <v>95</v>
      </c>
      <c r="B101" s="1">
        <v>0</v>
      </c>
      <c r="C101" s="149">
        <v>0</v>
      </c>
      <c r="D101" s="1">
        <v>0</v>
      </c>
      <c r="E101" s="1">
        <v>0</v>
      </c>
      <c r="F101" s="1">
        <v>0</v>
      </c>
      <c r="G101" s="58">
        <v>0</v>
      </c>
      <c r="I101" s="180">
        <f>+BPub!G101/1000000</f>
        <v>0.32551981000000002</v>
      </c>
      <c r="J101" s="180">
        <f>+BPub!L101/1000000</f>
        <v>0.34694734000000005</v>
      </c>
      <c r="K101" s="180">
        <f>+BPub!Q101/1000000</f>
        <v>0.59403910999999998</v>
      </c>
      <c r="L101" s="180">
        <f>+BPub!W101/1000000</f>
        <v>0.65122584999999999</v>
      </c>
      <c r="M101" s="180">
        <f>+BPub!AD101/1000000</f>
        <v>0.54863748999999995</v>
      </c>
      <c r="N101" s="180">
        <v>0.48685882000000003</v>
      </c>
      <c r="O101" s="1"/>
      <c r="P101" s="58">
        <f>+BPub!I101/1000000</f>
        <v>0</v>
      </c>
      <c r="Q101" s="58">
        <f>+BPub!N101/1000000</f>
        <v>2.3869950000000001E-2</v>
      </c>
      <c r="R101" s="58">
        <f>+BPub!S101/1000000</f>
        <v>2.248489E-2</v>
      </c>
      <c r="S101" s="58">
        <f>+BPub!X101/1000000</f>
        <v>2.109693E-2</v>
      </c>
      <c r="T101" s="58">
        <f>+BPub!AB101/1000000</f>
        <v>0</v>
      </c>
      <c r="U101" s="58">
        <v>1.931302E-2</v>
      </c>
      <c r="V101" s="1"/>
      <c r="W101" s="58">
        <f>+BPub!H101/1000000</f>
        <v>0</v>
      </c>
      <c r="X101" s="58">
        <f>+BPub!M101/1000000</f>
        <v>0</v>
      </c>
      <c r="Y101" s="58">
        <f>+BPub!R101/1000000</f>
        <v>0</v>
      </c>
      <c r="Z101" s="58">
        <f>+BPub!V101/1000000</f>
        <v>0</v>
      </c>
      <c r="AA101" s="58">
        <f>+BPub!AC101/1000000</f>
        <v>0</v>
      </c>
      <c r="AB101" s="58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</row>
    <row r="102" spans="1:35" x14ac:dyDescent="0.25">
      <c r="A102" t="s">
        <v>96</v>
      </c>
      <c r="B102" s="1">
        <v>0</v>
      </c>
      <c r="C102" s="149">
        <v>0</v>
      </c>
      <c r="D102" s="1">
        <v>0</v>
      </c>
      <c r="E102" s="1">
        <v>0</v>
      </c>
      <c r="F102" s="1">
        <v>0</v>
      </c>
      <c r="G102" s="58">
        <v>0</v>
      </c>
      <c r="I102" s="180">
        <f>+BPub!G102/1000000</f>
        <v>0.72395977</v>
      </c>
      <c r="J102" s="180">
        <f>+BPub!L102/1000000</f>
        <v>0.75211942000000009</v>
      </c>
      <c r="K102" s="180">
        <f>+BPub!Q102/1000000</f>
        <v>1.33047132</v>
      </c>
      <c r="L102" s="180">
        <f>+BPub!W102/1000000</f>
        <v>1.3149443300000001</v>
      </c>
      <c r="M102" s="180">
        <f>+BPub!AD102/1000000</f>
        <v>1.1668754399999999</v>
      </c>
      <c r="N102" s="180">
        <v>1.03594381</v>
      </c>
      <c r="O102" s="1"/>
      <c r="P102" s="58">
        <f>+BPub!I102/1000000</f>
        <v>0</v>
      </c>
      <c r="Q102" s="58">
        <f>+BPub!N102/1000000</f>
        <v>4.4107720000000003E-2</v>
      </c>
      <c r="R102" s="58">
        <f>+BPub!S102/1000000</f>
        <v>4.5595330000000003E-2</v>
      </c>
      <c r="S102" s="58">
        <f>+BPub!X102/1000000</f>
        <v>4.545921E-2</v>
      </c>
      <c r="T102" s="58">
        <f>+BPub!AB102/1000000</f>
        <v>0</v>
      </c>
      <c r="U102" s="58">
        <v>3.776318E-2</v>
      </c>
      <c r="V102" s="1"/>
      <c r="W102" s="58">
        <f>+BPub!H102/1000000</f>
        <v>0</v>
      </c>
      <c r="X102" s="58">
        <f>+BPub!M102/1000000</f>
        <v>0</v>
      </c>
      <c r="Y102" s="58">
        <f>+BPub!R102/1000000</f>
        <v>0</v>
      </c>
      <c r="Z102" s="58">
        <f>+BPub!V102/1000000</f>
        <v>0</v>
      </c>
      <c r="AA102" s="58">
        <f>+BPub!AC102/1000000</f>
        <v>0</v>
      </c>
      <c r="AB102" s="58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</row>
    <row r="103" spans="1:35" x14ac:dyDescent="0.25">
      <c r="A103" t="s">
        <v>97</v>
      </c>
      <c r="B103" s="1">
        <v>0</v>
      </c>
      <c r="C103" s="149">
        <v>0</v>
      </c>
      <c r="D103" s="1">
        <v>0</v>
      </c>
      <c r="E103" s="1">
        <v>0</v>
      </c>
      <c r="F103" s="1">
        <v>0</v>
      </c>
      <c r="G103" s="58">
        <v>0</v>
      </c>
      <c r="I103" s="180">
        <f>+BPub!G103/1000000</f>
        <v>11.73792441</v>
      </c>
      <c r="J103" s="180">
        <f>+BPub!L103/1000000</f>
        <v>10.650493730000001</v>
      </c>
      <c r="K103" s="180">
        <f>+BPub!Q103/1000000</f>
        <v>14.447844160000001</v>
      </c>
      <c r="L103" s="180">
        <f>+BPub!W103/1000000</f>
        <v>12.032987650000001</v>
      </c>
      <c r="M103" s="180">
        <f>+BPub!AD103/1000000</f>
        <v>8.6058362600000002</v>
      </c>
      <c r="N103" s="180">
        <v>5.5960294299999997</v>
      </c>
      <c r="O103" s="1"/>
      <c r="P103" s="58">
        <f>+BPub!I103/1000000</f>
        <v>0</v>
      </c>
      <c r="Q103" s="58">
        <f>+BPub!N103/1000000</f>
        <v>0.57076859000000002</v>
      </c>
      <c r="R103" s="58">
        <f>+BPub!S103/1000000</f>
        <v>0.46414914000000002</v>
      </c>
      <c r="S103" s="58">
        <f>+BPub!X103/1000000</f>
        <v>0.32230221999999997</v>
      </c>
      <c r="T103" s="58">
        <f>+BPub!AB103/1000000</f>
        <v>0</v>
      </c>
      <c r="U103" s="58">
        <v>0.11606076</v>
      </c>
      <c r="V103" s="1"/>
      <c r="W103" s="58">
        <f>+BPub!H103/1000000</f>
        <v>0</v>
      </c>
      <c r="X103" s="58">
        <f>+BPub!M103/1000000</f>
        <v>0</v>
      </c>
      <c r="Y103" s="58">
        <f>+BPub!R103/1000000</f>
        <v>0</v>
      </c>
      <c r="Z103" s="58">
        <f>+BPub!V103/1000000</f>
        <v>0</v>
      </c>
      <c r="AA103" s="58">
        <f>+BPub!AC103/1000000</f>
        <v>0</v>
      </c>
      <c r="AB103" s="58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</row>
    <row r="104" spans="1:35" x14ac:dyDescent="0.25">
      <c r="A104" t="s">
        <v>98</v>
      </c>
      <c r="B104" s="1">
        <v>69.331468020000003</v>
      </c>
      <c r="C104" s="149">
        <v>68.008575730000004</v>
      </c>
      <c r="D104" s="1">
        <v>301.41916847000005</v>
      </c>
      <c r="E104" s="1">
        <v>193.99301722999999</v>
      </c>
      <c r="F104" s="1">
        <v>340.99197576</v>
      </c>
      <c r="G104" s="58">
        <v>543.46550325999999</v>
      </c>
      <c r="I104" s="180">
        <f>+BPub!G104/1000000</f>
        <v>0</v>
      </c>
      <c r="J104" s="180">
        <f>+BPub!L104/1000000</f>
        <v>0</v>
      </c>
      <c r="K104" s="180">
        <f>+BPub!Q104/1000000</f>
        <v>0</v>
      </c>
      <c r="L104" s="180">
        <f>+BPub!W104/1000000</f>
        <v>0</v>
      </c>
      <c r="M104" s="180">
        <f>+BPub!AD104/1000000</f>
        <v>0</v>
      </c>
      <c r="N104" s="180">
        <v>0</v>
      </c>
      <c r="O104" s="1"/>
      <c r="P104" s="58">
        <f>+BPub!I104/1000000</f>
        <v>10.7360419</v>
      </c>
      <c r="Q104" s="58">
        <f>+BPub!N104/1000000</f>
        <v>24.376947129999998</v>
      </c>
      <c r="R104" s="58">
        <f>+BPub!S104/1000000</f>
        <v>30.09520109</v>
      </c>
      <c r="S104" s="58">
        <f>+BPub!X104/1000000</f>
        <v>33.421696510000004</v>
      </c>
      <c r="T104" s="58">
        <f>+BPub!AB104/1000000</f>
        <v>23.903729989999999</v>
      </c>
      <c r="U104" s="58">
        <v>16.256372819999999</v>
      </c>
      <c r="V104" s="1"/>
      <c r="W104" s="58">
        <f>+BPub!H104/1000000</f>
        <v>0</v>
      </c>
      <c r="X104" s="58">
        <f>+BPub!M104/1000000</f>
        <v>0</v>
      </c>
      <c r="Y104" s="58">
        <f>+BPub!R104/1000000</f>
        <v>0</v>
      </c>
      <c r="Z104" s="58">
        <f>+BPub!V104/1000000</f>
        <v>0</v>
      </c>
      <c r="AA104" s="58">
        <f>+BPub!AC104/1000000</f>
        <v>0</v>
      </c>
      <c r="AB104" s="58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</row>
    <row r="105" spans="1:35" x14ac:dyDescent="0.25">
      <c r="A105" t="s">
        <v>99</v>
      </c>
      <c r="B105" s="1">
        <v>3.1877500099999998</v>
      </c>
      <c r="C105" s="149">
        <v>5.5453008099999996</v>
      </c>
      <c r="D105" s="1">
        <v>16.250838229999999</v>
      </c>
      <c r="E105" s="1">
        <v>20.782882350000001</v>
      </c>
      <c r="F105" s="1">
        <v>15.037796689999999</v>
      </c>
      <c r="G105" s="58">
        <v>21.117195899999999</v>
      </c>
      <c r="I105" s="180">
        <f>+BPub!G105/1000000</f>
        <v>0</v>
      </c>
      <c r="J105" s="180">
        <f>+BPub!L105/1000000</f>
        <v>0</v>
      </c>
      <c r="K105" s="180">
        <f>+BPub!Q105/1000000</f>
        <v>0</v>
      </c>
      <c r="L105" s="180">
        <f>+BPub!W105/1000000</f>
        <v>0</v>
      </c>
      <c r="M105" s="180">
        <f>+BPub!AD105/1000000</f>
        <v>0</v>
      </c>
      <c r="N105" s="180">
        <v>0</v>
      </c>
      <c r="O105" s="1"/>
      <c r="P105" s="58">
        <f>+BPub!I105/1000000</f>
        <v>0.17380054</v>
      </c>
      <c r="Q105" s="58">
        <f>+BPub!N105/1000000</f>
        <v>0.79072404000000007</v>
      </c>
      <c r="R105" s="58">
        <f>+BPub!S105/1000000</f>
        <v>1.05817323</v>
      </c>
      <c r="S105" s="58">
        <f>+BPub!X105/1000000</f>
        <v>1.2895803600000002</v>
      </c>
      <c r="T105" s="58">
        <f>+BPub!AB105/1000000</f>
        <v>1.23698101</v>
      </c>
      <c r="U105" s="58">
        <v>0.90695945999999994</v>
      </c>
      <c r="V105" s="1"/>
      <c r="W105" s="58">
        <f>+BPub!H105/1000000</f>
        <v>0</v>
      </c>
      <c r="X105" s="58">
        <f>+BPub!M105/1000000</f>
        <v>0</v>
      </c>
      <c r="Y105" s="58">
        <f>+BPub!R105/1000000</f>
        <v>0</v>
      </c>
      <c r="Z105" s="58">
        <f>+BPub!V105/1000000</f>
        <v>0</v>
      </c>
      <c r="AA105" s="58">
        <f>+BPub!AC105/1000000</f>
        <v>0</v>
      </c>
      <c r="AB105" s="58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</row>
    <row r="106" spans="1:35" x14ac:dyDescent="0.25">
      <c r="A106" t="s">
        <v>100</v>
      </c>
      <c r="B106" s="1">
        <v>7.0969156199999999</v>
      </c>
      <c r="C106" s="149">
        <v>9.6081256899999996</v>
      </c>
      <c r="D106" s="1">
        <v>30.496542379999998</v>
      </c>
      <c r="E106" s="1">
        <v>37.218845819999999</v>
      </c>
      <c r="F106" s="1">
        <v>26.889028280000002</v>
      </c>
      <c r="G106" s="58">
        <v>40.482576899999998</v>
      </c>
      <c r="I106" s="180">
        <f>+BPub!G106/1000000</f>
        <v>0</v>
      </c>
      <c r="J106" s="180">
        <f>+BPub!L106/1000000</f>
        <v>0</v>
      </c>
      <c r="K106" s="180">
        <f>+BPub!Q106/1000000</f>
        <v>0</v>
      </c>
      <c r="L106" s="180">
        <f>+BPub!W106/1000000</f>
        <v>0</v>
      </c>
      <c r="M106" s="180">
        <f>+BPub!AD106/1000000</f>
        <v>0</v>
      </c>
      <c r="N106" s="180">
        <v>0</v>
      </c>
      <c r="O106" s="1"/>
      <c r="P106" s="58">
        <f>+BPub!I106/1000000</f>
        <v>0.29906746999999995</v>
      </c>
      <c r="Q106" s="58">
        <f>+BPub!N106/1000000</f>
        <v>1.2177380600000001</v>
      </c>
      <c r="R106" s="58">
        <f>+BPub!S106/1000000</f>
        <v>1.76938335</v>
      </c>
      <c r="S106" s="58">
        <f>+BPub!X106/1000000</f>
        <v>2.1145237300000002</v>
      </c>
      <c r="T106" s="58">
        <f>+BPub!AB106/1000000</f>
        <v>1.88210509</v>
      </c>
      <c r="U106" s="58">
        <v>1.3028567799999999</v>
      </c>
      <c r="V106" s="1"/>
      <c r="W106" s="58">
        <f>+BPub!H106/1000000</f>
        <v>0</v>
      </c>
      <c r="X106" s="58">
        <f>+BPub!M106/1000000</f>
        <v>0</v>
      </c>
      <c r="Y106" s="58">
        <f>+BPub!R106/1000000</f>
        <v>0</v>
      </c>
      <c r="Z106" s="58">
        <f>+BPub!V106/1000000</f>
        <v>0</v>
      </c>
      <c r="AA106" s="58">
        <f>+BPub!AC106/1000000</f>
        <v>0</v>
      </c>
      <c r="AB106" s="58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</row>
    <row r="107" spans="1:35" x14ac:dyDescent="0.25">
      <c r="A107" t="s">
        <v>101</v>
      </c>
      <c r="B107" s="1">
        <v>11.267791170000001</v>
      </c>
      <c r="C107" s="149">
        <v>12.14894859</v>
      </c>
      <c r="D107" s="1">
        <v>45.625847520000001</v>
      </c>
      <c r="E107" s="1">
        <v>47.867036820000003</v>
      </c>
      <c r="F107" s="1">
        <v>38.534613030000003</v>
      </c>
      <c r="G107" s="58">
        <v>58.955747530000004</v>
      </c>
      <c r="I107" s="180">
        <f>+BPub!G107/1000000</f>
        <v>0</v>
      </c>
      <c r="J107" s="180">
        <f>+BPub!L107/1000000</f>
        <v>0</v>
      </c>
      <c r="K107" s="180">
        <f>+BPub!Q107/1000000</f>
        <v>0</v>
      </c>
      <c r="L107" s="180">
        <f>+BPub!W107/1000000</f>
        <v>0</v>
      </c>
      <c r="M107" s="180">
        <f>+BPub!AD107/1000000</f>
        <v>0</v>
      </c>
      <c r="N107" s="180">
        <v>0</v>
      </c>
      <c r="O107" s="1"/>
      <c r="P107" s="58">
        <f>+BPub!I107/1000000</f>
        <v>2.1932524999999998</v>
      </c>
      <c r="Q107" s="58">
        <f>+BPub!N107/1000000</f>
        <v>2.3710027299999998</v>
      </c>
      <c r="R107" s="58">
        <f>+BPub!S107/1000000</f>
        <v>2.5908605200000001</v>
      </c>
      <c r="S107" s="58">
        <f>+BPub!X107/1000000</f>
        <v>3.1452535400000001</v>
      </c>
      <c r="T107" s="58">
        <f>+BPub!AB107/1000000</f>
        <v>2.7216283100000003</v>
      </c>
      <c r="U107" s="58">
        <v>1.85046518</v>
      </c>
      <c r="V107" s="1"/>
      <c r="W107" s="58">
        <f>+BPub!H107/1000000</f>
        <v>0</v>
      </c>
      <c r="X107" s="58">
        <f>+BPub!M107/1000000</f>
        <v>0</v>
      </c>
      <c r="Y107" s="58">
        <f>+BPub!R107/1000000</f>
        <v>0</v>
      </c>
      <c r="Z107" s="58">
        <f>+BPub!V107/1000000</f>
        <v>0</v>
      </c>
      <c r="AA107" s="58">
        <f>+BPub!AC107/1000000</f>
        <v>0</v>
      </c>
      <c r="AB107" s="58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</row>
    <row r="108" spans="1:35" x14ac:dyDescent="0.25">
      <c r="A108" t="s">
        <v>102</v>
      </c>
      <c r="B108" s="1">
        <v>26.206895760000002</v>
      </c>
      <c r="C108" s="149">
        <v>22.04301577</v>
      </c>
      <c r="D108" s="1">
        <v>88.497623480000001</v>
      </c>
      <c r="E108" s="1">
        <v>48.775711999999999</v>
      </c>
      <c r="F108" s="1">
        <v>65.656633220000003</v>
      </c>
      <c r="G108" s="58">
        <v>96.023140269999999</v>
      </c>
      <c r="I108" s="180">
        <f>+BPub!G108/1000000</f>
        <v>0</v>
      </c>
      <c r="J108" s="180">
        <f>+BPub!L108/1000000</f>
        <v>0</v>
      </c>
      <c r="K108" s="180">
        <f>+BPub!Q108/1000000</f>
        <v>0</v>
      </c>
      <c r="L108" s="180">
        <f>+BPub!W108/1000000</f>
        <v>0</v>
      </c>
      <c r="M108" s="180">
        <f>+BPub!AD108/1000000</f>
        <v>0</v>
      </c>
      <c r="N108" s="180">
        <v>0</v>
      </c>
      <c r="O108" s="1"/>
      <c r="P108" s="58">
        <f>+BPub!I108/1000000</f>
        <v>1.21258902</v>
      </c>
      <c r="Q108" s="58">
        <f>+BPub!N108/1000000</f>
        <v>4.0444995099999996</v>
      </c>
      <c r="R108" s="58">
        <f>+BPub!S108/1000000</f>
        <v>5.1466342899999997</v>
      </c>
      <c r="S108" s="58">
        <f>+BPub!X108/1000000</f>
        <v>6.0805101399999995</v>
      </c>
      <c r="T108" s="58">
        <f>+BPub!AB108/1000000</f>
        <v>4.7395740799999997</v>
      </c>
      <c r="U108" s="58">
        <v>3.1992929500000002</v>
      </c>
      <c r="V108" s="1"/>
      <c r="W108" s="58">
        <f>+BPub!H108/1000000</f>
        <v>0</v>
      </c>
      <c r="X108" s="58">
        <f>+BPub!M108/1000000</f>
        <v>0</v>
      </c>
      <c r="Y108" s="58">
        <f>+BPub!R108/1000000</f>
        <v>0</v>
      </c>
      <c r="Z108" s="58">
        <f>+BPub!V108/1000000</f>
        <v>0</v>
      </c>
      <c r="AA108" s="58">
        <f>+BPub!AC108/1000000</f>
        <v>0</v>
      </c>
      <c r="AB108" s="5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</row>
    <row r="109" spans="1:35" x14ac:dyDescent="0.25">
      <c r="A109" t="s">
        <v>103</v>
      </c>
      <c r="B109" s="1">
        <v>21.572115459999999</v>
      </c>
      <c r="C109" s="149">
        <v>18.663184870000002</v>
      </c>
      <c r="D109" s="1">
        <v>120.54831686</v>
      </c>
      <c r="E109" s="1">
        <v>39.348540240000005</v>
      </c>
      <c r="F109" s="1">
        <v>194.87390453999998</v>
      </c>
      <c r="G109" s="58">
        <v>326.88684266000001</v>
      </c>
      <c r="I109" s="180">
        <f>+BPub!G109/1000000</f>
        <v>0</v>
      </c>
      <c r="J109" s="180">
        <f>+BPub!L109/1000000</f>
        <v>0</v>
      </c>
      <c r="K109" s="180">
        <f>+BPub!Q109/1000000</f>
        <v>0</v>
      </c>
      <c r="L109" s="180">
        <f>+BPub!W109/1000000</f>
        <v>0</v>
      </c>
      <c r="M109" s="180">
        <f>+BPub!AD109/1000000</f>
        <v>0</v>
      </c>
      <c r="N109" s="180">
        <v>0</v>
      </c>
      <c r="O109" s="1"/>
      <c r="P109" s="58">
        <f>+BPub!I109/1000000</f>
        <v>6.85733237</v>
      </c>
      <c r="Q109" s="58">
        <f>+BPub!N109/1000000</f>
        <v>15.952982789999998</v>
      </c>
      <c r="R109" s="58">
        <f>+BPub!S109/1000000</f>
        <v>19.530149699999999</v>
      </c>
      <c r="S109" s="58">
        <f>+BPub!X109/1000000</f>
        <v>20.79182874</v>
      </c>
      <c r="T109" s="58">
        <f>+BPub!AB109/1000000</f>
        <v>13.323441499999999</v>
      </c>
      <c r="U109" s="58">
        <v>8.99679845</v>
      </c>
      <c r="V109" s="1"/>
      <c r="W109" s="58">
        <f>+BPub!H109/1000000</f>
        <v>0</v>
      </c>
      <c r="X109" s="58">
        <f>+BPub!M109/1000000</f>
        <v>0</v>
      </c>
      <c r="Y109" s="58">
        <f>+BPub!R109/1000000</f>
        <v>0</v>
      </c>
      <c r="Z109" s="58">
        <f>+BPub!V109/1000000</f>
        <v>0</v>
      </c>
      <c r="AA109" s="58">
        <f>+BPub!AC109/1000000</f>
        <v>0</v>
      </c>
      <c r="AB109" s="58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</row>
    <row r="110" spans="1:35" x14ac:dyDescent="0.25">
      <c r="A110" t="s">
        <v>104</v>
      </c>
      <c r="B110" s="1">
        <v>0</v>
      </c>
      <c r="C110" s="149">
        <v>0</v>
      </c>
      <c r="D110" s="1">
        <v>0</v>
      </c>
      <c r="E110" s="1">
        <v>0</v>
      </c>
      <c r="F110" s="1">
        <v>0</v>
      </c>
      <c r="G110" s="58">
        <v>0</v>
      </c>
      <c r="I110" s="180">
        <f>+BPub!G110/1000000</f>
        <v>0</v>
      </c>
      <c r="J110" s="180">
        <f>+BPub!L110/1000000</f>
        <v>0</v>
      </c>
      <c r="K110" s="180">
        <f>+BPub!Q110/1000000</f>
        <v>0</v>
      </c>
      <c r="L110" s="180">
        <f>+BPub!W110/1000000</f>
        <v>0</v>
      </c>
      <c r="M110" s="180">
        <f>+BPub!AD110/1000000</f>
        <v>0</v>
      </c>
      <c r="N110" s="180">
        <v>0</v>
      </c>
      <c r="O110" s="1"/>
      <c r="P110" s="58">
        <f>+BPub!I110/1000000</f>
        <v>0</v>
      </c>
      <c r="Q110" s="58">
        <f>+BPub!N110/1000000</f>
        <v>0</v>
      </c>
      <c r="R110" s="58">
        <f>+BPub!S110/1000000</f>
        <v>0</v>
      </c>
      <c r="S110" s="58">
        <f>+BPub!X110/1000000</f>
        <v>0</v>
      </c>
      <c r="T110" s="58">
        <f>+BPub!AB110/1000000</f>
        <v>0</v>
      </c>
      <c r="U110" s="58">
        <v>0</v>
      </c>
      <c r="V110" s="1"/>
      <c r="W110" s="58">
        <f>+BPub!H110/1000000</f>
        <v>0</v>
      </c>
      <c r="X110" s="58">
        <f>+BPub!M110/1000000</f>
        <v>0</v>
      </c>
      <c r="Y110" s="58">
        <f>+BPub!R110/1000000</f>
        <v>0</v>
      </c>
      <c r="Z110" s="58">
        <f>+BPub!V110/1000000</f>
        <v>0</v>
      </c>
      <c r="AA110" s="58">
        <f>+BPub!AC110/1000000</f>
        <v>0</v>
      </c>
      <c r="AB110" s="58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272.84722663999997</v>
      </c>
    </row>
    <row r="111" spans="1:35" x14ac:dyDescent="0.25">
      <c r="A111" t="s">
        <v>105</v>
      </c>
      <c r="B111" s="1">
        <v>0</v>
      </c>
      <c r="C111" s="149">
        <v>0</v>
      </c>
      <c r="D111" s="1">
        <v>0</v>
      </c>
      <c r="E111" s="1">
        <v>0</v>
      </c>
      <c r="F111" s="1">
        <v>0</v>
      </c>
      <c r="G111" s="58">
        <v>0</v>
      </c>
      <c r="I111" s="180">
        <f>+BPub!G111/1000000</f>
        <v>0</v>
      </c>
      <c r="J111" s="180">
        <f>+BPub!L111/1000000</f>
        <v>0</v>
      </c>
      <c r="K111" s="180">
        <f>+BPub!Q111/1000000</f>
        <v>0</v>
      </c>
      <c r="L111" s="180">
        <f>+BPub!W111/1000000</f>
        <v>0</v>
      </c>
      <c r="M111" s="180">
        <f>+BPub!AD111/1000000</f>
        <v>0</v>
      </c>
      <c r="N111" s="180">
        <v>0</v>
      </c>
      <c r="O111" s="1"/>
      <c r="P111" s="58">
        <f>+BPub!I111/1000000</f>
        <v>0</v>
      </c>
      <c r="Q111" s="58">
        <f>+BPub!N111/1000000</f>
        <v>0</v>
      </c>
      <c r="R111" s="58">
        <f>+BPub!S111/1000000</f>
        <v>0</v>
      </c>
      <c r="S111" s="58">
        <f>+BPub!X111/1000000</f>
        <v>0</v>
      </c>
      <c r="T111" s="58">
        <f>+BPub!AB111/1000000</f>
        <v>0</v>
      </c>
      <c r="U111" s="58">
        <v>0</v>
      </c>
      <c r="V111" s="1"/>
      <c r="W111" s="58">
        <f>+BPub!H111/1000000</f>
        <v>0</v>
      </c>
      <c r="X111" s="58">
        <f>+BPub!M111/1000000</f>
        <v>0</v>
      </c>
      <c r="Y111" s="58">
        <f>+BPub!R111/1000000</f>
        <v>0</v>
      </c>
      <c r="Z111" s="58">
        <f>+BPub!V111/1000000</f>
        <v>0</v>
      </c>
      <c r="AA111" s="58">
        <f>+BPub!AC111/1000000</f>
        <v>0</v>
      </c>
      <c r="AB111" s="58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14.15082874</v>
      </c>
    </row>
    <row r="112" spans="1:35" x14ac:dyDescent="0.25">
      <c r="A112" t="s">
        <v>106</v>
      </c>
      <c r="B112" s="1">
        <v>0</v>
      </c>
      <c r="C112" s="149">
        <v>0</v>
      </c>
      <c r="D112" s="1">
        <v>0</v>
      </c>
      <c r="E112" s="1">
        <v>0</v>
      </c>
      <c r="F112" s="1">
        <v>0</v>
      </c>
      <c r="G112" s="58">
        <v>0</v>
      </c>
      <c r="I112" s="180">
        <f>+BPub!G112/1000000</f>
        <v>0</v>
      </c>
      <c r="J112" s="180">
        <f>+BPub!L112/1000000</f>
        <v>0</v>
      </c>
      <c r="K112" s="180">
        <f>+BPub!Q112/1000000</f>
        <v>0</v>
      </c>
      <c r="L112" s="180">
        <f>+BPub!W112/1000000</f>
        <v>0</v>
      </c>
      <c r="M112" s="180">
        <f>+BPub!AD112/1000000</f>
        <v>0</v>
      </c>
      <c r="N112" s="180">
        <v>0</v>
      </c>
      <c r="O112" s="1"/>
      <c r="P112" s="58">
        <f>+BPub!I112/1000000</f>
        <v>0</v>
      </c>
      <c r="Q112" s="58">
        <f>+BPub!N112/1000000</f>
        <v>0</v>
      </c>
      <c r="R112" s="58">
        <f>+BPub!S112/1000000</f>
        <v>0</v>
      </c>
      <c r="S112" s="58">
        <f>+BPub!X112/1000000</f>
        <v>0</v>
      </c>
      <c r="T112" s="58">
        <f>+BPub!AB112/1000000</f>
        <v>0</v>
      </c>
      <c r="U112" s="58">
        <v>0</v>
      </c>
      <c r="V112" s="1"/>
      <c r="W112" s="58">
        <f>+BPub!H112/1000000</f>
        <v>0</v>
      </c>
      <c r="X112" s="58">
        <f>+BPub!M112/1000000</f>
        <v>0</v>
      </c>
      <c r="Y112" s="58">
        <f>+BPub!R112/1000000</f>
        <v>0</v>
      </c>
      <c r="Z112" s="58">
        <f>+BPub!V112/1000000</f>
        <v>0</v>
      </c>
      <c r="AA112" s="58">
        <f>+BPub!AC112/1000000</f>
        <v>0</v>
      </c>
      <c r="AB112" s="58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24.808509040000001</v>
      </c>
    </row>
    <row r="113" spans="1:35" x14ac:dyDescent="0.25">
      <c r="A113" t="s">
        <v>107</v>
      </c>
      <c r="B113" s="1">
        <v>0</v>
      </c>
      <c r="C113" s="149">
        <v>0</v>
      </c>
      <c r="D113" s="1">
        <v>0</v>
      </c>
      <c r="E113" s="1">
        <v>0</v>
      </c>
      <c r="F113" s="1">
        <v>0</v>
      </c>
      <c r="G113" s="58">
        <v>0</v>
      </c>
      <c r="I113" s="180">
        <f>+BPub!G113/1000000</f>
        <v>0</v>
      </c>
      <c r="J113" s="180">
        <f>+BPub!L113/1000000</f>
        <v>0</v>
      </c>
      <c r="K113" s="180">
        <f>+BPub!Q113/1000000</f>
        <v>0</v>
      </c>
      <c r="L113" s="180">
        <f>+BPub!W113/1000000</f>
        <v>0</v>
      </c>
      <c r="M113" s="180">
        <f>+BPub!AD113/1000000</f>
        <v>0</v>
      </c>
      <c r="N113" s="180">
        <v>0</v>
      </c>
      <c r="O113" s="1"/>
      <c r="P113" s="58">
        <f>+BPub!I113/1000000</f>
        <v>0</v>
      </c>
      <c r="Q113" s="58">
        <f>+BPub!N113/1000000</f>
        <v>0</v>
      </c>
      <c r="R113" s="58">
        <f>+BPub!S113/1000000</f>
        <v>0</v>
      </c>
      <c r="S113" s="58">
        <f>+BPub!X113/1000000</f>
        <v>0</v>
      </c>
      <c r="T113" s="58">
        <f>+BPub!AB113/1000000</f>
        <v>0</v>
      </c>
      <c r="U113" s="58">
        <v>0</v>
      </c>
      <c r="V113" s="1"/>
      <c r="W113" s="58">
        <f>+BPub!H113/1000000</f>
        <v>0</v>
      </c>
      <c r="X113" s="58">
        <f>+BPub!M113/1000000</f>
        <v>0</v>
      </c>
      <c r="Y113" s="58">
        <f>+BPub!R113/1000000</f>
        <v>0</v>
      </c>
      <c r="Z113" s="58">
        <f>+BPub!V113/1000000</f>
        <v>0</v>
      </c>
      <c r="AA113" s="58">
        <f>+BPub!AC113/1000000</f>
        <v>0</v>
      </c>
      <c r="AB113" s="58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24.719264010000003</v>
      </c>
    </row>
    <row r="114" spans="1:35" x14ac:dyDescent="0.25">
      <c r="A114" t="s">
        <v>108</v>
      </c>
      <c r="B114" s="1">
        <v>0</v>
      </c>
      <c r="C114" s="149">
        <v>0</v>
      </c>
      <c r="D114" s="1">
        <v>0</v>
      </c>
      <c r="E114" s="1">
        <v>0</v>
      </c>
      <c r="F114" s="1">
        <v>0</v>
      </c>
      <c r="G114" s="58">
        <v>0</v>
      </c>
      <c r="I114" s="180">
        <f>+BPub!G114/1000000</f>
        <v>0</v>
      </c>
      <c r="J114" s="180">
        <f>+BPub!L114/1000000</f>
        <v>0</v>
      </c>
      <c r="K114" s="180">
        <f>+BPub!Q114/1000000</f>
        <v>0</v>
      </c>
      <c r="L114" s="180">
        <f>+BPub!W114/1000000</f>
        <v>0</v>
      </c>
      <c r="M114" s="180">
        <f>+BPub!AD114/1000000</f>
        <v>0</v>
      </c>
      <c r="N114" s="180">
        <v>0</v>
      </c>
      <c r="O114" s="1"/>
      <c r="P114" s="58">
        <f>+BPub!I114/1000000</f>
        <v>0</v>
      </c>
      <c r="Q114" s="58">
        <f>+BPub!N114/1000000</f>
        <v>0</v>
      </c>
      <c r="R114" s="58">
        <f>+BPub!S114/1000000</f>
        <v>0</v>
      </c>
      <c r="S114" s="58">
        <f>+BPub!X114/1000000</f>
        <v>0</v>
      </c>
      <c r="T114" s="58">
        <f>+BPub!AB114/1000000</f>
        <v>0</v>
      </c>
      <c r="U114" s="58">
        <v>0</v>
      </c>
      <c r="V114" s="1"/>
      <c r="W114" s="58">
        <f>+BPub!H114/1000000</f>
        <v>0</v>
      </c>
      <c r="X114" s="58">
        <f>+BPub!M114/1000000</f>
        <v>0</v>
      </c>
      <c r="Y114" s="58">
        <f>+BPub!R114/1000000</f>
        <v>0</v>
      </c>
      <c r="Z114" s="58">
        <f>+BPub!V114/1000000</f>
        <v>0</v>
      </c>
      <c r="AA114" s="58">
        <f>+BPub!AC114/1000000</f>
        <v>0</v>
      </c>
      <c r="AB114" s="58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48.229882229999994</v>
      </c>
    </row>
    <row r="115" spans="1:35" x14ac:dyDescent="0.25">
      <c r="A115" t="s">
        <v>109</v>
      </c>
      <c r="B115" s="1">
        <v>0</v>
      </c>
      <c r="C115" s="149">
        <v>0</v>
      </c>
      <c r="D115" s="1">
        <v>0</v>
      </c>
      <c r="E115" s="1">
        <v>0</v>
      </c>
      <c r="F115" s="1">
        <v>0</v>
      </c>
      <c r="G115" s="58">
        <v>0</v>
      </c>
      <c r="I115" s="180">
        <f>+BPub!G115/1000000</f>
        <v>0</v>
      </c>
      <c r="J115" s="180">
        <f>+BPub!L115/1000000</f>
        <v>0</v>
      </c>
      <c r="K115" s="180">
        <f>+BPub!Q115/1000000</f>
        <v>0</v>
      </c>
      <c r="L115" s="180">
        <f>+BPub!W115/1000000</f>
        <v>0</v>
      </c>
      <c r="M115" s="180">
        <f>+BPub!AD115/1000000</f>
        <v>0</v>
      </c>
      <c r="N115" s="180">
        <v>0</v>
      </c>
      <c r="O115" s="1"/>
      <c r="P115" s="58">
        <f>+BPub!I115/1000000</f>
        <v>0</v>
      </c>
      <c r="Q115" s="58">
        <f>+BPub!N115/1000000</f>
        <v>0</v>
      </c>
      <c r="R115" s="58">
        <f>+BPub!S115/1000000</f>
        <v>0</v>
      </c>
      <c r="S115" s="58">
        <f>+BPub!X115/1000000</f>
        <v>0</v>
      </c>
      <c r="T115" s="58">
        <f>+BPub!AB115/1000000</f>
        <v>0</v>
      </c>
      <c r="U115" s="58">
        <v>0</v>
      </c>
      <c r="V115" s="1"/>
      <c r="W115" s="58">
        <f>+BPub!H115/1000000</f>
        <v>0</v>
      </c>
      <c r="X115" s="58">
        <f>+BPub!M115/1000000</f>
        <v>0</v>
      </c>
      <c r="Y115" s="58">
        <f>+BPub!R115/1000000</f>
        <v>0</v>
      </c>
      <c r="Z115" s="58">
        <f>+BPub!V115/1000000</f>
        <v>0</v>
      </c>
      <c r="AA115" s="58">
        <f>+BPub!AC115/1000000</f>
        <v>0</v>
      </c>
      <c r="AB115" s="58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160.93874262</v>
      </c>
    </row>
    <row r="116" spans="1:35" x14ac:dyDescent="0.25">
      <c r="A116" s="57" t="s">
        <v>1327</v>
      </c>
      <c r="B116" s="1"/>
      <c r="C116" s="149"/>
      <c r="D116" s="1"/>
      <c r="E116" s="1"/>
      <c r="F116" s="1"/>
      <c r="G116" s="58">
        <v>0</v>
      </c>
      <c r="I116" s="1"/>
      <c r="J116" s="1"/>
      <c r="K116" s="1"/>
      <c r="L116" s="1"/>
      <c r="M116" s="1"/>
      <c r="N116" s="1">
        <v>0</v>
      </c>
      <c r="O116" s="1"/>
      <c r="P116" s="58"/>
      <c r="Q116" s="58"/>
      <c r="R116" s="58"/>
      <c r="S116" s="58"/>
      <c r="T116" s="58"/>
      <c r="U116" s="58">
        <v>0</v>
      </c>
      <c r="V116" s="1"/>
      <c r="W116" s="58"/>
      <c r="X116" s="58"/>
      <c r="Y116" s="58"/>
      <c r="Z116" s="58"/>
      <c r="AA116" s="58">
        <v>976.26680924000004</v>
      </c>
      <c r="AB116" s="58">
        <v>976.18721804999996</v>
      </c>
      <c r="AD116" t="e">
        <v>#N/A</v>
      </c>
      <c r="AE116" t="e">
        <v>#N/A</v>
      </c>
      <c r="AF116" t="e">
        <v>#N/A</v>
      </c>
      <c r="AG116" t="e">
        <v>#N/A</v>
      </c>
      <c r="AH116" t="e">
        <v>#N/A</v>
      </c>
      <c r="AI116" t="e">
        <v>#N/A</v>
      </c>
    </row>
    <row r="117" spans="1:35" x14ac:dyDescent="0.25">
      <c r="A117" t="s">
        <v>1328</v>
      </c>
      <c r="B117" s="1"/>
      <c r="C117" s="149"/>
      <c r="D117" s="1"/>
      <c r="E117" s="1"/>
      <c r="F117" s="1"/>
      <c r="G117" s="58">
        <v>0</v>
      </c>
      <c r="I117" s="1"/>
      <c r="J117" s="1"/>
      <c r="K117" s="1"/>
      <c r="L117" s="1"/>
      <c r="M117" s="1"/>
      <c r="N117" s="1">
        <v>0</v>
      </c>
      <c r="O117" s="1"/>
      <c r="P117" s="58"/>
      <c r="Q117" s="58"/>
      <c r="R117" s="58"/>
      <c r="S117" s="58"/>
      <c r="T117" s="58"/>
      <c r="U117" s="58">
        <v>0</v>
      </c>
      <c r="V117" s="1"/>
      <c r="W117" s="58"/>
      <c r="X117" s="58"/>
      <c r="Y117" s="58"/>
      <c r="Z117" s="58"/>
      <c r="AA117" s="58">
        <v>23.085695010000002</v>
      </c>
      <c r="AB117" s="58">
        <v>21.338704760000002</v>
      </c>
      <c r="AD117" t="e">
        <v>#N/A</v>
      </c>
      <c r="AE117" t="e">
        <v>#N/A</v>
      </c>
      <c r="AF117" t="e">
        <v>#N/A</v>
      </c>
      <c r="AG117" t="e">
        <v>#N/A</v>
      </c>
      <c r="AH117" t="e">
        <v>#N/A</v>
      </c>
      <c r="AI117" t="e">
        <v>#N/A</v>
      </c>
    </row>
    <row r="118" spans="1:35" x14ac:dyDescent="0.25">
      <c r="A118" t="s">
        <v>1329</v>
      </c>
      <c r="B118" s="1"/>
      <c r="C118" s="149"/>
      <c r="D118" s="1"/>
      <c r="E118" s="1"/>
      <c r="F118" s="1"/>
      <c r="G118" s="58">
        <v>0</v>
      </c>
      <c r="I118" s="1"/>
      <c r="J118" s="1"/>
      <c r="K118" s="1"/>
      <c r="L118" s="1"/>
      <c r="M118" s="1"/>
      <c r="N118" s="1">
        <v>0</v>
      </c>
      <c r="O118" s="1"/>
      <c r="P118" s="58"/>
      <c r="Q118" s="58"/>
      <c r="R118" s="58"/>
      <c r="S118" s="58"/>
      <c r="T118" s="58"/>
      <c r="U118" s="58">
        <v>0</v>
      </c>
      <c r="V118" s="1"/>
      <c r="W118" s="58"/>
      <c r="X118" s="58"/>
      <c r="Y118" s="58"/>
      <c r="Z118" s="58"/>
      <c r="AA118" s="58">
        <v>44.592858060000005</v>
      </c>
      <c r="AB118" s="58">
        <v>43.195996649999998</v>
      </c>
      <c r="AD118" t="e">
        <v>#N/A</v>
      </c>
      <c r="AE118" t="e">
        <v>#N/A</v>
      </c>
      <c r="AF118" t="e">
        <v>#N/A</v>
      </c>
      <c r="AG118" t="e">
        <v>#N/A</v>
      </c>
      <c r="AH118" t="e">
        <v>#N/A</v>
      </c>
      <c r="AI118" t="e">
        <v>#N/A</v>
      </c>
    </row>
    <row r="119" spans="1:35" x14ac:dyDescent="0.25">
      <c r="A119" t="s">
        <v>1330</v>
      </c>
      <c r="B119" s="1"/>
      <c r="C119" s="149"/>
      <c r="D119" s="1"/>
      <c r="E119" s="1"/>
      <c r="F119" s="1"/>
      <c r="G119" s="58">
        <v>0</v>
      </c>
      <c r="I119" s="1"/>
      <c r="J119" s="1"/>
      <c r="K119" s="1"/>
      <c r="L119" s="1"/>
      <c r="M119" s="1"/>
      <c r="N119" s="1">
        <v>0</v>
      </c>
      <c r="O119" s="1"/>
      <c r="P119" s="58"/>
      <c r="Q119" s="58"/>
      <c r="R119" s="58"/>
      <c r="S119" s="58"/>
      <c r="T119" s="58"/>
      <c r="U119" s="58">
        <v>0</v>
      </c>
      <c r="V119" s="1"/>
      <c r="W119" s="58"/>
      <c r="X119" s="58"/>
      <c r="Y119" s="58"/>
      <c r="Z119" s="58"/>
      <c r="AA119" s="58">
        <v>65.065736880000003</v>
      </c>
      <c r="AB119" s="58">
        <v>61.448974010000001</v>
      </c>
      <c r="AD119" t="e">
        <v>#N/A</v>
      </c>
      <c r="AE119" t="e">
        <v>#N/A</v>
      </c>
      <c r="AF119" t="e">
        <v>#N/A</v>
      </c>
      <c r="AG119" t="e">
        <v>#N/A</v>
      </c>
      <c r="AH119" t="e">
        <v>#N/A</v>
      </c>
      <c r="AI119" t="e">
        <v>#N/A</v>
      </c>
    </row>
    <row r="120" spans="1:35" x14ac:dyDescent="0.25">
      <c r="A120" t="s">
        <v>1331</v>
      </c>
      <c r="B120" s="1"/>
      <c r="C120" s="149"/>
      <c r="D120" s="1"/>
      <c r="E120" s="1"/>
      <c r="F120" s="1"/>
      <c r="G120" s="58">
        <v>0</v>
      </c>
      <c r="I120" s="1"/>
      <c r="J120" s="1"/>
      <c r="K120" s="1"/>
      <c r="L120" s="1"/>
      <c r="M120" s="1"/>
      <c r="N120" s="1">
        <v>0</v>
      </c>
      <c r="O120" s="1"/>
      <c r="P120" s="58"/>
      <c r="Q120" s="58"/>
      <c r="R120" s="58"/>
      <c r="S120" s="58"/>
      <c r="T120" s="58"/>
      <c r="U120" s="58">
        <v>0</v>
      </c>
      <c r="V120" s="1"/>
      <c r="W120" s="58"/>
      <c r="X120" s="58"/>
      <c r="Y120" s="58"/>
      <c r="Z120" s="58"/>
      <c r="AA120" s="58">
        <v>115.63187070999999</v>
      </c>
      <c r="AB120" s="58">
        <v>115.60277187</v>
      </c>
      <c r="AD120" t="e">
        <v>#N/A</v>
      </c>
      <c r="AE120" t="e">
        <v>#N/A</v>
      </c>
      <c r="AF120" t="e">
        <v>#N/A</v>
      </c>
      <c r="AG120" t="e">
        <v>#N/A</v>
      </c>
      <c r="AH120" t="e">
        <v>#N/A</v>
      </c>
      <c r="AI120" t="e">
        <v>#N/A</v>
      </c>
    </row>
    <row r="121" spans="1:35" x14ac:dyDescent="0.25">
      <c r="A121" t="s">
        <v>1332</v>
      </c>
      <c r="B121" s="1"/>
      <c r="C121" s="149"/>
      <c r="D121" s="1"/>
      <c r="E121" s="1"/>
      <c r="F121" s="1"/>
      <c r="G121" s="58">
        <v>0</v>
      </c>
      <c r="I121" s="1"/>
      <c r="J121" s="1"/>
      <c r="K121" s="1"/>
      <c r="L121" s="1"/>
      <c r="M121" s="1"/>
      <c r="N121" s="1">
        <v>0</v>
      </c>
      <c r="O121" s="1"/>
      <c r="P121" s="58"/>
      <c r="Q121" s="58"/>
      <c r="R121" s="58"/>
      <c r="S121" s="58"/>
      <c r="T121" s="58"/>
      <c r="U121" s="58">
        <v>0</v>
      </c>
      <c r="V121" s="1"/>
      <c r="W121" s="58"/>
      <c r="X121" s="58"/>
      <c r="Y121" s="58"/>
      <c r="Z121" s="58"/>
      <c r="AA121" s="58">
        <v>727.89064858000006</v>
      </c>
      <c r="AB121" s="58">
        <v>734.60077076000005</v>
      </c>
      <c r="AD121" t="e">
        <v>#N/A</v>
      </c>
      <c r="AE121" t="e">
        <v>#N/A</v>
      </c>
      <c r="AF121" t="e">
        <v>#N/A</v>
      </c>
      <c r="AG121" t="e">
        <v>#N/A</v>
      </c>
      <c r="AH121" t="e">
        <v>#N/A</v>
      </c>
      <c r="AI121" t="e">
        <v>#N/A</v>
      </c>
    </row>
    <row r="122" spans="1:35" x14ac:dyDescent="0.25">
      <c r="A122" s="5" t="s">
        <v>110</v>
      </c>
      <c r="B122" s="1">
        <v>0</v>
      </c>
      <c r="C122" s="149">
        <v>0</v>
      </c>
      <c r="D122" s="1">
        <v>0</v>
      </c>
      <c r="E122" s="1">
        <v>0</v>
      </c>
      <c r="F122" s="1">
        <v>0</v>
      </c>
      <c r="G122" s="58">
        <v>0</v>
      </c>
      <c r="I122" s="1">
        <f>+BPub!G116/1000000</f>
        <v>0</v>
      </c>
      <c r="J122" s="1">
        <f>+BPub!L116/1000000</f>
        <v>0</v>
      </c>
      <c r="K122" s="1">
        <f>+BPub!Q116/1000000</f>
        <v>0</v>
      </c>
      <c r="L122" s="1">
        <f>+BPub!W116/1000000</f>
        <v>0</v>
      </c>
      <c r="M122" s="1">
        <f>+BPub!AD116/1000000</f>
        <v>0.91528980000000004</v>
      </c>
      <c r="N122" s="1">
        <v>13.537323519999999</v>
      </c>
      <c r="O122" s="1"/>
      <c r="P122" s="58">
        <f>+BPub!I116/1000000</f>
        <v>0</v>
      </c>
      <c r="Q122" s="58">
        <f>+BPub!N116/1000000</f>
        <v>0</v>
      </c>
      <c r="R122" s="58">
        <f>+BPub!S116/1000000</f>
        <v>0</v>
      </c>
      <c r="S122" s="58">
        <f>+BPub!X116/1000000</f>
        <v>0</v>
      </c>
      <c r="T122" s="58">
        <f>+BPub!AB116/1000000</f>
        <v>0</v>
      </c>
      <c r="U122" s="58">
        <v>2.5371384199999998</v>
      </c>
      <c r="V122" s="1"/>
      <c r="W122" s="58">
        <f>+BPub!H116/1000000</f>
        <v>0</v>
      </c>
      <c r="X122" s="58">
        <f>+BPub!M116/1000000</f>
        <v>0</v>
      </c>
      <c r="Y122" s="58">
        <f>+BPub!R116/1000000</f>
        <v>0</v>
      </c>
      <c r="Z122" s="58">
        <f>+BPub!V116/1000000</f>
        <v>0</v>
      </c>
      <c r="AA122" s="58">
        <f>+BPub!AC116/1000000</f>
        <v>0</v>
      </c>
      <c r="AB122" s="58">
        <v>14.58724887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</row>
    <row r="123" spans="1:35" x14ac:dyDescent="0.25">
      <c r="A123" t="s">
        <v>111</v>
      </c>
      <c r="B123" s="1">
        <v>0</v>
      </c>
      <c r="C123" s="149">
        <v>0</v>
      </c>
      <c r="D123" s="1">
        <v>0</v>
      </c>
      <c r="E123" s="1">
        <v>0</v>
      </c>
      <c r="F123" s="1">
        <v>0</v>
      </c>
      <c r="G123" s="58">
        <v>0</v>
      </c>
      <c r="I123" s="1">
        <f>+BPub!G117/1000000</f>
        <v>0</v>
      </c>
      <c r="J123" s="1">
        <f>+BPub!L117/1000000</f>
        <v>0</v>
      </c>
      <c r="K123" s="1">
        <f>+BPub!Q117/1000000</f>
        <v>0</v>
      </c>
      <c r="L123" s="1">
        <f>+BPub!W117/1000000</f>
        <v>0</v>
      </c>
      <c r="M123" s="1">
        <f>+BPub!AD117/1000000</f>
        <v>0</v>
      </c>
      <c r="N123" s="1">
        <v>0.73687749000000002</v>
      </c>
      <c r="O123" s="1"/>
      <c r="P123" s="58">
        <f>+BPub!I117/1000000</f>
        <v>0</v>
      </c>
      <c r="Q123" s="58">
        <f>+BPub!N117/1000000</f>
        <v>0</v>
      </c>
      <c r="R123" s="58">
        <f>+BPub!S117/1000000</f>
        <v>0</v>
      </c>
      <c r="S123" s="58">
        <f>+BPub!X117/1000000</f>
        <v>0</v>
      </c>
      <c r="T123" s="58">
        <f>+BPub!AB117/1000000</f>
        <v>0</v>
      </c>
      <c r="U123" s="58">
        <v>2.4949499999999997E-3</v>
      </c>
      <c r="V123" s="1"/>
      <c r="W123" s="58">
        <f>+BPub!H117/1000000</f>
        <v>0</v>
      </c>
      <c r="X123" s="58">
        <f>+BPub!M117/1000000</f>
        <v>0</v>
      </c>
      <c r="Y123" s="58">
        <f>+BPub!R117/1000000</f>
        <v>0</v>
      </c>
      <c r="Z123" s="58">
        <f>+BPub!V117/1000000</f>
        <v>0</v>
      </c>
      <c r="AA123" s="58">
        <f>+BPub!AC117/1000000</f>
        <v>0</v>
      </c>
      <c r="AB123" s="58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</row>
    <row r="124" spans="1:35" x14ac:dyDescent="0.25">
      <c r="A124" t="s">
        <v>112</v>
      </c>
      <c r="B124" s="1">
        <v>0</v>
      </c>
      <c r="C124" s="149">
        <v>0</v>
      </c>
      <c r="D124" s="1">
        <v>0</v>
      </c>
      <c r="E124" s="1">
        <v>0</v>
      </c>
      <c r="F124" s="1">
        <v>0</v>
      </c>
      <c r="G124" s="58">
        <v>0</v>
      </c>
      <c r="I124" s="1">
        <f>+BPub!G118/1000000</f>
        <v>0</v>
      </c>
      <c r="J124" s="1">
        <f>+BPub!L118/1000000</f>
        <v>0</v>
      </c>
      <c r="K124" s="1">
        <f>+BPub!Q118/1000000</f>
        <v>0</v>
      </c>
      <c r="L124" s="1">
        <f>+BPub!W118/1000000</f>
        <v>0</v>
      </c>
      <c r="M124" s="1">
        <f>+BPub!AD118/1000000</f>
        <v>0.30313374999999998</v>
      </c>
      <c r="N124" s="1">
        <v>1.10754054</v>
      </c>
      <c r="O124" s="1"/>
      <c r="P124" s="58">
        <f>+BPub!I118/1000000</f>
        <v>0</v>
      </c>
      <c r="Q124" s="58">
        <f>+BPub!N118/1000000</f>
        <v>0</v>
      </c>
      <c r="R124" s="58">
        <f>+BPub!S118/1000000</f>
        <v>0</v>
      </c>
      <c r="S124" s="58">
        <f>+BPub!X118/1000000</f>
        <v>0</v>
      </c>
      <c r="T124" s="58">
        <f>+BPub!AB118/1000000</f>
        <v>0</v>
      </c>
      <c r="U124" s="58">
        <v>2.5393E-3</v>
      </c>
      <c r="V124" s="1"/>
      <c r="W124" s="58">
        <f>+BPub!H118/1000000</f>
        <v>0</v>
      </c>
      <c r="X124" s="58">
        <f>+BPub!M118/1000000</f>
        <v>0</v>
      </c>
      <c r="Y124" s="58">
        <f>+BPub!R118/1000000</f>
        <v>0</v>
      </c>
      <c r="Z124" s="58">
        <f>+BPub!V118/1000000</f>
        <v>0</v>
      </c>
      <c r="AA124" s="58">
        <f>+BPub!AC118/1000000</f>
        <v>0</v>
      </c>
      <c r="AB124" s="58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</row>
    <row r="125" spans="1:35" x14ac:dyDescent="0.25">
      <c r="A125" t="s">
        <v>113</v>
      </c>
      <c r="B125" s="1">
        <v>0</v>
      </c>
      <c r="C125" s="149">
        <v>0</v>
      </c>
      <c r="D125" s="1">
        <v>0</v>
      </c>
      <c r="E125" s="1">
        <v>0</v>
      </c>
      <c r="F125" s="1">
        <v>0</v>
      </c>
      <c r="G125" s="58">
        <v>0</v>
      </c>
      <c r="I125" s="1">
        <f>+BPub!G119/1000000</f>
        <v>0</v>
      </c>
      <c r="J125" s="1">
        <f>+BPub!L119/1000000</f>
        <v>0</v>
      </c>
      <c r="K125" s="1">
        <f>+BPub!Q119/1000000</f>
        <v>0</v>
      </c>
      <c r="L125" s="1">
        <f>+BPub!W119/1000000</f>
        <v>0</v>
      </c>
      <c r="M125" s="1">
        <f>+BPub!AD119/1000000</f>
        <v>0.58519268000000002</v>
      </c>
      <c r="N125" s="1">
        <v>2.02183482</v>
      </c>
      <c r="O125" s="1"/>
      <c r="P125" s="58">
        <f>+BPub!I119/1000000</f>
        <v>0</v>
      </c>
      <c r="Q125" s="58">
        <f>+BPub!N119/1000000</f>
        <v>0</v>
      </c>
      <c r="R125" s="58">
        <f>+BPub!S119/1000000</f>
        <v>0</v>
      </c>
      <c r="S125" s="58">
        <f>+BPub!X119/1000000</f>
        <v>0</v>
      </c>
      <c r="T125" s="58">
        <f>+BPub!AB119/1000000</f>
        <v>0</v>
      </c>
      <c r="U125" s="58">
        <v>9.9122249999999995E-2</v>
      </c>
      <c r="V125" s="1"/>
      <c r="W125" s="58">
        <f>+BPub!H119/1000000</f>
        <v>0</v>
      </c>
      <c r="X125" s="58">
        <f>+BPub!M119/1000000</f>
        <v>0</v>
      </c>
      <c r="Y125" s="58">
        <f>+BPub!R119/1000000</f>
        <v>0</v>
      </c>
      <c r="Z125" s="58">
        <f>+BPub!V119/1000000</f>
        <v>0</v>
      </c>
      <c r="AA125" s="58">
        <f>+BPub!AC119/1000000</f>
        <v>0</v>
      </c>
      <c r="AB125" s="58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</row>
    <row r="126" spans="1:35" x14ac:dyDescent="0.25">
      <c r="A126" t="s">
        <v>114</v>
      </c>
      <c r="B126" s="1">
        <v>0</v>
      </c>
      <c r="C126" s="149">
        <v>0</v>
      </c>
      <c r="D126" s="1">
        <v>0</v>
      </c>
      <c r="E126" s="1">
        <v>0</v>
      </c>
      <c r="F126" s="1">
        <v>0</v>
      </c>
      <c r="G126" s="58">
        <v>0</v>
      </c>
      <c r="I126" s="1">
        <f>+BPub!G120/1000000</f>
        <v>0</v>
      </c>
      <c r="J126" s="1">
        <f>+BPub!L120/1000000</f>
        <v>0</v>
      </c>
      <c r="K126" s="1">
        <f>+BPub!Q120/1000000</f>
        <v>0</v>
      </c>
      <c r="L126" s="1">
        <f>+BPub!W120/1000000</f>
        <v>0</v>
      </c>
      <c r="M126" s="1">
        <f>+BPub!AD120/1000000</f>
        <v>2.696337E-2</v>
      </c>
      <c r="N126" s="1">
        <v>4.2160805000000003</v>
      </c>
      <c r="O126" s="1"/>
      <c r="P126" s="58">
        <f>+BPub!I120/1000000</f>
        <v>0</v>
      </c>
      <c r="Q126" s="58">
        <f>+BPub!N120/1000000</f>
        <v>0</v>
      </c>
      <c r="R126" s="58">
        <f>+BPub!S120/1000000</f>
        <v>0</v>
      </c>
      <c r="S126" s="58">
        <f>+BPub!X120/1000000</f>
        <v>0</v>
      </c>
      <c r="T126" s="58">
        <f>+BPub!AB120/1000000</f>
        <v>0</v>
      </c>
      <c r="U126" s="58">
        <v>0.19856012000000001</v>
      </c>
      <c r="V126" s="1"/>
      <c r="W126" s="58">
        <f>+BPub!H120/1000000</f>
        <v>0</v>
      </c>
      <c r="X126" s="58">
        <f>+BPub!M120/1000000</f>
        <v>0</v>
      </c>
      <c r="Y126" s="58">
        <f>+BPub!R120/1000000</f>
        <v>0</v>
      </c>
      <c r="Z126" s="58">
        <f>+BPub!V120/1000000</f>
        <v>0</v>
      </c>
      <c r="AA126" s="58">
        <f>+BPub!AC120/1000000</f>
        <v>0</v>
      </c>
      <c r="AB126" s="58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</row>
    <row r="127" spans="1:35" x14ac:dyDescent="0.25">
      <c r="A127" t="s">
        <v>115</v>
      </c>
      <c r="B127" s="1">
        <v>0</v>
      </c>
      <c r="C127" s="149">
        <v>0</v>
      </c>
      <c r="D127" s="1">
        <v>0</v>
      </c>
      <c r="E127" s="1">
        <v>0</v>
      </c>
      <c r="F127" s="1">
        <v>0</v>
      </c>
      <c r="G127" s="58">
        <v>0</v>
      </c>
      <c r="I127" s="1">
        <f>+BPub!G121/1000000</f>
        <v>0</v>
      </c>
      <c r="J127" s="1">
        <f>+BPub!L121/1000000</f>
        <v>0</v>
      </c>
      <c r="K127" s="1">
        <f>+BPub!Q121/1000000</f>
        <v>0</v>
      </c>
      <c r="L127" s="1">
        <f>+BPub!W121/1000000</f>
        <v>0</v>
      </c>
      <c r="M127" s="1">
        <f>+BPub!AD121/1000000</f>
        <v>0</v>
      </c>
      <c r="N127" s="1">
        <v>5.4549901700000003</v>
      </c>
      <c r="O127" s="1"/>
      <c r="P127" s="58">
        <f>+BPub!I121/1000000</f>
        <v>0</v>
      </c>
      <c r="Q127" s="58">
        <f>+BPub!N121/1000000</f>
        <v>0</v>
      </c>
      <c r="R127" s="58">
        <f>+BPub!S121/1000000</f>
        <v>0</v>
      </c>
      <c r="S127" s="58">
        <f>+BPub!X121/1000000</f>
        <v>0</v>
      </c>
      <c r="T127" s="58">
        <f>+BPub!AB121/1000000</f>
        <v>0</v>
      </c>
      <c r="U127" s="58">
        <v>2.2344217999999998</v>
      </c>
      <c r="V127" s="1"/>
      <c r="W127" s="58">
        <f>+BPub!H121/1000000</f>
        <v>0</v>
      </c>
      <c r="X127" s="58">
        <f>+BPub!M121/1000000</f>
        <v>0</v>
      </c>
      <c r="Y127" s="58">
        <f>+BPub!R121/1000000</f>
        <v>0</v>
      </c>
      <c r="Z127" s="58">
        <f>+BPub!V121/1000000</f>
        <v>0</v>
      </c>
      <c r="AA127" s="58">
        <f>+BPub!AC121/1000000</f>
        <v>0</v>
      </c>
      <c r="AB127" s="58">
        <v>14.58724887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</row>
    <row r="128" spans="1:35" x14ac:dyDescent="0.25">
      <c r="A128" t="s">
        <v>116</v>
      </c>
      <c r="B128" s="1">
        <v>0</v>
      </c>
      <c r="C128" s="149">
        <v>0</v>
      </c>
      <c r="D128" s="1">
        <v>0</v>
      </c>
      <c r="E128" s="1">
        <v>0</v>
      </c>
      <c r="F128" s="1">
        <v>0</v>
      </c>
      <c r="G128" s="58">
        <v>0</v>
      </c>
      <c r="I128" s="1">
        <f>+BPub!G122/1000000</f>
        <v>0</v>
      </c>
      <c r="J128" s="1">
        <f>+BPub!L122/1000000</f>
        <v>0</v>
      </c>
      <c r="K128" s="1">
        <f>+BPub!Q122/1000000</f>
        <v>0</v>
      </c>
      <c r="L128" s="1">
        <f>+BPub!W122/1000000</f>
        <v>0</v>
      </c>
      <c r="M128" s="1">
        <f>+BPub!AD122/1000000</f>
        <v>0</v>
      </c>
      <c r="N128" s="1">
        <v>0</v>
      </c>
      <c r="O128" s="1"/>
      <c r="P128" s="58">
        <f>+BPub!I122/1000000</f>
        <v>0</v>
      </c>
      <c r="Q128" s="58">
        <f>+BPub!N122/1000000</f>
        <v>0</v>
      </c>
      <c r="R128" s="58">
        <f>+BPub!S122/1000000</f>
        <v>0</v>
      </c>
      <c r="S128" s="58">
        <f>+BPub!X122/1000000</f>
        <v>0</v>
      </c>
      <c r="T128" s="58">
        <f>+BPub!AB122/1000000</f>
        <v>0</v>
      </c>
      <c r="U128" s="58">
        <v>0</v>
      </c>
      <c r="V128" s="1"/>
      <c r="W128" s="58">
        <f>+BPub!H122/1000000</f>
        <v>0</v>
      </c>
      <c r="X128" s="58">
        <f>+BPub!M122/1000000</f>
        <v>0</v>
      </c>
      <c r="Y128" s="58">
        <f>+BPub!R122/1000000</f>
        <v>0</v>
      </c>
      <c r="Z128" s="58">
        <f>+BPub!V122/1000000</f>
        <v>0</v>
      </c>
      <c r="AA128" s="58">
        <f>+BPub!AC122/1000000</f>
        <v>0</v>
      </c>
      <c r="AB128" s="5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</row>
    <row r="129" spans="1:35" x14ac:dyDescent="0.25">
      <c r="A129" t="s">
        <v>117</v>
      </c>
      <c r="B129" s="1">
        <v>0</v>
      </c>
      <c r="C129" s="149">
        <v>0</v>
      </c>
      <c r="D129" s="1">
        <v>0</v>
      </c>
      <c r="E129" s="1">
        <v>0</v>
      </c>
      <c r="F129" s="1">
        <v>0</v>
      </c>
      <c r="G129" s="58">
        <v>0</v>
      </c>
      <c r="I129" s="1">
        <f>+BPub!G123/1000000</f>
        <v>0</v>
      </c>
      <c r="J129" s="1">
        <f>+BPub!L123/1000000</f>
        <v>0</v>
      </c>
      <c r="K129" s="1">
        <f>+BPub!Q123/1000000</f>
        <v>0</v>
      </c>
      <c r="L129" s="1">
        <f>+BPub!W123/1000000</f>
        <v>0</v>
      </c>
      <c r="M129" s="1">
        <f>+BPub!AD123/1000000</f>
        <v>0</v>
      </c>
      <c r="N129" s="1">
        <v>0</v>
      </c>
      <c r="O129" s="1"/>
      <c r="P129" s="58">
        <f>+BPub!I123/1000000</f>
        <v>0</v>
      </c>
      <c r="Q129" s="58">
        <f>+BPub!N123/1000000</f>
        <v>0</v>
      </c>
      <c r="R129" s="58">
        <f>+BPub!S123/1000000</f>
        <v>0</v>
      </c>
      <c r="S129" s="58">
        <f>+BPub!X123/1000000</f>
        <v>0</v>
      </c>
      <c r="T129" s="58">
        <f>+BPub!AB123/1000000</f>
        <v>0</v>
      </c>
      <c r="U129" s="58">
        <v>0</v>
      </c>
      <c r="V129" s="1"/>
      <c r="W129" s="58">
        <f>+BPub!H123/1000000</f>
        <v>0</v>
      </c>
      <c r="X129" s="58">
        <f>+BPub!M123/1000000</f>
        <v>0</v>
      </c>
      <c r="Y129" s="58">
        <f>+BPub!R123/1000000</f>
        <v>0</v>
      </c>
      <c r="Z129" s="58">
        <f>+BPub!V123/1000000</f>
        <v>0</v>
      </c>
      <c r="AA129" s="58">
        <f>+BPub!AC123/1000000</f>
        <v>0</v>
      </c>
      <c r="AB129" s="58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</row>
    <row r="130" spans="1:35" x14ac:dyDescent="0.25">
      <c r="A130" t="s">
        <v>118</v>
      </c>
      <c r="B130" s="1">
        <v>0</v>
      </c>
      <c r="C130" s="149">
        <v>0</v>
      </c>
      <c r="D130" s="1">
        <v>0</v>
      </c>
      <c r="E130" s="1">
        <v>0</v>
      </c>
      <c r="F130" s="1">
        <v>0</v>
      </c>
      <c r="G130" s="58">
        <v>0</v>
      </c>
      <c r="I130" s="1">
        <f>+BPub!G124/1000000</f>
        <v>0</v>
      </c>
      <c r="J130" s="1">
        <f>+BPub!L124/1000000</f>
        <v>0</v>
      </c>
      <c r="K130" s="1">
        <f>+BPub!Q124/1000000</f>
        <v>0</v>
      </c>
      <c r="L130" s="1">
        <f>+BPub!W124/1000000</f>
        <v>0</v>
      </c>
      <c r="M130" s="1">
        <f>+BPub!AD124/1000000</f>
        <v>0</v>
      </c>
      <c r="N130" s="1">
        <v>0</v>
      </c>
      <c r="O130" s="1"/>
      <c r="P130" s="58">
        <f>+BPub!I124/1000000</f>
        <v>0</v>
      </c>
      <c r="Q130" s="58">
        <f>+BPub!N124/1000000</f>
        <v>0</v>
      </c>
      <c r="R130" s="58">
        <f>+BPub!S124/1000000</f>
        <v>0</v>
      </c>
      <c r="S130" s="58">
        <f>+BPub!X124/1000000</f>
        <v>0</v>
      </c>
      <c r="T130" s="58">
        <f>+BPub!AB124/1000000</f>
        <v>0</v>
      </c>
      <c r="U130" s="58">
        <v>0</v>
      </c>
      <c r="V130" s="1"/>
      <c r="W130" s="58">
        <f>+BPub!H124/1000000</f>
        <v>0</v>
      </c>
      <c r="X130" s="58">
        <f>+BPub!M124/1000000</f>
        <v>0</v>
      </c>
      <c r="Y130" s="58">
        <f>+BPub!R124/1000000</f>
        <v>0</v>
      </c>
      <c r="Z130" s="58">
        <f>+BPub!V124/1000000</f>
        <v>0</v>
      </c>
      <c r="AA130" s="58">
        <f>+BPub!AC124/1000000</f>
        <v>0</v>
      </c>
      <c r="AB130" s="58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</row>
    <row r="131" spans="1:35" x14ac:dyDescent="0.25">
      <c r="A131" t="s">
        <v>119</v>
      </c>
      <c r="B131" s="1">
        <v>0</v>
      </c>
      <c r="C131" s="149">
        <v>0</v>
      </c>
      <c r="D131" s="1">
        <v>0</v>
      </c>
      <c r="E131" s="1">
        <v>0</v>
      </c>
      <c r="F131" s="1">
        <v>0</v>
      </c>
      <c r="G131" s="58">
        <v>0</v>
      </c>
      <c r="I131" s="1">
        <f>+BPub!G125/1000000</f>
        <v>0</v>
      </c>
      <c r="J131" s="1">
        <f>+BPub!L125/1000000</f>
        <v>0</v>
      </c>
      <c r="K131" s="1">
        <f>+BPub!Q125/1000000</f>
        <v>0</v>
      </c>
      <c r="L131" s="1">
        <f>+BPub!W125/1000000</f>
        <v>0</v>
      </c>
      <c r="M131" s="1">
        <f>+BPub!AD125/1000000</f>
        <v>0</v>
      </c>
      <c r="N131" s="1">
        <v>0</v>
      </c>
      <c r="O131" s="1"/>
      <c r="P131" s="58">
        <f>+BPub!I125/1000000</f>
        <v>0</v>
      </c>
      <c r="Q131" s="58">
        <f>+BPub!N125/1000000</f>
        <v>0</v>
      </c>
      <c r="R131" s="58">
        <f>+BPub!S125/1000000</f>
        <v>0</v>
      </c>
      <c r="S131" s="58">
        <f>+BPub!X125/1000000</f>
        <v>0</v>
      </c>
      <c r="T131" s="58">
        <f>+BPub!AB125/1000000</f>
        <v>0</v>
      </c>
      <c r="U131" s="58">
        <v>0</v>
      </c>
      <c r="V131" s="1"/>
      <c r="W131" s="58">
        <f>+BPub!H125/1000000</f>
        <v>0</v>
      </c>
      <c r="X131" s="58">
        <f>+BPub!M125/1000000</f>
        <v>0</v>
      </c>
      <c r="Y131" s="58">
        <f>+BPub!R125/1000000</f>
        <v>0</v>
      </c>
      <c r="Z131" s="58">
        <f>+BPub!V125/1000000</f>
        <v>0</v>
      </c>
      <c r="AA131" s="58">
        <f>+BPub!AC125/1000000</f>
        <v>0</v>
      </c>
      <c r="AB131" s="58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</row>
    <row r="132" spans="1:35" x14ac:dyDescent="0.25">
      <c r="A132" t="s">
        <v>120</v>
      </c>
      <c r="B132" s="1">
        <v>0</v>
      </c>
      <c r="C132" s="149">
        <v>0</v>
      </c>
      <c r="D132" s="1">
        <v>0</v>
      </c>
      <c r="E132" s="1">
        <v>0</v>
      </c>
      <c r="F132" s="1">
        <v>0</v>
      </c>
      <c r="G132" s="58">
        <v>0</v>
      </c>
      <c r="I132" s="1">
        <f>+BPub!G126/1000000</f>
        <v>0</v>
      </c>
      <c r="J132" s="1">
        <f>+BPub!L126/1000000</f>
        <v>0</v>
      </c>
      <c r="K132" s="1">
        <f>+BPub!Q126/1000000</f>
        <v>0</v>
      </c>
      <c r="L132" s="1">
        <f>+BPub!W126/1000000</f>
        <v>0</v>
      </c>
      <c r="M132" s="1">
        <f>+BPub!AD126/1000000</f>
        <v>0</v>
      </c>
      <c r="N132" s="1">
        <v>0</v>
      </c>
      <c r="O132" s="1"/>
      <c r="P132" s="58">
        <f>+BPub!I126/1000000</f>
        <v>0</v>
      </c>
      <c r="Q132" s="58">
        <f>+BPub!N126/1000000</f>
        <v>0</v>
      </c>
      <c r="R132" s="58">
        <f>+BPub!S126/1000000</f>
        <v>0</v>
      </c>
      <c r="S132" s="58">
        <f>+BPub!X126/1000000</f>
        <v>0</v>
      </c>
      <c r="T132" s="58">
        <f>+BPub!AB126/1000000</f>
        <v>0</v>
      </c>
      <c r="U132" s="58">
        <v>0</v>
      </c>
      <c r="V132" s="1"/>
      <c r="W132" s="58">
        <f>+BPub!H126/1000000</f>
        <v>0</v>
      </c>
      <c r="X132" s="58">
        <f>+BPub!M126/1000000</f>
        <v>0</v>
      </c>
      <c r="Y132" s="58">
        <f>+BPub!R126/1000000</f>
        <v>0</v>
      </c>
      <c r="Z132" s="58">
        <f>+BPub!V126/1000000</f>
        <v>0</v>
      </c>
      <c r="AA132" s="58">
        <f>+BPub!AC126/1000000</f>
        <v>0</v>
      </c>
      <c r="AB132" s="58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</row>
    <row r="133" spans="1:35" x14ac:dyDescent="0.25">
      <c r="A133" t="s">
        <v>121</v>
      </c>
      <c r="B133" s="1">
        <v>0</v>
      </c>
      <c r="C133" s="149">
        <v>0</v>
      </c>
      <c r="D133" s="1">
        <v>0</v>
      </c>
      <c r="E133" s="1">
        <v>0</v>
      </c>
      <c r="F133" s="1">
        <v>0</v>
      </c>
      <c r="G133" s="58">
        <v>0</v>
      </c>
      <c r="I133" s="1">
        <f>+BPub!G127/1000000</f>
        <v>0</v>
      </c>
      <c r="J133" s="1">
        <f>+BPub!L127/1000000</f>
        <v>0</v>
      </c>
      <c r="K133" s="1">
        <f>+BPub!Q127/1000000</f>
        <v>0</v>
      </c>
      <c r="L133" s="1">
        <f>+BPub!W127/1000000</f>
        <v>0</v>
      </c>
      <c r="M133" s="1">
        <f>+BPub!AD127/1000000</f>
        <v>0</v>
      </c>
      <c r="N133" s="1">
        <v>0</v>
      </c>
      <c r="O133" s="1"/>
      <c r="P133" s="58">
        <f>+BPub!I127/1000000</f>
        <v>0</v>
      </c>
      <c r="Q133" s="58">
        <f>+BPub!N127/1000000</f>
        <v>0</v>
      </c>
      <c r="R133" s="58">
        <f>+BPub!S127/1000000</f>
        <v>0</v>
      </c>
      <c r="S133" s="58">
        <f>+BPub!X127/1000000</f>
        <v>0</v>
      </c>
      <c r="T133" s="58">
        <f>+BPub!AB127/1000000</f>
        <v>0</v>
      </c>
      <c r="U133" s="58">
        <v>0</v>
      </c>
      <c r="V133" s="1"/>
      <c r="W133" s="58">
        <f>+BPub!H127/1000000</f>
        <v>0</v>
      </c>
      <c r="X133" s="58">
        <f>+BPub!M127/1000000</f>
        <v>0</v>
      </c>
      <c r="Y133" s="58">
        <f>+BPub!R127/1000000</f>
        <v>0</v>
      </c>
      <c r="Z133" s="58">
        <f>+BPub!V127/1000000</f>
        <v>0</v>
      </c>
      <c r="AA133" s="58">
        <f>+BPub!AC127/1000000</f>
        <v>0</v>
      </c>
      <c r="AB133" s="58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</row>
    <row r="134" spans="1:35" x14ac:dyDescent="0.25">
      <c r="A134" t="s">
        <v>122</v>
      </c>
      <c r="B134" s="1">
        <v>0</v>
      </c>
      <c r="C134" s="149">
        <v>0</v>
      </c>
      <c r="D134" s="1">
        <v>0</v>
      </c>
      <c r="E134" s="1">
        <v>0</v>
      </c>
      <c r="F134" s="1">
        <v>0</v>
      </c>
      <c r="G134" s="58">
        <v>0</v>
      </c>
      <c r="I134" s="1">
        <f>+BPub!G128/1000000</f>
        <v>0</v>
      </c>
      <c r="J134" s="1">
        <f>+BPub!L128/1000000</f>
        <v>0</v>
      </c>
      <c r="K134" s="1">
        <f>+BPub!Q128/1000000</f>
        <v>0</v>
      </c>
      <c r="L134" s="1">
        <f>+BPub!W128/1000000</f>
        <v>0</v>
      </c>
      <c r="M134" s="1">
        <f>+BPub!AD128/1000000</f>
        <v>0</v>
      </c>
      <c r="N134" s="1">
        <v>0</v>
      </c>
      <c r="O134" s="1"/>
      <c r="P134" s="58">
        <f>+BPub!I128/1000000</f>
        <v>0</v>
      </c>
      <c r="Q134" s="58">
        <f>+BPub!N128/1000000</f>
        <v>0</v>
      </c>
      <c r="R134" s="58">
        <f>+BPub!S128/1000000</f>
        <v>0</v>
      </c>
      <c r="S134" s="58">
        <f>+BPub!X128/1000000</f>
        <v>0</v>
      </c>
      <c r="T134" s="58">
        <f>+BPub!AB128/1000000</f>
        <v>0</v>
      </c>
      <c r="U134" s="58">
        <v>0</v>
      </c>
      <c r="V134" s="1"/>
      <c r="W134" s="58">
        <f>+BPub!H128/1000000</f>
        <v>0</v>
      </c>
      <c r="X134" s="58">
        <f>+BPub!M128/1000000</f>
        <v>0</v>
      </c>
      <c r="Y134" s="58">
        <f>+BPub!R128/1000000</f>
        <v>0</v>
      </c>
      <c r="Z134" s="58">
        <f>+BPub!V128/1000000</f>
        <v>0</v>
      </c>
      <c r="AA134" s="58">
        <f>+BPub!AC128/1000000</f>
        <v>0</v>
      </c>
      <c r="AB134" s="58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</row>
    <row r="135" spans="1:35" x14ac:dyDescent="0.25">
      <c r="A135" t="s">
        <v>123</v>
      </c>
      <c r="B135" s="1">
        <v>0</v>
      </c>
      <c r="C135" s="149">
        <v>0</v>
      </c>
      <c r="D135" s="1">
        <v>0</v>
      </c>
      <c r="E135" s="1">
        <v>0</v>
      </c>
      <c r="F135" s="1">
        <v>0</v>
      </c>
      <c r="G135" s="58">
        <v>0</v>
      </c>
      <c r="I135" s="1">
        <f>+BPub!G129/1000000</f>
        <v>0</v>
      </c>
      <c r="J135" s="1">
        <f>+BPub!L129/1000000</f>
        <v>0</v>
      </c>
      <c r="K135" s="1">
        <f>+BPub!Q129/1000000</f>
        <v>0</v>
      </c>
      <c r="L135" s="1">
        <f>+BPub!W129/1000000</f>
        <v>0</v>
      </c>
      <c r="M135" s="1">
        <f>+BPub!AD129/1000000</f>
        <v>0</v>
      </c>
      <c r="N135" s="1">
        <v>0</v>
      </c>
      <c r="O135" s="1"/>
      <c r="P135" s="58">
        <f>+BPub!I129/1000000</f>
        <v>0</v>
      </c>
      <c r="Q135" s="58">
        <f>+BPub!N129/1000000</f>
        <v>0</v>
      </c>
      <c r="R135" s="58">
        <f>+BPub!S129/1000000</f>
        <v>0</v>
      </c>
      <c r="S135" s="58">
        <f>+BPub!X129/1000000</f>
        <v>0</v>
      </c>
      <c r="T135" s="58">
        <f>+BPub!AB129/1000000</f>
        <v>0</v>
      </c>
      <c r="U135" s="58">
        <v>0</v>
      </c>
      <c r="V135" s="1"/>
      <c r="W135" s="58">
        <f>+BPub!H129/1000000</f>
        <v>0</v>
      </c>
      <c r="X135" s="58">
        <f>+BPub!M129/1000000</f>
        <v>0</v>
      </c>
      <c r="Y135" s="58">
        <f>+BPub!R129/1000000</f>
        <v>0</v>
      </c>
      <c r="Z135" s="58">
        <f>+BPub!V129/1000000</f>
        <v>0</v>
      </c>
      <c r="AA135" s="58">
        <f>+BPub!AC129/1000000</f>
        <v>0</v>
      </c>
      <c r="AB135" s="58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</row>
    <row r="136" spans="1:35" x14ac:dyDescent="0.25">
      <c r="A136" t="s">
        <v>124</v>
      </c>
      <c r="B136" s="1">
        <v>0</v>
      </c>
      <c r="C136" s="149">
        <v>0</v>
      </c>
      <c r="D136" s="1">
        <v>0</v>
      </c>
      <c r="E136" s="1">
        <v>0</v>
      </c>
      <c r="F136" s="1">
        <v>0</v>
      </c>
      <c r="G136" s="58">
        <v>0</v>
      </c>
      <c r="I136" s="1">
        <f>+BPub!G130/1000000</f>
        <v>0</v>
      </c>
      <c r="J136" s="1">
        <f>+BPub!L130/1000000</f>
        <v>0</v>
      </c>
      <c r="K136" s="1">
        <f>+BPub!Q130/1000000</f>
        <v>0</v>
      </c>
      <c r="L136" s="1">
        <f>+BPub!W130/1000000</f>
        <v>0</v>
      </c>
      <c r="M136" s="1">
        <f>+BPub!AD130/1000000</f>
        <v>0</v>
      </c>
      <c r="N136" s="1">
        <v>0</v>
      </c>
      <c r="O136" s="1"/>
      <c r="P136" s="58">
        <f>+BPub!I130/1000000</f>
        <v>0</v>
      </c>
      <c r="Q136" s="58">
        <f>+BPub!N130/1000000</f>
        <v>0</v>
      </c>
      <c r="R136" s="58">
        <f>+BPub!S130/1000000</f>
        <v>0</v>
      </c>
      <c r="S136" s="58">
        <f>+BPub!X130/1000000</f>
        <v>0</v>
      </c>
      <c r="T136" s="58">
        <f>+BPub!AB130/1000000</f>
        <v>0</v>
      </c>
      <c r="U136" s="58">
        <v>0</v>
      </c>
      <c r="V136" s="1"/>
      <c r="W136" s="58">
        <f>+BPub!H130/1000000</f>
        <v>0</v>
      </c>
      <c r="X136" s="58">
        <f>+BPub!M130/1000000</f>
        <v>0</v>
      </c>
      <c r="Y136" s="58">
        <f>+BPub!R130/1000000</f>
        <v>0</v>
      </c>
      <c r="Z136" s="58">
        <f>+BPub!V130/1000000</f>
        <v>0</v>
      </c>
      <c r="AA136" s="58">
        <f>+BPub!AC130/1000000</f>
        <v>0</v>
      </c>
      <c r="AB136" s="58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</row>
    <row r="137" spans="1:35" x14ac:dyDescent="0.25">
      <c r="A137" t="s">
        <v>125</v>
      </c>
      <c r="B137" s="1">
        <v>0</v>
      </c>
      <c r="C137" s="149">
        <v>0</v>
      </c>
      <c r="D137" s="1">
        <v>0</v>
      </c>
      <c r="E137" s="1">
        <v>0</v>
      </c>
      <c r="F137" s="1">
        <v>0</v>
      </c>
      <c r="G137" s="58">
        <v>0</v>
      </c>
      <c r="I137" s="1">
        <f>+BPub!G131/1000000</f>
        <v>0</v>
      </c>
      <c r="J137" s="1">
        <f>+BPub!L131/1000000</f>
        <v>0</v>
      </c>
      <c r="K137" s="1">
        <f>+BPub!Q131/1000000</f>
        <v>0</v>
      </c>
      <c r="L137" s="1">
        <f>+BPub!W131/1000000</f>
        <v>0</v>
      </c>
      <c r="M137" s="1">
        <f>+BPub!AD131/1000000</f>
        <v>0</v>
      </c>
      <c r="N137" s="1">
        <v>0</v>
      </c>
      <c r="O137" s="1"/>
      <c r="P137" s="58">
        <f>+BPub!I131/1000000</f>
        <v>0</v>
      </c>
      <c r="Q137" s="58">
        <f>+BPub!N131/1000000</f>
        <v>0</v>
      </c>
      <c r="R137" s="58">
        <f>+BPub!S131/1000000</f>
        <v>0</v>
      </c>
      <c r="S137" s="58">
        <f>+BPub!X131/1000000</f>
        <v>0</v>
      </c>
      <c r="T137" s="58">
        <f>+BPub!AB131/1000000</f>
        <v>0</v>
      </c>
      <c r="U137" s="58">
        <v>0</v>
      </c>
      <c r="V137" s="1"/>
      <c r="W137" s="58">
        <f>+BPub!H131/1000000</f>
        <v>0</v>
      </c>
      <c r="X137" s="58">
        <f>+BPub!M131/1000000</f>
        <v>0</v>
      </c>
      <c r="Y137" s="58">
        <f>+BPub!R131/1000000</f>
        <v>0</v>
      </c>
      <c r="Z137" s="58">
        <f>+BPub!V131/1000000</f>
        <v>0</v>
      </c>
      <c r="AA137" s="58">
        <f>+BPub!AC131/1000000</f>
        <v>0</v>
      </c>
      <c r="AB137" s="58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</row>
    <row r="138" spans="1:35" x14ac:dyDescent="0.25">
      <c r="A138" t="s">
        <v>126</v>
      </c>
      <c r="B138" s="1">
        <v>0</v>
      </c>
      <c r="C138" s="149">
        <v>0</v>
      </c>
      <c r="D138" s="1">
        <v>0</v>
      </c>
      <c r="E138" s="1">
        <v>0</v>
      </c>
      <c r="F138" s="1">
        <v>0</v>
      </c>
      <c r="G138" s="58">
        <v>0</v>
      </c>
      <c r="I138" s="1">
        <f>+BPub!G132/1000000</f>
        <v>0</v>
      </c>
      <c r="J138" s="1">
        <f>+BPub!L132/1000000</f>
        <v>0</v>
      </c>
      <c r="K138" s="1">
        <f>+BPub!Q132/1000000</f>
        <v>0</v>
      </c>
      <c r="L138" s="1">
        <f>+BPub!W132/1000000</f>
        <v>0</v>
      </c>
      <c r="M138" s="1">
        <f>+BPub!AD132/1000000</f>
        <v>0</v>
      </c>
      <c r="N138" s="1">
        <v>0</v>
      </c>
      <c r="O138" s="1"/>
      <c r="P138" s="58">
        <f>+BPub!I132/1000000</f>
        <v>0</v>
      </c>
      <c r="Q138" s="58">
        <f>+BPub!N132/1000000</f>
        <v>0</v>
      </c>
      <c r="R138" s="58">
        <f>+BPub!S132/1000000</f>
        <v>0</v>
      </c>
      <c r="S138" s="58">
        <f>+BPub!X132/1000000</f>
        <v>0</v>
      </c>
      <c r="T138" s="58">
        <f>+BPub!AB132/1000000</f>
        <v>0</v>
      </c>
      <c r="U138" s="58">
        <v>0</v>
      </c>
      <c r="V138" s="1"/>
      <c r="W138" s="58">
        <f>+BPub!H132/1000000</f>
        <v>0</v>
      </c>
      <c r="X138" s="58">
        <f>+BPub!M132/1000000</f>
        <v>0</v>
      </c>
      <c r="Y138" s="58">
        <f>+BPub!R132/1000000</f>
        <v>0</v>
      </c>
      <c r="Z138" s="58">
        <f>+BPub!V132/1000000</f>
        <v>0</v>
      </c>
      <c r="AA138" s="58">
        <f>+BPub!AC132/1000000</f>
        <v>0</v>
      </c>
      <c r="AB138" s="5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</row>
    <row r="139" spans="1:35" x14ac:dyDescent="0.25">
      <c r="A139" t="s">
        <v>127</v>
      </c>
      <c r="B139" s="1">
        <v>0</v>
      </c>
      <c r="C139" s="149">
        <v>0</v>
      </c>
      <c r="D139" s="1">
        <v>0</v>
      </c>
      <c r="E139" s="1">
        <v>0</v>
      </c>
      <c r="F139" s="1">
        <v>0</v>
      </c>
      <c r="G139" s="58">
        <v>0</v>
      </c>
      <c r="I139" s="1">
        <f>+BPub!G133/1000000</f>
        <v>0</v>
      </c>
      <c r="J139" s="1">
        <f>+BPub!L133/1000000</f>
        <v>0</v>
      </c>
      <c r="K139" s="1">
        <f>+BPub!Q133/1000000</f>
        <v>0</v>
      </c>
      <c r="L139" s="1">
        <f>+BPub!W133/1000000</f>
        <v>0</v>
      </c>
      <c r="M139" s="1">
        <f>+BPub!AD133/1000000</f>
        <v>0</v>
      </c>
      <c r="N139" s="1">
        <v>0</v>
      </c>
      <c r="O139" s="1"/>
      <c r="P139" s="58">
        <f>+BPub!I133/1000000</f>
        <v>0</v>
      </c>
      <c r="Q139" s="58">
        <f>+BPub!N133/1000000</f>
        <v>0</v>
      </c>
      <c r="R139" s="58">
        <f>+BPub!S133/1000000</f>
        <v>0</v>
      </c>
      <c r="S139" s="58">
        <f>+BPub!X133/1000000</f>
        <v>0</v>
      </c>
      <c r="T139" s="58">
        <f>+BPub!AB133/1000000</f>
        <v>0</v>
      </c>
      <c r="U139" s="58">
        <v>0</v>
      </c>
      <c r="V139" s="1"/>
      <c r="W139" s="58">
        <f>+BPub!H133/1000000</f>
        <v>0</v>
      </c>
      <c r="X139" s="58">
        <f>+BPub!M133/1000000</f>
        <v>0</v>
      </c>
      <c r="Y139" s="58">
        <f>+BPub!R133/1000000</f>
        <v>0</v>
      </c>
      <c r="Z139" s="58">
        <f>+BPub!V133/1000000</f>
        <v>0</v>
      </c>
      <c r="AA139" s="58">
        <f>+BPub!AC133/1000000</f>
        <v>0</v>
      </c>
      <c r="AB139" s="58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</row>
    <row r="140" spans="1:35" x14ac:dyDescent="0.25">
      <c r="A140" t="s">
        <v>128</v>
      </c>
      <c r="B140" s="1">
        <v>0</v>
      </c>
      <c r="C140" s="149">
        <v>0</v>
      </c>
      <c r="D140" s="1">
        <v>0</v>
      </c>
      <c r="E140" s="1">
        <v>0</v>
      </c>
      <c r="F140" s="1">
        <v>0</v>
      </c>
      <c r="G140" s="58">
        <v>0</v>
      </c>
      <c r="I140" s="1">
        <f>+BPub!G134/1000000</f>
        <v>0</v>
      </c>
      <c r="J140" s="1">
        <f>+BPub!L134/1000000</f>
        <v>0</v>
      </c>
      <c r="K140" s="1">
        <f>+BPub!Q134/1000000</f>
        <v>0</v>
      </c>
      <c r="L140" s="1">
        <f>+BPub!W134/1000000</f>
        <v>0</v>
      </c>
      <c r="M140" s="1">
        <f>+BPub!AD134/1000000</f>
        <v>0</v>
      </c>
      <c r="N140" s="1">
        <v>0</v>
      </c>
      <c r="O140" s="1"/>
      <c r="P140" s="58">
        <f>+BPub!I134/1000000</f>
        <v>0</v>
      </c>
      <c r="Q140" s="58">
        <f>+BPub!N134/1000000</f>
        <v>0</v>
      </c>
      <c r="R140" s="58">
        <f>+BPub!S134/1000000</f>
        <v>0</v>
      </c>
      <c r="S140" s="58">
        <f>+BPub!X134/1000000</f>
        <v>0</v>
      </c>
      <c r="T140" s="58">
        <f>+BPub!AB134/1000000</f>
        <v>0</v>
      </c>
      <c r="U140" s="58">
        <v>0</v>
      </c>
      <c r="V140" s="1"/>
      <c r="W140" s="58">
        <f>+BPub!H134/1000000</f>
        <v>0</v>
      </c>
      <c r="X140" s="58">
        <f>+BPub!M134/1000000</f>
        <v>0</v>
      </c>
      <c r="Y140" s="58">
        <f>+BPub!R134/1000000</f>
        <v>0</v>
      </c>
      <c r="Z140" s="58">
        <f>+BPub!V134/1000000</f>
        <v>0</v>
      </c>
      <c r="AA140" s="58">
        <f>+BPub!AC134/1000000</f>
        <v>0</v>
      </c>
      <c r="AB140" s="58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</row>
    <row r="141" spans="1:35" x14ac:dyDescent="0.25">
      <c r="A141" t="s">
        <v>129</v>
      </c>
      <c r="B141" s="1">
        <v>0</v>
      </c>
      <c r="C141" s="149">
        <v>0</v>
      </c>
      <c r="D141" s="1">
        <v>0</v>
      </c>
      <c r="E141" s="1">
        <v>0</v>
      </c>
      <c r="F141" s="1">
        <v>0</v>
      </c>
      <c r="G141" s="58">
        <v>0</v>
      </c>
      <c r="I141" s="1">
        <f>+BPub!G135/1000000</f>
        <v>0</v>
      </c>
      <c r="J141" s="1">
        <f>+BPub!L135/1000000</f>
        <v>0</v>
      </c>
      <c r="K141" s="1">
        <f>+BPub!Q135/1000000</f>
        <v>0</v>
      </c>
      <c r="L141" s="1">
        <f>+BPub!W135/1000000</f>
        <v>0</v>
      </c>
      <c r="M141" s="1">
        <f>+BPub!AD135/1000000</f>
        <v>0</v>
      </c>
      <c r="N141" s="1">
        <v>0</v>
      </c>
      <c r="O141" s="1"/>
      <c r="P141" s="58">
        <f>+BPub!I135/1000000</f>
        <v>0</v>
      </c>
      <c r="Q141" s="58">
        <f>+BPub!N135/1000000</f>
        <v>0</v>
      </c>
      <c r="R141" s="58">
        <f>+BPub!S135/1000000</f>
        <v>0</v>
      </c>
      <c r="S141" s="58">
        <f>+BPub!X135/1000000</f>
        <v>0</v>
      </c>
      <c r="T141" s="58">
        <f>+BPub!AB135/1000000</f>
        <v>0</v>
      </c>
      <c r="U141" s="58">
        <v>0</v>
      </c>
      <c r="V141" s="1"/>
      <c r="W141" s="58">
        <f>+BPub!H135/1000000</f>
        <v>0</v>
      </c>
      <c r="X141" s="58">
        <f>+BPub!M135/1000000</f>
        <v>0</v>
      </c>
      <c r="Y141" s="58">
        <f>+BPub!R135/1000000</f>
        <v>0</v>
      </c>
      <c r="Z141" s="58">
        <f>+BPub!V135/1000000</f>
        <v>0</v>
      </c>
      <c r="AA141" s="58">
        <f>+BPub!AC135/1000000</f>
        <v>0</v>
      </c>
      <c r="AB141" s="58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</row>
    <row r="142" spans="1:35" x14ac:dyDescent="0.25">
      <c r="A142" t="s">
        <v>130</v>
      </c>
      <c r="B142" s="1">
        <v>0</v>
      </c>
      <c r="C142" s="149">
        <v>0</v>
      </c>
      <c r="D142" s="1">
        <v>0</v>
      </c>
      <c r="E142" s="1">
        <v>0</v>
      </c>
      <c r="F142" s="1">
        <v>0</v>
      </c>
      <c r="G142" s="58">
        <v>0</v>
      </c>
      <c r="I142" s="1">
        <f>+BPub!G136/1000000</f>
        <v>0</v>
      </c>
      <c r="J142" s="1">
        <f>+BPub!L136/1000000</f>
        <v>0</v>
      </c>
      <c r="K142" s="1">
        <f>+BPub!Q136/1000000</f>
        <v>0</v>
      </c>
      <c r="L142" s="1">
        <f>+BPub!W136/1000000</f>
        <v>0</v>
      </c>
      <c r="M142" s="1">
        <f>+BPub!AD136/1000000</f>
        <v>0</v>
      </c>
      <c r="N142" s="1">
        <v>0</v>
      </c>
      <c r="O142" s="1"/>
      <c r="P142" s="58">
        <f>+BPub!I136/1000000</f>
        <v>0</v>
      </c>
      <c r="Q142" s="58">
        <f>+BPub!N136/1000000</f>
        <v>0</v>
      </c>
      <c r="R142" s="58">
        <f>+BPub!S136/1000000</f>
        <v>0</v>
      </c>
      <c r="S142" s="58">
        <f>+BPub!X136/1000000</f>
        <v>0</v>
      </c>
      <c r="T142" s="58">
        <f>+BPub!AB136/1000000</f>
        <v>0</v>
      </c>
      <c r="U142" s="58">
        <v>0</v>
      </c>
      <c r="V142" s="1"/>
      <c r="W142" s="58">
        <f>+BPub!H136/1000000</f>
        <v>0</v>
      </c>
      <c r="X142" s="58">
        <f>+BPub!M136/1000000</f>
        <v>0</v>
      </c>
      <c r="Y142" s="58">
        <f>+BPub!R136/1000000</f>
        <v>0</v>
      </c>
      <c r="Z142" s="58">
        <f>+BPub!V136/1000000</f>
        <v>0</v>
      </c>
      <c r="AA142" s="58">
        <f>+BPub!AC136/1000000</f>
        <v>0</v>
      </c>
      <c r="AB142" s="58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</row>
    <row r="143" spans="1:35" x14ac:dyDescent="0.25">
      <c r="A143" t="s">
        <v>131</v>
      </c>
      <c r="B143" s="1">
        <v>0</v>
      </c>
      <c r="C143" s="149">
        <v>0</v>
      </c>
      <c r="D143" s="1">
        <v>0</v>
      </c>
      <c r="E143" s="1">
        <v>0</v>
      </c>
      <c r="F143" s="1">
        <v>0</v>
      </c>
      <c r="G143" s="58">
        <v>0</v>
      </c>
      <c r="I143" s="1">
        <f>+BPub!G137/1000000</f>
        <v>0</v>
      </c>
      <c r="J143" s="1">
        <f>+BPub!L137/1000000</f>
        <v>0</v>
      </c>
      <c r="K143" s="1">
        <f>+BPub!Q137/1000000</f>
        <v>0</v>
      </c>
      <c r="L143" s="1">
        <f>+BPub!W137/1000000</f>
        <v>0</v>
      </c>
      <c r="M143" s="1">
        <f>+BPub!AD137/1000000</f>
        <v>0</v>
      </c>
      <c r="N143" s="1">
        <v>0</v>
      </c>
      <c r="O143" s="1"/>
      <c r="P143" s="58">
        <f>+BPub!I137/1000000</f>
        <v>0</v>
      </c>
      <c r="Q143" s="58">
        <f>+BPub!N137/1000000</f>
        <v>0</v>
      </c>
      <c r="R143" s="58">
        <f>+BPub!S137/1000000</f>
        <v>0</v>
      </c>
      <c r="S143" s="58">
        <f>+BPub!X137/1000000</f>
        <v>0</v>
      </c>
      <c r="T143" s="58">
        <f>+BPub!AB137/1000000</f>
        <v>0</v>
      </c>
      <c r="U143" s="58">
        <v>0</v>
      </c>
      <c r="V143" s="1"/>
      <c r="W143" s="58">
        <f>+BPub!H137/1000000</f>
        <v>0</v>
      </c>
      <c r="X143" s="58">
        <f>+BPub!M137/1000000</f>
        <v>0</v>
      </c>
      <c r="Y143" s="58">
        <f>+BPub!R137/1000000</f>
        <v>0</v>
      </c>
      <c r="Z143" s="58">
        <f>+BPub!V137/1000000</f>
        <v>0</v>
      </c>
      <c r="AA143" s="58">
        <f>+BPub!AC137/1000000</f>
        <v>0</v>
      </c>
      <c r="AB143" s="58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</row>
    <row r="144" spans="1:35" x14ac:dyDescent="0.25">
      <c r="A144" t="s">
        <v>132</v>
      </c>
      <c r="B144" s="1">
        <v>0</v>
      </c>
      <c r="C144" s="149">
        <v>0</v>
      </c>
      <c r="D144" s="1">
        <v>0</v>
      </c>
      <c r="E144" s="1">
        <v>0</v>
      </c>
      <c r="F144" s="1">
        <v>0</v>
      </c>
      <c r="G144" s="58">
        <v>0</v>
      </c>
      <c r="I144" s="1">
        <f>+BPub!G138/1000000</f>
        <v>0</v>
      </c>
      <c r="J144" s="1">
        <f>+BPub!L138/1000000</f>
        <v>0</v>
      </c>
      <c r="K144" s="1">
        <f>+BPub!Q138/1000000</f>
        <v>0</v>
      </c>
      <c r="L144" s="1">
        <f>+BPub!W138/1000000</f>
        <v>0</v>
      </c>
      <c r="M144" s="1">
        <f>+BPub!AD138/1000000</f>
        <v>0</v>
      </c>
      <c r="N144" s="1">
        <v>0</v>
      </c>
      <c r="O144" s="1"/>
      <c r="P144" s="58">
        <f>+BPub!I138/1000000</f>
        <v>0</v>
      </c>
      <c r="Q144" s="58">
        <f>+BPub!N138/1000000</f>
        <v>0</v>
      </c>
      <c r="R144" s="58">
        <f>+BPub!S138/1000000</f>
        <v>0</v>
      </c>
      <c r="S144" s="58">
        <f>+BPub!X138/1000000</f>
        <v>0</v>
      </c>
      <c r="T144" s="58">
        <f>+BPub!AB138/1000000</f>
        <v>0</v>
      </c>
      <c r="U144" s="58">
        <v>0</v>
      </c>
      <c r="V144" s="1"/>
      <c r="W144" s="58">
        <f>+BPub!H138/1000000</f>
        <v>0</v>
      </c>
      <c r="X144" s="58">
        <f>+BPub!M138/1000000</f>
        <v>0</v>
      </c>
      <c r="Y144" s="58">
        <f>+BPub!R138/1000000</f>
        <v>0</v>
      </c>
      <c r="Z144" s="58">
        <f>+BPub!V138/1000000</f>
        <v>0</v>
      </c>
      <c r="AA144" s="58">
        <f>+BPub!AC138/1000000</f>
        <v>0</v>
      </c>
      <c r="AB144" s="58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</row>
    <row r="145" spans="1:35" x14ac:dyDescent="0.25">
      <c r="A145" t="s">
        <v>133</v>
      </c>
      <c r="B145" s="1">
        <v>0</v>
      </c>
      <c r="C145" s="149">
        <v>0</v>
      </c>
      <c r="D145" s="1">
        <v>0</v>
      </c>
      <c r="E145" s="1">
        <v>0</v>
      </c>
      <c r="F145" s="1">
        <v>0</v>
      </c>
      <c r="G145" s="58">
        <v>0</v>
      </c>
      <c r="I145" s="1">
        <f>+BPub!G139/1000000</f>
        <v>0</v>
      </c>
      <c r="J145" s="1">
        <f>+BPub!L139/1000000</f>
        <v>0</v>
      </c>
      <c r="K145" s="1">
        <f>+BPub!Q139/1000000</f>
        <v>0</v>
      </c>
      <c r="L145" s="1">
        <f>+BPub!W139/1000000</f>
        <v>0</v>
      </c>
      <c r="M145" s="1">
        <f>+BPub!AD139/1000000</f>
        <v>0</v>
      </c>
      <c r="N145" s="1">
        <v>0</v>
      </c>
      <c r="O145" s="1"/>
      <c r="P145" s="58">
        <f>+BPub!I139/1000000</f>
        <v>0</v>
      </c>
      <c r="Q145" s="58">
        <f>+BPub!N139/1000000</f>
        <v>0</v>
      </c>
      <c r="R145" s="58">
        <f>+BPub!S139/1000000</f>
        <v>0</v>
      </c>
      <c r="S145" s="58">
        <f>+BPub!X139/1000000</f>
        <v>0</v>
      </c>
      <c r="T145" s="58">
        <f>+BPub!AB139/1000000</f>
        <v>0</v>
      </c>
      <c r="U145" s="58">
        <v>0</v>
      </c>
      <c r="V145" s="1"/>
      <c r="W145" s="58">
        <f>+BPub!H139/1000000</f>
        <v>0</v>
      </c>
      <c r="X145" s="58">
        <f>+BPub!M139/1000000</f>
        <v>0</v>
      </c>
      <c r="Y145" s="58">
        <f>+BPub!R139/1000000</f>
        <v>0</v>
      </c>
      <c r="Z145" s="58">
        <f>+BPub!V139/1000000</f>
        <v>0</v>
      </c>
      <c r="AA145" s="58">
        <f>+BPub!AC139/1000000</f>
        <v>0</v>
      </c>
      <c r="AB145" s="58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</row>
    <row r="146" spans="1:35" x14ac:dyDescent="0.25">
      <c r="A146" t="s">
        <v>134</v>
      </c>
      <c r="B146" s="1">
        <v>0</v>
      </c>
      <c r="C146" s="149">
        <v>0</v>
      </c>
      <c r="D146" s="1">
        <v>0</v>
      </c>
      <c r="E146" s="1">
        <v>0</v>
      </c>
      <c r="F146" s="1">
        <v>0</v>
      </c>
      <c r="G146" s="58">
        <v>0</v>
      </c>
      <c r="I146" s="1">
        <f>+BPub!G140/1000000</f>
        <v>0</v>
      </c>
      <c r="J146" s="1">
        <f>+BPub!L140/1000000</f>
        <v>0</v>
      </c>
      <c r="K146" s="1">
        <f>+BPub!Q140/1000000</f>
        <v>0</v>
      </c>
      <c r="L146" s="1">
        <f>+BPub!W140/1000000</f>
        <v>0</v>
      </c>
      <c r="M146" s="1">
        <f>+BPub!AD140/1000000</f>
        <v>0</v>
      </c>
      <c r="N146" s="1">
        <v>0</v>
      </c>
      <c r="O146" s="1"/>
      <c r="P146" s="58">
        <f>+BPub!I140/1000000</f>
        <v>0</v>
      </c>
      <c r="Q146" s="58">
        <f>+BPub!N140/1000000</f>
        <v>0</v>
      </c>
      <c r="R146" s="58">
        <f>+BPub!S140/1000000</f>
        <v>0</v>
      </c>
      <c r="S146" s="58">
        <f>+BPub!X140/1000000</f>
        <v>0</v>
      </c>
      <c r="T146" s="58">
        <f>+BPub!AB140/1000000</f>
        <v>0</v>
      </c>
      <c r="U146" s="58">
        <v>0</v>
      </c>
      <c r="V146" s="1"/>
      <c r="W146" s="58">
        <f>+BPub!H140/1000000</f>
        <v>0</v>
      </c>
      <c r="X146" s="58">
        <f>+BPub!M140/1000000</f>
        <v>0</v>
      </c>
      <c r="Y146" s="58">
        <f>+BPub!R140/1000000</f>
        <v>0</v>
      </c>
      <c r="Z146" s="58">
        <f>+BPub!V140/1000000</f>
        <v>0</v>
      </c>
      <c r="AA146" s="58">
        <f>+BPub!AC140/1000000</f>
        <v>0</v>
      </c>
      <c r="AB146" s="58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</row>
    <row r="147" spans="1:35" x14ac:dyDescent="0.25">
      <c r="A147" t="s">
        <v>135</v>
      </c>
      <c r="B147" s="1">
        <v>0</v>
      </c>
      <c r="C147" s="149">
        <v>0</v>
      </c>
      <c r="D147" s="1">
        <v>0</v>
      </c>
      <c r="E147" s="1">
        <v>0</v>
      </c>
      <c r="F147" s="1">
        <v>0</v>
      </c>
      <c r="G147" s="58">
        <v>0</v>
      </c>
      <c r="I147" s="1">
        <f>+BPub!G141/1000000</f>
        <v>0</v>
      </c>
      <c r="J147" s="1">
        <f>+BPub!L141/1000000</f>
        <v>0</v>
      </c>
      <c r="K147" s="1">
        <f>+BPub!Q141/1000000</f>
        <v>0</v>
      </c>
      <c r="L147" s="1">
        <f>+BPub!W141/1000000</f>
        <v>0</v>
      </c>
      <c r="M147" s="1">
        <f>+BPub!AD141/1000000</f>
        <v>0</v>
      </c>
      <c r="N147" s="1">
        <v>0</v>
      </c>
      <c r="O147" s="1"/>
      <c r="P147" s="58">
        <f>+BPub!I141/1000000</f>
        <v>0</v>
      </c>
      <c r="Q147" s="58">
        <f>+BPub!N141/1000000</f>
        <v>0</v>
      </c>
      <c r="R147" s="58">
        <f>+BPub!S141/1000000</f>
        <v>0</v>
      </c>
      <c r="S147" s="58">
        <f>+BPub!X141/1000000</f>
        <v>0</v>
      </c>
      <c r="T147" s="58">
        <f>+BPub!AB141/1000000</f>
        <v>0</v>
      </c>
      <c r="U147" s="58">
        <v>0</v>
      </c>
      <c r="V147" s="1"/>
      <c r="W147" s="58">
        <f>+BPub!H141/1000000</f>
        <v>0</v>
      </c>
      <c r="X147" s="58">
        <f>+BPub!M141/1000000</f>
        <v>0</v>
      </c>
      <c r="Y147" s="58">
        <f>+BPub!R141/1000000</f>
        <v>0</v>
      </c>
      <c r="Z147" s="58">
        <f>+BPub!V141/1000000</f>
        <v>0</v>
      </c>
      <c r="AA147" s="58">
        <f>+BPub!AC141/1000000</f>
        <v>0</v>
      </c>
      <c r="AB147" s="58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</row>
    <row r="148" spans="1:35" x14ac:dyDescent="0.25">
      <c r="A148" t="s">
        <v>136</v>
      </c>
      <c r="B148" s="1">
        <v>0</v>
      </c>
      <c r="C148" s="149">
        <v>0</v>
      </c>
      <c r="D148" s="1">
        <v>0</v>
      </c>
      <c r="E148" s="1">
        <v>0</v>
      </c>
      <c r="F148" s="1">
        <v>0</v>
      </c>
      <c r="G148" s="58">
        <v>0</v>
      </c>
      <c r="I148" s="1">
        <f>+BPub!G142/1000000</f>
        <v>0</v>
      </c>
      <c r="J148" s="1">
        <f>+BPub!L142/1000000</f>
        <v>0</v>
      </c>
      <c r="K148" s="1">
        <f>+BPub!Q142/1000000</f>
        <v>0</v>
      </c>
      <c r="L148" s="1">
        <f>+BPub!W142/1000000</f>
        <v>0</v>
      </c>
      <c r="M148" s="1">
        <f>+BPub!AD142/1000000</f>
        <v>0</v>
      </c>
      <c r="N148" s="1">
        <v>0</v>
      </c>
      <c r="O148" s="1"/>
      <c r="P148" s="58">
        <f>+BPub!I142/1000000</f>
        <v>0</v>
      </c>
      <c r="Q148" s="58">
        <f>+BPub!N142/1000000</f>
        <v>0</v>
      </c>
      <c r="R148" s="58">
        <f>+BPub!S142/1000000</f>
        <v>0</v>
      </c>
      <c r="S148" s="58">
        <f>+BPub!X142/1000000</f>
        <v>0</v>
      </c>
      <c r="T148" s="58">
        <f>+BPub!AB142/1000000</f>
        <v>0</v>
      </c>
      <c r="U148" s="58">
        <v>0</v>
      </c>
      <c r="V148" s="1"/>
      <c r="W148" s="58">
        <f>+BPub!H142/1000000</f>
        <v>0</v>
      </c>
      <c r="X148" s="58">
        <f>+BPub!M142/1000000</f>
        <v>0</v>
      </c>
      <c r="Y148" s="58">
        <f>+BPub!R142/1000000</f>
        <v>0</v>
      </c>
      <c r="Z148" s="58">
        <f>+BPub!V142/1000000</f>
        <v>0</v>
      </c>
      <c r="AA148" s="58">
        <f>+BPub!AC142/1000000</f>
        <v>0</v>
      </c>
      <c r="AB148" s="5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</row>
    <row r="149" spans="1:35" x14ac:dyDescent="0.25">
      <c r="A149" t="s">
        <v>137</v>
      </c>
      <c r="B149" s="1">
        <v>0</v>
      </c>
      <c r="C149" s="149">
        <v>0</v>
      </c>
      <c r="D149" s="1">
        <v>0</v>
      </c>
      <c r="E149" s="1">
        <v>0</v>
      </c>
      <c r="F149" s="1">
        <v>0</v>
      </c>
      <c r="G149" s="58">
        <v>0</v>
      </c>
      <c r="I149" s="1">
        <f>+BPub!G143/1000000</f>
        <v>0</v>
      </c>
      <c r="J149" s="1">
        <f>+BPub!L143/1000000</f>
        <v>0</v>
      </c>
      <c r="K149" s="1">
        <f>+BPub!Q143/1000000</f>
        <v>0</v>
      </c>
      <c r="L149" s="1">
        <f>+BPub!W143/1000000</f>
        <v>0</v>
      </c>
      <c r="M149" s="1">
        <f>+BPub!AD143/1000000</f>
        <v>0</v>
      </c>
      <c r="N149" s="1">
        <v>0</v>
      </c>
      <c r="O149" s="1"/>
      <c r="P149" s="58">
        <f>+BPub!I143/1000000</f>
        <v>0</v>
      </c>
      <c r="Q149" s="58">
        <f>+BPub!N143/1000000</f>
        <v>0</v>
      </c>
      <c r="R149" s="58">
        <f>+BPub!S143/1000000</f>
        <v>0</v>
      </c>
      <c r="S149" s="58">
        <f>+BPub!X143/1000000</f>
        <v>0</v>
      </c>
      <c r="T149" s="58">
        <f>+BPub!AB143/1000000</f>
        <v>0</v>
      </c>
      <c r="U149" s="58">
        <v>0</v>
      </c>
      <c r="V149" s="1"/>
      <c r="W149" s="58">
        <f>+BPub!H143/1000000</f>
        <v>0</v>
      </c>
      <c r="X149" s="58">
        <f>+BPub!M143/1000000</f>
        <v>0</v>
      </c>
      <c r="Y149" s="58">
        <f>+BPub!R143/1000000</f>
        <v>0</v>
      </c>
      <c r="Z149" s="58">
        <f>+BPub!V143/1000000</f>
        <v>0</v>
      </c>
      <c r="AA149" s="58">
        <f>+BPub!AC143/1000000</f>
        <v>0</v>
      </c>
      <c r="AB149" s="58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</row>
    <row r="150" spans="1:35" x14ac:dyDescent="0.25">
      <c r="A150" t="s">
        <v>138</v>
      </c>
      <c r="B150" s="1">
        <v>0</v>
      </c>
      <c r="C150" s="149">
        <v>0</v>
      </c>
      <c r="D150" s="1">
        <v>0</v>
      </c>
      <c r="E150" s="1">
        <v>0</v>
      </c>
      <c r="F150" s="1">
        <v>0</v>
      </c>
      <c r="G150" s="58">
        <v>0</v>
      </c>
      <c r="I150" s="1">
        <f>+BPub!G144/1000000</f>
        <v>0</v>
      </c>
      <c r="J150" s="1">
        <f>+BPub!L144/1000000</f>
        <v>0</v>
      </c>
      <c r="K150" s="1">
        <f>+BPub!Q144/1000000</f>
        <v>0</v>
      </c>
      <c r="L150" s="1">
        <f>+BPub!W144/1000000</f>
        <v>0</v>
      </c>
      <c r="M150" s="1">
        <f>+BPub!AD144/1000000</f>
        <v>0</v>
      </c>
      <c r="N150" s="1">
        <v>0</v>
      </c>
      <c r="O150" s="1"/>
      <c r="P150" s="58">
        <f>+BPub!I144/1000000</f>
        <v>0</v>
      </c>
      <c r="Q150" s="58">
        <f>+BPub!N144/1000000</f>
        <v>0</v>
      </c>
      <c r="R150" s="58">
        <f>+BPub!S144/1000000</f>
        <v>0</v>
      </c>
      <c r="S150" s="58">
        <f>+BPub!X144/1000000</f>
        <v>0</v>
      </c>
      <c r="T150" s="58">
        <f>+BPub!AB144/1000000</f>
        <v>0</v>
      </c>
      <c r="U150" s="58">
        <v>0</v>
      </c>
      <c r="V150" s="1"/>
      <c r="W150" s="58">
        <f>+BPub!H144/1000000</f>
        <v>0</v>
      </c>
      <c r="X150" s="58">
        <f>+BPub!M144/1000000</f>
        <v>0</v>
      </c>
      <c r="Y150" s="58">
        <f>+BPub!R144/1000000</f>
        <v>0</v>
      </c>
      <c r="Z150" s="58">
        <f>+BPub!V144/1000000</f>
        <v>0</v>
      </c>
      <c r="AA150" s="58">
        <f>+BPub!AC144/1000000</f>
        <v>0</v>
      </c>
      <c r="AB150" s="58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</row>
    <row r="151" spans="1:35" x14ac:dyDescent="0.25">
      <c r="A151" t="s">
        <v>139</v>
      </c>
      <c r="B151" s="1">
        <v>0</v>
      </c>
      <c r="C151" s="149">
        <v>0</v>
      </c>
      <c r="D151" s="1">
        <v>0</v>
      </c>
      <c r="E151" s="1">
        <v>0</v>
      </c>
      <c r="F151" s="1">
        <v>0</v>
      </c>
      <c r="G151" s="58">
        <v>0</v>
      </c>
      <c r="I151" s="1">
        <f>+BPub!G145/1000000</f>
        <v>0</v>
      </c>
      <c r="J151" s="1">
        <f>+BPub!L145/1000000</f>
        <v>0</v>
      </c>
      <c r="K151" s="1">
        <f>+BPub!Q145/1000000</f>
        <v>0</v>
      </c>
      <c r="L151" s="1">
        <f>+BPub!W145/1000000</f>
        <v>0</v>
      </c>
      <c r="M151" s="1">
        <f>+BPub!AD145/1000000</f>
        <v>0</v>
      </c>
      <c r="N151" s="1">
        <v>0</v>
      </c>
      <c r="O151" s="1"/>
      <c r="P151" s="58">
        <f>+BPub!I145/1000000</f>
        <v>0</v>
      </c>
      <c r="Q151" s="58">
        <f>+BPub!N145/1000000</f>
        <v>0</v>
      </c>
      <c r="R151" s="58">
        <f>+BPub!S145/1000000</f>
        <v>0</v>
      </c>
      <c r="S151" s="58">
        <f>+BPub!X145/1000000</f>
        <v>0</v>
      </c>
      <c r="T151" s="58">
        <f>+BPub!AB145/1000000</f>
        <v>0</v>
      </c>
      <c r="U151" s="58">
        <v>0</v>
      </c>
      <c r="V151" s="1"/>
      <c r="W151" s="58">
        <f>+BPub!H145/1000000</f>
        <v>0</v>
      </c>
      <c r="X151" s="58">
        <f>+BPub!M145/1000000</f>
        <v>0</v>
      </c>
      <c r="Y151" s="58">
        <f>+BPub!R145/1000000</f>
        <v>0</v>
      </c>
      <c r="Z151" s="58">
        <f>+BPub!V145/1000000</f>
        <v>0</v>
      </c>
      <c r="AA151" s="58">
        <f>+BPub!AC145/1000000</f>
        <v>0</v>
      </c>
      <c r="AB151" s="58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</row>
    <row r="152" spans="1:35" x14ac:dyDescent="0.25">
      <c r="A152" t="s">
        <v>1334</v>
      </c>
      <c r="B152" s="1"/>
      <c r="C152" s="149"/>
      <c r="D152" s="1"/>
      <c r="E152" s="1"/>
      <c r="F152" s="1"/>
      <c r="G152" s="58">
        <v>0</v>
      </c>
      <c r="I152" s="1"/>
      <c r="J152" s="1"/>
      <c r="K152" s="1"/>
      <c r="L152" s="1"/>
      <c r="M152" s="1"/>
      <c r="N152" s="1">
        <v>0</v>
      </c>
      <c r="O152" s="1"/>
      <c r="P152" s="58"/>
      <c r="Q152" s="58"/>
      <c r="R152" s="58"/>
      <c r="S152" s="58"/>
      <c r="T152" s="58"/>
      <c r="U152" s="58">
        <v>0</v>
      </c>
      <c r="V152" s="1"/>
      <c r="W152" s="58"/>
      <c r="X152" s="58"/>
      <c r="Y152" s="58"/>
      <c r="Z152" s="58"/>
      <c r="AA152" s="58"/>
      <c r="AB152" s="58">
        <v>0</v>
      </c>
      <c r="AD152" t="e">
        <v>#N/A</v>
      </c>
      <c r="AE152" t="e">
        <v>#N/A</v>
      </c>
      <c r="AF152" t="e">
        <v>#N/A</v>
      </c>
      <c r="AG152" t="e">
        <v>#N/A</v>
      </c>
      <c r="AH152" t="e">
        <v>#N/A</v>
      </c>
      <c r="AI152" t="e">
        <v>#N/A</v>
      </c>
    </row>
    <row r="153" spans="1:35" x14ac:dyDescent="0.25">
      <c r="A153" t="s">
        <v>1335</v>
      </c>
      <c r="B153" s="1"/>
      <c r="C153" s="149"/>
      <c r="D153" s="1"/>
      <c r="E153" s="1"/>
      <c r="F153" s="1"/>
      <c r="G153" s="58">
        <v>0</v>
      </c>
      <c r="I153" s="1"/>
      <c r="J153" s="1"/>
      <c r="K153" s="1"/>
      <c r="L153" s="1"/>
      <c r="M153" s="1"/>
      <c r="N153" s="1">
        <v>0</v>
      </c>
      <c r="O153" s="1"/>
      <c r="P153" s="58"/>
      <c r="Q153" s="58"/>
      <c r="R153" s="58"/>
      <c r="S153" s="58"/>
      <c r="T153" s="58"/>
      <c r="U153" s="58">
        <v>0</v>
      </c>
      <c r="V153" s="1"/>
      <c r="W153" s="58"/>
      <c r="X153" s="58"/>
      <c r="Y153" s="58"/>
      <c r="Z153" s="58"/>
      <c r="AA153" s="58"/>
      <c r="AB153" s="58">
        <v>0</v>
      </c>
      <c r="AD153" t="e">
        <v>#N/A</v>
      </c>
      <c r="AE153" t="e">
        <v>#N/A</v>
      </c>
      <c r="AF153" t="e">
        <v>#N/A</v>
      </c>
      <c r="AG153" t="e">
        <v>#N/A</v>
      </c>
      <c r="AH153" t="e">
        <v>#N/A</v>
      </c>
      <c r="AI153" t="e">
        <v>#N/A</v>
      </c>
    </row>
    <row r="154" spans="1:35" x14ac:dyDescent="0.25">
      <c r="A154" t="s">
        <v>1336</v>
      </c>
      <c r="B154" s="1"/>
      <c r="C154" s="149"/>
      <c r="D154" s="1"/>
      <c r="E154" s="1"/>
      <c r="F154" s="1"/>
      <c r="G154" s="58">
        <v>0</v>
      </c>
      <c r="I154" s="1"/>
      <c r="J154" s="1"/>
      <c r="K154" s="1"/>
      <c r="L154" s="1"/>
      <c r="M154" s="1"/>
      <c r="N154" s="1">
        <v>0</v>
      </c>
      <c r="O154" s="1"/>
      <c r="P154" s="58"/>
      <c r="Q154" s="58"/>
      <c r="R154" s="58"/>
      <c r="S154" s="58"/>
      <c r="T154" s="58"/>
      <c r="U154" s="58">
        <v>0</v>
      </c>
      <c r="V154" s="1"/>
      <c r="W154" s="58"/>
      <c r="X154" s="58"/>
      <c r="Y154" s="58"/>
      <c r="Z154" s="58"/>
      <c r="AA154" s="58"/>
      <c r="AB154" s="58">
        <v>0</v>
      </c>
      <c r="AD154" t="e">
        <v>#N/A</v>
      </c>
      <c r="AE154" t="e">
        <v>#N/A</v>
      </c>
      <c r="AF154" t="e">
        <v>#N/A</v>
      </c>
      <c r="AG154" t="e">
        <v>#N/A</v>
      </c>
      <c r="AH154" t="e">
        <v>#N/A</v>
      </c>
      <c r="AI154" t="e">
        <v>#N/A</v>
      </c>
    </row>
    <row r="155" spans="1:35" x14ac:dyDescent="0.25">
      <c r="A155" t="s">
        <v>1337</v>
      </c>
      <c r="B155" s="1"/>
      <c r="C155" s="149"/>
      <c r="D155" s="1"/>
      <c r="E155" s="1"/>
      <c r="F155" s="1"/>
      <c r="G155" s="58">
        <v>0</v>
      </c>
      <c r="I155" s="1"/>
      <c r="J155" s="1"/>
      <c r="K155" s="1"/>
      <c r="L155" s="1"/>
      <c r="M155" s="1"/>
      <c r="N155" s="1">
        <v>0</v>
      </c>
      <c r="O155" s="1"/>
      <c r="P155" s="58"/>
      <c r="Q155" s="58"/>
      <c r="R155" s="58"/>
      <c r="S155" s="58"/>
      <c r="T155" s="58"/>
      <c r="U155" s="58">
        <v>0</v>
      </c>
      <c r="V155" s="1"/>
      <c r="W155" s="58"/>
      <c r="X155" s="58"/>
      <c r="Y155" s="58"/>
      <c r="Z155" s="58"/>
      <c r="AA155" s="58"/>
      <c r="AB155" s="58">
        <v>0</v>
      </c>
      <c r="AD155" t="e">
        <v>#N/A</v>
      </c>
      <c r="AE155" t="e">
        <v>#N/A</v>
      </c>
      <c r="AF155" t="e">
        <v>#N/A</v>
      </c>
      <c r="AG155" t="e">
        <v>#N/A</v>
      </c>
      <c r="AH155" t="e">
        <v>#N/A</v>
      </c>
      <c r="AI155" t="e">
        <v>#N/A</v>
      </c>
    </row>
    <row r="156" spans="1:35" x14ac:dyDescent="0.25">
      <c r="A156" t="s">
        <v>1338</v>
      </c>
      <c r="B156" s="1"/>
      <c r="C156" s="149"/>
      <c r="D156" s="1"/>
      <c r="E156" s="1"/>
      <c r="F156" s="1"/>
      <c r="G156" s="58">
        <v>0</v>
      </c>
      <c r="I156" s="1"/>
      <c r="J156" s="1"/>
      <c r="K156" s="1"/>
      <c r="L156" s="1"/>
      <c r="M156" s="1"/>
      <c r="N156" s="1">
        <v>0</v>
      </c>
      <c r="O156" s="1"/>
      <c r="P156" s="58"/>
      <c r="Q156" s="58"/>
      <c r="R156" s="58"/>
      <c r="S156" s="58"/>
      <c r="T156" s="58"/>
      <c r="U156" s="58">
        <v>0</v>
      </c>
      <c r="V156" s="1"/>
      <c r="W156" s="58"/>
      <c r="X156" s="58"/>
      <c r="Y156" s="58"/>
      <c r="Z156" s="58"/>
      <c r="AA156" s="58"/>
      <c r="AB156" s="58">
        <v>0</v>
      </c>
      <c r="AD156" t="e">
        <v>#N/A</v>
      </c>
      <c r="AE156" t="e">
        <v>#N/A</v>
      </c>
      <c r="AF156" t="e">
        <v>#N/A</v>
      </c>
      <c r="AG156" t="e">
        <v>#N/A</v>
      </c>
      <c r="AH156" t="e">
        <v>#N/A</v>
      </c>
      <c r="AI156" t="e">
        <v>#N/A</v>
      </c>
    </row>
    <row r="157" spans="1:35" x14ac:dyDescent="0.25">
      <c r="A157" t="s">
        <v>1339</v>
      </c>
      <c r="B157" s="1"/>
      <c r="C157" s="149"/>
      <c r="D157" s="1"/>
      <c r="E157" s="1"/>
      <c r="F157" s="1"/>
      <c r="G157" s="58">
        <v>0</v>
      </c>
      <c r="I157" s="1"/>
      <c r="J157" s="1"/>
      <c r="K157" s="1"/>
      <c r="L157" s="1"/>
      <c r="M157" s="1"/>
      <c r="N157" s="1">
        <v>0</v>
      </c>
      <c r="O157" s="1"/>
      <c r="P157" s="58"/>
      <c r="Q157" s="58"/>
      <c r="R157" s="58"/>
      <c r="S157" s="58"/>
      <c r="T157" s="58"/>
      <c r="U157" s="58">
        <v>0</v>
      </c>
      <c r="V157" s="1"/>
      <c r="W157" s="58"/>
      <c r="X157" s="58"/>
      <c r="Y157" s="58"/>
      <c r="Z157" s="58"/>
      <c r="AA157" s="58"/>
      <c r="AB157" s="58">
        <v>0</v>
      </c>
      <c r="AD157" t="e">
        <v>#N/A</v>
      </c>
      <c r="AE157" t="e">
        <v>#N/A</v>
      </c>
      <c r="AF157" t="e">
        <v>#N/A</v>
      </c>
      <c r="AG157" t="e">
        <v>#N/A</v>
      </c>
      <c r="AH157" t="e">
        <v>#N/A</v>
      </c>
      <c r="AI157" t="e">
        <v>#N/A</v>
      </c>
    </row>
    <row r="158" spans="1:35" x14ac:dyDescent="0.25">
      <c r="A158" s="5" t="s">
        <v>140</v>
      </c>
      <c r="B158" s="1">
        <v>20.630329579999998</v>
      </c>
      <c r="C158" s="149">
        <v>29.677382229999999</v>
      </c>
      <c r="D158" s="1">
        <v>20.17977664</v>
      </c>
      <c r="E158" s="1">
        <v>28.998993819999999</v>
      </c>
      <c r="F158" s="1">
        <v>13.73135035</v>
      </c>
      <c r="G158" s="58">
        <v>17.034840729999999</v>
      </c>
      <c r="I158" s="1">
        <f>+BPub!G146/1000000</f>
        <v>0</v>
      </c>
      <c r="J158" s="1">
        <f>+BPub!L146/1000000</f>
        <v>0</v>
      </c>
      <c r="K158" s="1">
        <f>+BPub!Q146/1000000</f>
        <v>0</v>
      </c>
      <c r="L158" s="1">
        <f>+BPub!W146/1000000</f>
        <v>0</v>
      </c>
      <c r="M158" s="1">
        <f>+BPub!AD146/1000000</f>
        <v>0</v>
      </c>
      <c r="N158" s="1">
        <v>9.1480518499999999</v>
      </c>
      <c r="O158" s="1"/>
      <c r="P158" s="58">
        <f>+BPub!I146/1000000</f>
        <v>9.083076890000001</v>
      </c>
      <c r="Q158" s="58">
        <f>+BPub!N146/1000000</f>
        <v>22.008792890000002</v>
      </c>
      <c r="R158" s="58">
        <f>+BPub!S146/1000000</f>
        <v>15.919626429999999</v>
      </c>
      <c r="S158" s="58">
        <f>+BPub!X146/1000000</f>
        <v>11.436493759999999</v>
      </c>
      <c r="T158" s="58">
        <f>+BPub!AB146/1000000</f>
        <v>7.1099857499999999</v>
      </c>
      <c r="U158" s="58">
        <v>6.2297462900000005</v>
      </c>
      <c r="V158" s="1"/>
      <c r="W158" s="58">
        <f>+BPub!H146/1000000</f>
        <v>0</v>
      </c>
      <c r="X158" s="58">
        <f>+BPub!M146/1000000</f>
        <v>0</v>
      </c>
      <c r="Y158" s="58">
        <f>+BPub!R146/1000000</f>
        <v>0</v>
      </c>
      <c r="Z158" s="58">
        <f>+BPub!V146/1000000</f>
        <v>0</v>
      </c>
      <c r="AA158" s="58">
        <f>+BPub!AC146/1000000</f>
        <v>0</v>
      </c>
      <c r="AB158" s="58">
        <v>7.5943728699999999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</row>
    <row r="159" spans="1:35" x14ac:dyDescent="0.25">
      <c r="A159" t="s">
        <v>141</v>
      </c>
      <c r="B159" s="1">
        <v>1.92545319</v>
      </c>
      <c r="C159" s="149">
        <v>1.7310691</v>
      </c>
      <c r="D159" s="1">
        <v>1.55657621</v>
      </c>
      <c r="E159" s="1">
        <v>2.6398173700000003</v>
      </c>
      <c r="F159" s="1">
        <v>0.83482403999999999</v>
      </c>
      <c r="G159" s="58">
        <v>0.79140047999999996</v>
      </c>
      <c r="I159" s="1">
        <f>+BPub!G147/1000000</f>
        <v>0</v>
      </c>
      <c r="J159" s="1">
        <f>+BPub!L147/1000000</f>
        <v>0</v>
      </c>
      <c r="K159" s="1">
        <f>+BPub!Q147/1000000</f>
        <v>0</v>
      </c>
      <c r="L159" s="1">
        <f>+BPub!W147/1000000</f>
        <v>0</v>
      </c>
      <c r="M159" s="1">
        <f>+BPub!AD147/1000000</f>
        <v>0</v>
      </c>
      <c r="N159" s="1">
        <v>0</v>
      </c>
      <c r="O159" s="1"/>
      <c r="P159" s="58">
        <f>+BPub!I147/1000000</f>
        <v>0.13598289000000002</v>
      </c>
      <c r="Q159" s="58">
        <f>+BPub!N147/1000000</f>
        <v>0.88431598</v>
      </c>
      <c r="R159" s="58">
        <f>+BPub!S147/1000000</f>
        <v>0.49409365999999999</v>
      </c>
      <c r="S159" s="58">
        <f>+BPub!X147/1000000</f>
        <v>0.34808161999999998</v>
      </c>
      <c r="T159" s="58">
        <f>+BPub!AB147/1000000</f>
        <v>0.18236464999999999</v>
      </c>
      <c r="U159" s="58">
        <v>0.29515715000000003</v>
      </c>
      <c r="V159" s="1"/>
      <c r="W159" s="58">
        <f>+BPub!H147/1000000</f>
        <v>0</v>
      </c>
      <c r="X159" s="58">
        <f>+BPub!M147/1000000</f>
        <v>0</v>
      </c>
      <c r="Y159" s="58">
        <f>+BPub!R147/1000000</f>
        <v>0</v>
      </c>
      <c r="Z159" s="58">
        <f>+BPub!V147/1000000</f>
        <v>0</v>
      </c>
      <c r="AA159" s="58">
        <f>+BPub!AC147/1000000</f>
        <v>0</v>
      </c>
      <c r="AB159" s="58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</row>
    <row r="160" spans="1:35" x14ac:dyDescent="0.25">
      <c r="A160" t="s">
        <v>142</v>
      </c>
      <c r="B160" s="1">
        <v>0.80858780000000008</v>
      </c>
      <c r="C160" s="149">
        <v>2.2760488999999997</v>
      </c>
      <c r="D160" s="1">
        <v>2.0215657</v>
      </c>
      <c r="E160" s="1">
        <v>2.0577783899999997</v>
      </c>
      <c r="F160" s="1">
        <v>0.91748825000000001</v>
      </c>
      <c r="G160" s="58">
        <v>1.02341222</v>
      </c>
      <c r="I160" s="1">
        <f>+BPub!G148/1000000</f>
        <v>0</v>
      </c>
      <c r="J160" s="1">
        <f>+BPub!L148/1000000</f>
        <v>0</v>
      </c>
      <c r="K160" s="1">
        <f>+BPub!Q148/1000000</f>
        <v>0</v>
      </c>
      <c r="L160" s="1">
        <f>+BPub!W148/1000000</f>
        <v>0</v>
      </c>
      <c r="M160" s="1">
        <f>+BPub!AD148/1000000</f>
        <v>0</v>
      </c>
      <c r="N160" s="1">
        <v>0</v>
      </c>
      <c r="O160" s="1"/>
      <c r="P160" s="58">
        <f>+BPub!I148/1000000</f>
        <v>0.32386445000000003</v>
      </c>
      <c r="Q160" s="58">
        <f>+BPub!N148/1000000</f>
        <v>0.82338781999999999</v>
      </c>
      <c r="R160" s="58">
        <f>+BPub!S148/1000000</f>
        <v>0.66240014000000003</v>
      </c>
      <c r="S160" s="58">
        <f>+BPub!X148/1000000</f>
        <v>0.59493581000000006</v>
      </c>
      <c r="T160" s="58">
        <f>+BPub!AB148/1000000</f>
        <v>0.34614785999999997</v>
      </c>
      <c r="U160" s="58">
        <v>0.28463655999999998</v>
      </c>
      <c r="V160" s="1"/>
      <c r="W160" s="58">
        <f>+BPub!H148/1000000</f>
        <v>0</v>
      </c>
      <c r="X160" s="58">
        <f>+BPub!M148/1000000</f>
        <v>0</v>
      </c>
      <c r="Y160" s="58">
        <f>+BPub!R148/1000000</f>
        <v>0</v>
      </c>
      <c r="Z160" s="58">
        <f>+BPub!V148/1000000</f>
        <v>0</v>
      </c>
      <c r="AA160" s="58">
        <f>+BPub!AC148/1000000</f>
        <v>0</v>
      </c>
      <c r="AB160" s="58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</row>
    <row r="161" spans="1:35" x14ac:dyDescent="0.25">
      <c r="A161" t="s">
        <v>143</v>
      </c>
      <c r="B161" s="1">
        <v>1.90036406</v>
      </c>
      <c r="C161" s="149">
        <v>3.2761088100000002</v>
      </c>
      <c r="D161" s="1">
        <v>2.4363357300000001</v>
      </c>
      <c r="E161" s="1">
        <v>3.1910575800000003</v>
      </c>
      <c r="F161" s="1">
        <v>1.5171666399999999</v>
      </c>
      <c r="G161" s="58">
        <v>1.73429005</v>
      </c>
      <c r="I161" s="1">
        <f>+BPub!G149/1000000</f>
        <v>0</v>
      </c>
      <c r="J161" s="1">
        <f>+BPub!L149/1000000</f>
        <v>0</v>
      </c>
      <c r="K161" s="1">
        <f>+BPub!Q149/1000000</f>
        <v>0</v>
      </c>
      <c r="L161" s="1">
        <f>+BPub!W149/1000000</f>
        <v>0</v>
      </c>
      <c r="M161" s="1">
        <f>+BPub!AD149/1000000</f>
        <v>0</v>
      </c>
      <c r="N161" s="1">
        <v>0</v>
      </c>
      <c r="O161" s="1"/>
      <c r="P161" s="58">
        <f>+BPub!I149/1000000</f>
        <v>0.44539252000000001</v>
      </c>
      <c r="Q161" s="58">
        <f>+BPub!N149/1000000</f>
        <v>1.9411538100000001</v>
      </c>
      <c r="R161" s="58">
        <f>+BPub!S149/1000000</f>
        <v>1.0119106899999999</v>
      </c>
      <c r="S161" s="58">
        <f>+BPub!X149/1000000</f>
        <v>0.80695145999999995</v>
      </c>
      <c r="T161" s="58">
        <f>+BPub!AB149/1000000</f>
        <v>0.54906343000000002</v>
      </c>
      <c r="U161" s="58">
        <v>0.49263117000000001</v>
      </c>
      <c r="V161" s="1"/>
      <c r="W161" s="58">
        <f>+BPub!H149/1000000</f>
        <v>0</v>
      </c>
      <c r="X161" s="58">
        <f>+BPub!M149/1000000</f>
        <v>0</v>
      </c>
      <c r="Y161" s="58">
        <f>+BPub!R149/1000000</f>
        <v>0</v>
      </c>
      <c r="Z161" s="58">
        <f>+BPub!V149/1000000</f>
        <v>0</v>
      </c>
      <c r="AA161" s="58">
        <f>+BPub!AC149/1000000</f>
        <v>0</v>
      </c>
      <c r="AB161" s="58">
        <v>8.4771390000000002E-2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</row>
    <row r="162" spans="1:35" x14ac:dyDescent="0.25">
      <c r="A162" t="s">
        <v>144</v>
      </c>
      <c r="B162" s="1">
        <v>3.4691718199999997</v>
      </c>
      <c r="C162" s="149">
        <v>6.5867660900000002</v>
      </c>
      <c r="D162" s="1">
        <v>4.6483288399999996</v>
      </c>
      <c r="E162" s="1">
        <v>5.01608141</v>
      </c>
      <c r="F162" s="1">
        <v>2.5678921699999999</v>
      </c>
      <c r="G162" s="58">
        <v>2.88289398</v>
      </c>
      <c r="I162" s="1">
        <f>+BPub!G150/1000000</f>
        <v>0</v>
      </c>
      <c r="J162" s="1">
        <f>+BPub!L150/1000000</f>
        <v>0</v>
      </c>
      <c r="K162" s="1">
        <f>+BPub!Q150/1000000</f>
        <v>0</v>
      </c>
      <c r="L162" s="1">
        <f>+BPub!W150/1000000</f>
        <v>0</v>
      </c>
      <c r="M162" s="1">
        <f>+BPub!AD150/1000000</f>
        <v>0</v>
      </c>
      <c r="N162" s="1">
        <v>3.5503857700000001</v>
      </c>
      <c r="O162" s="1"/>
      <c r="P162" s="58">
        <f>+BPub!I150/1000000</f>
        <v>0.87387256999999996</v>
      </c>
      <c r="Q162" s="58">
        <f>+BPub!N150/1000000</f>
        <v>3.3488251099999999</v>
      </c>
      <c r="R162" s="58">
        <f>+BPub!S150/1000000</f>
        <v>2.0110307000000001</v>
      </c>
      <c r="S162" s="58">
        <f>+BPub!X150/1000000</f>
        <v>1.2185701499999999</v>
      </c>
      <c r="T162" s="58">
        <f>+BPub!AB150/1000000</f>
        <v>0.91709556000000003</v>
      </c>
      <c r="U162" s="58">
        <v>0.93023755000000008</v>
      </c>
      <c r="V162" s="1"/>
      <c r="W162" s="58">
        <f>+BPub!H150/1000000</f>
        <v>0</v>
      </c>
      <c r="X162" s="58">
        <f>+BPub!M150/1000000</f>
        <v>0</v>
      </c>
      <c r="Y162" s="58">
        <f>+BPub!R150/1000000</f>
        <v>0</v>
      </c>
      <c r="Z162" s="58">
        <f>+BPub!V150/1000000</f>
        <v>0</v>
      </c>
      <c r="AA162" s="58">
        <f>+BPub!AC150/1000000</f>
        <v>0</v>
      </c>
      <c r="AB162" s="58">
        <v>1.6850993999999999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</row>
    <row r="163" spans="1:35" x14ac:dyDescent="0.25">
      <c r="A163" t="s">
        <v>145</v>
      </c>
      <c r="B163" s="1">
        <v>12.52675271</v>
      </c>
      <c r="C163" s="149">
        <v>15.807389329999999</v>
      </c>
      <c r="D163" s="1">
        <v>9.5169701599999996</v>
      </c>
      <c r="E163" s="1">
        <v>16.09425907</v>
      </c>
      <c r="F163" s="1">
        <v>7.8939792500000001</v>
      </c>
      <c r="G163" s="58">
        <v>10.602843999999999</v>
      </c>
      <c r="I163" s="1">
        <f>+BPub!G151/1000000</f>
        <v>0</v>
      </c>
      <c r="J163" s="1">
        <f>+BPub!L151/1000000</f>
        <v>0</v>
      </c>
      <c r="K163" s="1">
        <f>+BPub!Q151/1000000</f>
        <v>0</v>
      </c>
      <c r="L163" s="1">
        <f>+BPub!W151/1000000</f>
        <v>0</v>
      </c>
      <c r="M163" s="1">
        <f>+BPub!AD151/1000000</f>
        <v>0</v>
      </c>
      <c r="N163" s="1">
        <v>5.5976660799999998</v>
      </c>
      <c r="O163" s="1"/>
      <c r="P163" s="58">
        <f>+BPub!I151/1000000</f>
        <v>7.3039644599999995</v>
      </c>
      <c r="Q163" s="58">
        <f>+BPub!N151/1000000</f>
        <v>15.01111017</v>
      </c>
      <c r="R163" s="58">
        <f>+BPub!S151/1000000</f>
        <v>11.74019124</v>
      </c>
      <c r="S163" s="58">
        <f>+BPub!X151/1000000</f>
        <v>8.4679547199999998</v>
      </c>
      <c r="T163" s="58">
        <f>+BPub!AB151/1000000</f>
        <v>5.11531425</v>
      </c>
      <c r="U163" s="58">
        <v>4.2270838600000005</v>
      </c>
      <c r="V163" s="1"/>
      <c r="W163" s="58">
        <f>+BPub!H151/1000000</f>
        <v>0</v>
      </c>
      <c r="X163" s="58">
        <f>+BPub!M151/1000000</f>
        <v>0</v>
      </c>
      <c r="Y163" s="58">
        <f>+BPub!R151/1000000</f>
        <v>0</v>
      </c>
      <c r="Z163" s="58">
        <f>+BPub!V151/1000000</f>
        <v>0</v>
      </c>
      <c r="AA163" s="58">
        <f>+BPub!AC151/1000000</f>
        <v>0</v>
      </c>
      <c r="AB163" s="58">
        <v>5.8245020800000002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</row>
    <row r="164" spans="1:35" x14ac:dyDescent="0.25">
      <c r="A164" t="s">
        <v>146</v>
      </c>
      <c r="B164" s="1">
        <v>0.12734306000000001</v>
      </c>
      <c r="C164" s="149">
        <v>0.11946727</v>
      </c>
      <c r="D164" s="1">
        <v>0.14919523000000001</v>
      </c>
      <c r="E164" s="1">
        <v>0.10952903999999999</v>
      </c>
      <c r="F164" s="1">
        <v>5.6381809999999997E-2</v>
      </c>
      <c r="G164" s="58">
        <v>0.11628134</v>
      </c>
      <c r="I164" s="1">
        <f>+BPub!G152/1000000</f>
        <v>0</v>
      </c>
      <c r="J164" s="1">
        <f>+BPub!L152/1000000</f>
        <v>0</v>
      </c>
      <c r="K164" s="1">
        <f>+BPub!Q152/1000000</f>
        <v>0</v>
      </c>
      <c r="L164" s="1">
        <f>+BPub!W152/1000000</f>
        <v>0</v>
      </c>
      <c r="M164" s="1">
        <f>+BPub!AD152/1000000</f>
        <v>0</v>
      </c>
      <c r="N164" s="1">
        <v>0</v>
      </c>
      <c r="O164" s="1"/>
      <c r="P164" s="58">
        <f>+BPub!I152/1000000</f>
        <v>0</v>
      </c>
      <c r="Q164" s="58">
        <f>+BPub!N152/1000000</f>
        <v>0</v>
      </c>
      <c r="R164" s="58">
        <f>+BPub!S152/1000000</f>
        <v>0</v>
      </c>
      <c r="S164" s="58">
        <f>+BPub!X152/1000000</f>
        <v>0</v>
      </c>
      <c r="T164" s="58">
        <f>+BPub!AB152/1000000</f>
        <v>0</v>
      </c>
      <c r="U164" s="58">
        <v>0</v>
      </c>
      <c r="V164" s="1"/>
      <c r="W164" s="58">
        <f>+BPub!H152/1000000</f>
        <v>0</v>
      </c>
      <c r="X164" s="58">
        <f>+BPub!M152/1000000</f>
        <v>0</v>
      </c>
      <c r="Y164" s="58">
        <f>+BPub!R152/1000000</f>
        <v>0</v>
      </c>
      <c r="Z164" s="58">
        <f>+BPub!V152/1000000</f>
        <v>0</v>
      </c>
      <c r="AA164" s="58">
        <f>+BPub!AC152/1000000</f>
        <v>0</v>
      </c>
      <c r="AB164" s="58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</row>
    <row r="165" spans="1:35" x14ac:dyDescent="0.25">
      <c r="A165" t="s">
        <v>147</v>
      </c>
      <c r="B165" s="1">
        <v>8.4840699999999998E-3</v>
      </c>
      <c r="C165" s="149">
        <v>8.6298199999999999E-3</v>
      </c>
      <c r="D165" s="1">
        <v>1.047527E-2</v>
      </c>
      <c r="E165" s="1">
        <v>7.3333900000000004E-3</v>
      </c>
      <c r="F165" s="1">
        <v>2.6880700000000003E-3</v>
      </c>
      <c r="G165" s="58">
        <v>6.8838500000000004E-3</v>
      </c>
      <c r="I165" s="1">
        <f>+BPub!G153/1000000</f>
        <v>0</v>
      </c>
      <c r="J165" s="1">
        <f>+BPub!L153/1000000</f>
        <v>0</v>
      </c>
      <c r="K165" s="1">
        <f>+BPub!Q153/1000000</f>
        <v>0</v>
      </c>
      <c r="L165" s="1">
        <f>+BPub!W153/1000000</f>
        <v>0</v>
      </c>
      <c r="M165" s="1">
        <f>+BPub!AD153/1000000</f>
        <v>0</v>
      </c>
      <c r="N165" s="1">
        <v>0</v>
      </c>
      <c r="O165" s="1"/>
      <c r="P165" s="58">
        <f>+BPub!I153/1000000</f>
        <v>0</v>
      </c>
      <c r="Q165" s="58">
        <f>+BPub!N153/1000000</f>
        <v>0</v>
      </c>
      <c r="R165" s="58">
        <f>+BPub!S153/1000000</f>
        <v>0</v>
      </c>
      <c r="S165" s="58">
        <f>+BPub!X153/1000000</f>
        <v>0</v>
      </c>
      <c r="T165" s="58">
        <f>+BPub!AB153/1000000</f>
        <v>0</v>
      </c>
      <c r="U165" s="58">
        <v>0</v>
      </c>
      <c r="V165" s="1"/>
      <c r="W165" s="58">
        <f>+BPub!H153/1000000</f>
        <v>0</v>
      </c>
      <c r="X165" s="58">
        <f>+BPub!M153/1000000</f>
        <v>0</v>
      </c>
      <c r="Y165" s="58">
        <f>+BPub!R153/1000000</f>
        <v>0</v>
      </c>
      <c r="Z165" s="58">
        <f>+BPub!V153/1000000</f>
        <v>0</v>
      </c>
      <c r="AA165" s="58">
        <f>+BPub!AC153/1000000</f>
        <v>0</v>
      </c>
      <c r="AB165" s="58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</row>
    <row r="166" spans="1:35" x14ac:dyDescent="0.25">
      <c r="A166" t="s">
        <v>148</v>
      </c>
      <c r="B166" s="1">
        <v>1.0404999999999999E-2</v>
      </c>
      <c r="C166" s="149">
        <v>9.45294E-3</v>
      </c>
      <c r="D166" s="1">
        <v>1.6982400000000002E-2</v>
      </c>
      <c r="E166" s="1">
        <v>1.3548010000000001E-2</v>
      </c>
      <c r="F166" s="1">
        <v>6.3589099999999997E-3</v>
      </c>
      <c r="G166" s="58">
        <v>9.8138400000000008E-3</v>
      </c>
      <c r="I166" s="1">
        <f>+BPub!G154/1000000</f>
        <v>0</v>
      </c>
      <c r="J166" s="1">
        <f>+BPub!L154/1000000</f>
        <v>0</v>
      </c>
      <c r="K166" s="1">
        <f>+BPub!Q154/1000000</f>
        <v>0</v>
      </c>
      <c r="L166" s="1">
        <f>+BPub!W154/1000000</f>
        <v>0</v>
      </c>
      <c r="M166" s="1">
        <f>+BPub!AD154/1000000</f>
        <v>0</v>
      </c>
      <c r="N166" s="1">
        <v>0</v>
      </c>
      <c r="O166" s="1"/>
      <c r="P166" s="58">
        <f>+BPub!I154/1000000</f>
        <v>0</v>
      </c>
      <c r="Q166" s="58">
        <f>+BPub!N154/1000000</f>
        <v>0</v>
      </c>
      <c r="R166" s="58">
        <f>+BPub!S154/1000000</f>
        <v>0</v>
      </c>
      <c r="S166" s="58">
        <f>+BPub!X154/1000000</f>
        <v>0</v>
      </c>
      <c r="T166" s="58">
        <f>+BPub!AB154/1000000</f>
        <v>0</v>
      </c>
      <c r="U166" s="58">
        <v>0</v>
      </c>
      <c r="V166" s="1"/>
      <c r="W166" s="58">
        <f>+BPub!H154/1000000</f>
        <v>0</v>
      </c>
      <c r="X166" s="58">
        <f>+BPub!M154/1000000</f>
        <v>0</v>
      </c>
      <c r="Y166" s="58">
        <f>+BPub!R154/1000000</f>
        <v>0</v>
      </c>
      <c r="Z166" s="58">
        <f>+BPub!V154/1000000</f>
        <v>0</v>
      </c>
      <c r="AA166" s="58">
        <f>+BPub!AC154/1000000</f>
        <v>0</v>
      </c>
      <c r="AB166" s="58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</row>
    <row r="167" spans="1:35" x14ac:dyDescent="0.25">
      <c r="A167" t="s">
        <v>149</v>
      </c>
      <c r="B167" s="1">
        <v>1.6388E-2</v>
      </c>
      <c r="C167" s="149">
        <v>1.8382349999999999E-2</v>
      </c>
      <c r="D167" s="1">
        <v>2.061023E-2</v>
      </c>
      <c r="E167" s="1">
        <v>1.640318E-2</v>
      </c>
      <c r="F167" s="1">
        <v>6.5944599999999999E-3</v>
      </c>
      <c r="G167" s="58">
        <v>1.4792430000000001E-2</v>
      </c>
      <c r="I167" s="1">
        <f>+BPub!G155/1000000</f>
        <v>0</v>
      </c>
      <c r="J167" s="1">
        <f>+BPub!L155/1000000</f>
        <v>0</v>
      </c>
      <c r="K167" s="1">
        <f>+BPub!Q155/1000000</f>
        <v>0</v>
      </c>
      <c r="L167" s="1">
        <f>+BPub!W155/1000000</f>
        <v>0</v>
      </c>
      <c r="M167" s="1">
        <f>+BPub!AD155/1000000</f>
        <v>0</v>
      </c>
      <c r="N167" s="1">
        <v>0</v>
      </c>
      <c r="O167" s="1"/>
      <c r="P167" s="58">
        <f>+BPub!I155/1000000</f>
        <v>0</v>
      </c>
      <c r="Q167" s="58">
        <f>+BPub!N155/1000000</f>
        <v>0</v>
      </c>
      <c r="R167" s="58">
        <f>+BPub!S155/1000000</f>
        <v>0</v>
      </c>
      <c r="S167" s="58">
        <f>+BPub!X155/1000000</f>
        <v>0</v>
      </c>
      <c r="T167" s="58">
        <f>+BPub!AB155/1000000</f>
        <v>0</v>
      </c>
      <c r="U167" s="58">
        <v>0</v>
      </c>
      <c r="V167" s="1"/>
      <c r="W167" s="58">
        <f>+BPub!H155/1000000</f>
        <v>0</v>
      </c>
      <c r="X167" s="58">
        <f>+BPub!M155/1000000</f>
        <v>0</v>
      </c>
      <c r="Y167" s="58">
        <f>+BPub!R155/1000000</f>
        <v>0</v>
      </c>
      <c r="Z167" s="58">
        <f>+BPub!V155/1000000</f>
        <v>0</v>
      </c>
      <c r="AA167" s="58">
        <f>+BPub!AC155/1000000</f>
        <v>0</v>
      </c>
      <c r="AB167" s="58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</row>
    <row r="168" spans="1:35" x14ac:dyDescent="0.25">
      <c r="A168" t="s">
        <v>150</v>
      </c>
      <c r="B168" s="1">
        <v>3.3828179999999999E-2</v>
      </c>
      <c r="C168" s="149">
        <v>2.9267020000000001E-2</v>
      </c>
      <c r="D168" s="1">
        <v>3.6975970000000004E-2</v>
      </c>
      <c r="E168" s="1">
        <v>2.7243029999999998E-2</v>
      </c>
      <c r="F168" s="1">
        <v>1.2764530000000001E-2</v>
      </c>
      <c r="G168" s="58">
        <v>2.4524240000000003E-2</v>
      </c>
      <c r="I168" s="1">
        <f>+BPub!G156/1000000</f>
        <v>0</v>
      </c>
      <c r="J168" s="1">
        <f>+BPub!L156/1000000</f>
        <v>0</v>
      </c>
      <c r="K168" s="1">
        <f>+BPub!Q156/1000000</f>
        <v>0</v>
      </c>
      <c r="L168" s="1">
        <f>+BPub!W156/1000000</f>
        <v>0</v>
      </c>
      <c r="M168" s="1">
        <f>+BPub!AD156/1000000</f>
        <v>0</v>
      </c>
      <c r="N168" s="1">
        <v>0</v>
      </c>
      <c r="O168" s="1"/>
      <c r="P168" s="58">
        <f>+BPub!I156/1000000</f>
        <v>0</v>
      </c>
      <c r="Q168" s="58">
        <f>+BPub!N156/1000000</f>
        <v>0</v>
      </c>
      <c r="R168" s="58">
        <f>+BPub!S156/1000000</f>
        <v>0</v>
      </c>
      <c r="S168" s="58">
        <f>+BPub!X156/1000000</f>
        <v>0</v>
      </c>
      <c r="T168" s="58">
        <f>+BPub!AB156/1000000</f>
        <v>0</v>
      </c>
      <c r="U168" s="58">
        <v>0</v>
      </c>
      <c r="V168" s="1"/>
      <c r="W168" s="58">
        <f>+BPub!H156/1000000</f>
        <v>0</v>
      </c>
      <c r="X168" s="58">
        <f>+BPub!M156/1000000</f>
        <v>0</v>
      </c>
      <c r="Y168" s="58">
        <f>+BPub!R156/1000000</f>
        <v>0</v>
      </c>
      <c r="Z168" s="58">
        <f>+BPub!V156/1000000</f>
        <v>0</v>
      </c>
      <c r="AA168" s="58">
        <f>+BPub!AC156/1000000</f>
        <v>0</v>
      </c>
      <c r="AB168" s="5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</row>
    <row r="169" spans="1:35" x14ac:dyDescent="0.25">
      <c r="A169" t="s">
        <v>151</v>
      </c>
      <c r="B169" s="1">
        <v>5.8237810000000001E-2</v>
      </c>
      <c r="C169" s="149">
        <v>5.3735140000000001E-2</v>
      </c>
      <c r="D169" s="1">
        <v>6.4151360000000004E-2</v>
      </c>
      <c r="E169" s="1">
        <v>4.5001430000000002E-2</v>
      </c>
      <c r="F169" s="1">
        <v>2.7975840000000002E-2</v>
      </c>
      <c r="G169" s="58">
        <v>6.0266980000000005E-2</v>
      </c>
      <c r="I169" s="1">
        <f>+BPub!G157/1000000</f>
        <v>0</v>
      </c>
      <c r="J169" s="1">
        <f>+BPub!L157/1000000</f>
        <v>0</v>
      </c>
      <c r="K169" s="1">
        <f>+BPub!Q157/1000000</f>
        <v>0</v>
      </c>
      <c r="L169" s="1">
        <f>+BPub!W157/1000000</f>
        <v>0</v>
      </c>
      <c r="M169" s="1">
        <f>+BPub!AD157/1000000</f>
        <v>0</v>
      </c>
      <c r="N169" s="1">
        <v>0</v>
      </c>
      <c r="O169" s="1"/>
      <c r="P169" s="58">
        <f>+BPub!I157/1000000</f>
        <v>0</v>
      </c>
      <c r="Q169" s="58">
        <f>+BPub!N157/1000000</f>
        <v>0</v>
      </c>
      <c r="R169" s="58">
        <f>+BPub!S157/1000000</f>
        <v>0</v>
      </c>
      <c r="S169" s="58">
        <f>+BPub!X157/1000000</f>
        <v>0</v>
      </c>
      <c r="T169" s="58">
        <f>+BPub!AB157/1000000</f>
        <v>0</v>
      </c>
      <c r="U169" s="58">
        <v>0</v>
      </c>
      <c r="V169" s="1"/>
      <c r="W169" s="58">
        <f>+BPub!H157/1000000</f>
        <v>0</v>
      </c>
      <c r="X169" s="58">
        <f>+BPub!M157/1000000</f>
        <v>0</v>
      </c>
      <c r="Y169" s="58">
        <f>+BPub!R157/1000000</f>
        <v>0</v>
      </c>
      <c r="Z169" s="58">
        <f>+BPub!V157/1000000</f>
        <v>0</v>
      </c>
      <c r="AA169" s="58">
        <f>+BPub!AC157/1000000</f>
        <v>0</v>
      </c>
      <c r="AB169" s="58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</row>
    <row r="170" spans="1:35" x14ac:dyDescent="0.25">
      <c r="A170" t="s">
        <v>152</v>
      </c>
      <c r="B170" s="1">
        <v>0</v>
      </c>
      <c r="C170" s="149">
        <v>0</v>
      </c>
      <c r="D170" s="1">
        <v>0</v>
      </c>
      <c r="E170" s="1">
        <v>0</v>
      </c>
      <c r="F170" s="1">
        <v>0</v>
      </c>
      <c r="G170" s="58">
        <v>0</v>
      </c>
      <c r="I170" s="1">
        <f>+BPub!G158/1000000</f>
        <v>3.0587342299999998</v>
      </c>
      <c r="J170" s="1">
        <f>+BPub!L158/1000000</f>
        <v>4.0136717000000006</v>
      </c>
      <c r="K170" s="1">
        <f>+BPub!Q158/1000000</f>
        <v>4.4007788300000001</v>
      </c>
      <c r="L170" s="1">
        <f>+BPub!W158/1000000</f>
        <v>4.2778032499999998</v>
      </c>
      <c r="M170" s="1">
        <f>+BPub!AD158/1000000</f>
        <v>3.9679227200000002</v>
      </c>
      <c r="N170" s="1">
        <v>3.2839549100000003</v>
      </c>
      <c r="O170" s="1"/>
      <c r="P170" s="58">
        <f>+BPub!I158/1000000</f>
        <v>0</v>
      </c>
      <c r="Q170" s="58">
        <f>+BPub!N158/1000000</f>
        <v>0</v>
      </c>
      <c r="R170" s="58">
        <f>+BPub!S158/1000000</f>
        <v>0</v>
      </c>
      <c r="S170" s="58">
        <f>+BPub!X158/1000000</f>
        <v>0</v>
      </c>
      <c r="T170" s="58">
        <f>+BPub!AB158/1000000</f>
        <v>0</v>
      </c>
      <c r="U170" s="58">
        <v>0</v>
      </c>
      <c r="V170" s="1"/>
      <c r="W170" s="58">
        <f>+BPub!H158/1000000</f>
        <v>0</v>
      </c>
      <c r="X170" s="58">
        <f>+BPub!M158/1000000</f>
        <v>0</v>
      </c>
      <c r="Y170" s="58">
        <f>+BPub!R158/1000000</f>
        <v>0</v>
      </c>
      <c r="Z170" s="58">
        <f>+BPub!V158/1000000</f>
        <v>0</v>
      </c>
      <c r="AA170" s="58">
        <f>+BPub!AC158/1000000</f>
        <v>0</v>
      </c>
      <c r="AB170" s="58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</row>
    <row r="171" spans="1:35" x14ac:dyDescent="0.25">
      <c r="A171" t="s">
        <v>153</v>
      </c>
      <c r="B171" s="1">
        <v>0</v>
      </c>
      <c r="C171" s="149">
        <v>0</v>
      </c>
      <c r="D171" s="1">
        <v>0</v>
      </c>
      <c r="E171" s="1">
        <v>0</v>
      </c>
      <c r="F171" s="1">
        <v>0</v>
      </c>
      <c r="G171" s="58">
        <v>0</v>
      </c>
      <c r="I171" s="1">
        <f>+BPub!G159/1000000</f>
        <v>1.8937529999999998E-2</v>
      </c>
      <c r="J171" s="1">
        <f>+BPub!L159/1000000</f>
        <v>3.0749180000000001E-2</v>
      </c>
      <c r="K171" s="1">
        <f>+BPub!Q159/1000000</f>
        <v>4.1059730000000003E-2</v>
      </c>
      <c r="L171" s="1">
        <f>+BPub!W159/1000000</f>
        <v>4.4225269999999997E-2</v>
      </c>
      <c r="M171" s="1">
        <f>+BPub!AD159/1000000</f>
        <v>5.318817E-2</v>
      </c>
      <c r="N171" s="1">
        <v>5.4548110000000004E-2</v>
      </c>
      <c r="O171" s="1"/>
      <c r="P171" s="58">
        <f>+BPub!I159/1000000</f>
        <v>0</v>
      </c>
      <c r="Q171" s="58">
        <f>+BPub!N159/1000000</f>
        <v>0</v>
      </c>
      <c r="R171" s="58">
        <f>+BPub!S159/1000000</f>
        <v>0</v>
      </c>
      <c r="S171" s="58">
        <f>+BPub!X159/1000000</f>
        <v>0</v>
      </c>
      <c r="T171" s="58">
        <f>+BPub!AB159/1000000</f>
        <v>0</v>
      </c>
      <c r="U171" s="58">
        <v>0</v>
      </c>
      <c r="V171" s="1"/>
      <c r="W171" s="58">
        <f>+BPub!H159/1000000</f>
        <v>0</v>
      </c>
      <c r="X171" s="58">
        <f>+BPub!M159/1000000</f>
        <v>0</v>
      </c>
      <c r="Y171" s="58">
        <f>+BPub!R159/1000000</f>
        <v>0</v>
      </c>
      <c r="Z171" s="58">
        <f>+BPub!V159/1000000</f>
        <v>0</v>
      </c>
      <c r="AA171" s="58">
        <f>+BPub!AC159/1000000</f>
        <v>0</v>
      </c>
      <c r="AB171" s="58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</row>
    <row r="172" spans="1:35" x14ac:dyDescent="0.25">
      <c r="A172" t="s">
        <v>154</v>
      </c>
      <c r="B172" s="1">
        <v>0</v>
      </c>
      <c r="C172" s="149">
        <v>0</v>
      </c>
      <c r="D172" s="1">
        <v>0</v>
      </c>
      <c r="E172" s="1">
        <v>0</v>
      </c>
      <c r="F172" s="1">
        <v>0</v>
      </c>
      <c r="G172" s="58">
        <v>0</v>
      </c>
      <c r="I172" s="1">
        <f>+BPub!G160/1000000</f>
        <v>3.2473139999999998E-2</v>
      </c>
      <c r="J172" s="1">
        <f>+BPub!L160/1000000</f>
        <v>5.3872459999999997E-2</v>
      </c>
      <c r="K172" s="1">
        <f>+BPub!Q160/1000000</f>
        <v>6.4254519999999996E-2</v>
      </c>
      <c r="L172" s="1">
        <f>+BPub!W160/1000000</f>
        <v>6.4921980000000004E-2</v>
      </c>
      <c r="M172" s="1">
        <f>+BPub!AD160/1000000</f>
        <v>6.9912509999999997E-2</v>
      </c>
      <c r="N172" s="1">
        <v>6.8021149999999989E-2</v>
      </c>
      <c r="O172" s="1"/>
      <c r="P172" s="58">
        <f>+BPub!I160/1000000</f>
        <v>0</v>
      </c>
      <c r="Q172" s="58">
        <f>+BPub!N160/1000000</f>
        <v>0</v>
      </c>
      <c r="R172" s="58">
        <f>+BPub!S160/1000000</f>
        <v>0</v>
      </c>
      <c r="S172" s="58">
        <f>+BPub!X160/1000000</f>
        <v>0</v>
      </c>
      <c r="T172" s="58">
        <f>+BPub!AB160/1000000</f>
        <v>0</v>
      </c>
      <c r="U172" s="58">
        <v>0</v>
      </c>
      <c r="V172" s="1"/>
      <c r="W172" s="58">
        <f>+BPub!H160/1000000</f>
        <v>0</v>
      </c>
      <c r="X172" s="58">
        <f>+BPub!M160/1000000</f>
        <v>0</v>
      </c>
      <c r="Y172" s="58">
        <f>+BPub!R160/1000000</f>
        <v>0</v>
      </c>
      <c r="Z172" s="58">
        <f>+BPub!V160/1000000</f>
        <v>0</v>
      </c>
      <c r="AA172" s="58">
        <f>+BPub!AC160/1000000</f>
        <v>0</v>
      </c>
      <c r="AB172" s="58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</row>
    <row r="173" spans="1:35" x14ac:dyDescent="0.25">
      <c r="A173" t="s">
        <v>155</v>
      </c>
      <c r="B173" s="1">
        <v>0</v>
      </c>
      <c r="C173" s="149">
        <v>0</v>
      </c>
      <c r="D173" s="1">
        <v>0</v>
      </c>
      <c r="E173" s="1">
        <v>0</v>
      </c>
      <c r="F173" s="1">
        <v>0</v>
      </c>
      <c r="G173" s="58">
        <v>0</v>
      </c>
      <c r="I173" s="1">
        <f>+BPub!G161/1000000</f>
        <v>3.9322410000000002E-2</v>
      </c>
      <c r="J173" s="1">
        <f>+BPub!L161/1000000</f>
        <v>7.2796369999999999E-2</v>
      </c>
      <c r="K173" s="1">
        <f>+BPub!Q161/1000000</f>
        <v>8.9832019999999999E-2</v>
      </c>
      <c r="L173" s="1">
        <f>+BPub!W161/1000000</f>
        <v>9.9035999999999999E-2</v>
      </c>
      <c r="M173" s="1">
        <f>+BPub!AD161/1000000</f>
        <v>0.10060075</v>
      </c>
      <c r="N173" s="1">
        <v>9.5946139999999999E-2</v>
      </c>
      <c r="O173" s="1"/>
      <c r="P173" s="58">
        <f>+BPub!I161/1000000</f>
        <v>0</v>
      </c>
      <c r="Q173" s="58">
        <f>+BPub!N161/1000000</f>
        <v>0</v>
      </c>
      <c r="R173" s="58">
        <f>+BPub!S161/1000000</f>
        <v>0</v>
      </c>
      <c r="S173" s="58">
        <f>+BPub!X161/1000000</f>
        <v>0</v>
      </c>
      <c r="T173" s="58">
        <f>+BPub!AB161/1000000</f>
        <v>0</v>
      </c>
      <c r="U173" s="58">
        <v>0</v>
      </c>
      <c r="V173" s="1"/>
      <c r="W173" s="58">
        <f>+BPub!H161/1000000</f>
        <v>0</v>
      </c>
      <c r="X173" s="58">
        <f>+BPub!M161/1000000</f>
        <v>0</v>
      </c>
      <c r="Y173" s="58">
        <f>+BPub!R161/1000000</f>
        <v>0</v>
      </c>
      <c r="Z173" s="58">
        <f>+BPub!V161/1000000</f>
        <v>0</v>
      </c>
      <c r="AA173" s="58">
        <f>+BPub!AC161/1000000</f>
        <v>0</v>
      </c>
      <c r="AB173" s="58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</row>
    <row r="174" spans="1:35" x14ac:dyDescent="0.25">
      <c r="A174" t="s">
        <v>156</v>
      </c>
      <c r="B174" s="1">
        <v>0</v>
      </c>
      <c r="C174" s="149">
        <v>0</v>
      </c>
      <c r="D174" s="1">
        <v>0</v>
      </c>
      <c r="E174" s="1">
        <v>0</v>
      </c>
      <c r="F174" s="1">
        <v>0</v>
      </c>
      <c r="G174" s="58">
        <v>0</v>
      </c>
      <c r="I174" s="1">
        <f>+BPub!G162/1000000</f>
        <v>8.3540110000000001E-2</v>
      </c>
      <c r="J174" s="1">
        <f>+BPub!L162/1000000</f>
        <v>0.16110525000000001</v>
      </c>
      <c r="K174" s="1">
        <f>+BPub!Q162/1000000</f>
        <v>0.18926087999999999</v>
      </c>
      <c r="L174" s="1">
        <f>+BPub!W162/1000000</f>
        <v>0.20484669</v>
      </c>
      <c r="M174" s="1">
        <f>+BPub!AD162/1000000</f>
        <v>0.20967070999999998</v>
      </c>
      <c r="N174" s="1">
        <v>0.1945334</v>
      </c>
      <c r="O174" s="1"/>
      <c r="P174" s="58">
        <f>+BPub!I162/1000000</f>
        <v>0</v>
      </c>
      <c r="Q174" s="58">
        <f>+BPub!N162/1000000</f>
        <v>0</v>
      </c>
      <c r="R174" s="58">
        <f>+BPub!S162/1000000</f>
        <v>0</v>
      </c>
      <c r="S174" s="58">
        <f>+BPub!X162/1000000</f>
        <v>0</v>
      </c>
      <c r="T174" s="58">
        <f>+BPub!AB162/1000000</f>
        <v>0</v>
      </c>
      <c r="U174" s="58">
        <v>0</v>
      </c>
      <c r="V174" s="1"/>
      <c r="W174" s="58">
        <f>+BPub!H162/1000000</f>
        <v>0</v>
      </c>
      <c r="X174" s="58">
        <f>+BPub!M162/1000000</f>
        <v>0</v>
      </c>
      <c r="Y174" s="58">
        <f>+BPub!R162/1000000</f>
        <v>0</v>
      </c>
      <c r="Z174" s="58">
        <f>+BPub!V162/1000000</f>
        <v>0</v>
      </c>
      <c r="AA174" s="58">
        <f>+BPub!AC162/1000000</f>
        <v>0</v>
      </c>
      <c r="AB174" s="58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</row>
    <row r="175" spans="1:35" x14ac:dyDescent="0.25">
      <c r="A175" t="s">
        <v>157</v>
      </c>
      <c r="B175" s="1">
        <v>0</v>
      </c>
      <c r="C175" s="149">
        <v>0</v>
      </c>
      <c r="D175" s="1">
        <v>0</v>
      </c>
      <c r="E175" s="1">
        <v>0</v>
      </c>
      <c r="F175" s="1">
        <v>0</v>
      </c>
      <c r="G175" s="58">
        <v>0</v>
      </c>
      <c r="I175" s="1">
        <f>+BPub!G163/1000000</f>
        <v>2.8844610400000001</v>
      </c>
      <c r="J175" s="1">
        <f>+BPub!L163/1000000</f>
        <v>3.6951484400000001</v>
      </c>
      <c r="K175" s="1">
        <f>+BPub!Q163/1000000</f>
        <v>4.0163716799999998</v>
      </c>
      <c r="L175" s="1">
        <f>+BPub!W163/1000000</f>
        <v>3.8647733099999999</v>
      </c>
      <c r="M175" s="1">
        <f>+BPub!AD163/1000000</f>
        <v>3.5345505799999999</v>
      </c>
      <c r="N175" s="1">
        <v>2.87090611</v>
      </c>
      <c r="O175" s="1"/>
      <c r="P175" s="58">
        <f>+BPub!I163/1000000</f>
        <v>0</v>
      </c>
      <c r="Q175" s="58">
        <f>+BPub!N163/1000000</f>
        <v>0</v>
      </c>
      <c r="R175" s="58">
        <f>+BPub!S163/1000000</f>
        <v>0</v>
      </c>
      <c r="S175" s="58">
        <f>+BPub!X163/1000000</f>
        <v>0</v>
      </c>
      <c r="T175" s="58">
        <f>+BPub!AB163/1000000</f>
        <v>0</v>
      </c>
      <c r="U175" s="58">
        <v>0</v>
      </c>
      <c r="V175" s="1"/>
      <c r="W175" s="58">
        <f>+BPub!H163/1000000</f>
        <v>0</v>
      </c>
      <c r="X175" s="58">
        <f>+BPub!M163/1000000</f>
        <v>0</v>
      </c>
      <c r="Y175" s="58">
        <f>+BPub!R163/1000000</f>
        <v>0</v>
      </c>
      <c r="Z175" s="58">
        <f>+BPub!V163/1000000</f>
        <v>0</v>
      </c>
      <c r="AA175" s="58">
        <f>+BPub!AC163/1000000</f>
        <v>0</v>
      </c>
      <c r="AB175" s="58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</row>
    <row r="176" spans="1:35" x14ac:dyDescent="0.25">
      <c r="A176" t="s">
        <v>158</v>
      </c>
      <c r="B176" s="1">
        <v>3.1069549999999998E-2</v>
      </c>
      <c r="C176" s="149">
        <v>0.21697214000000001</v>
      </c>
      <c r="D176" s="1">
        <v>1.3749105500000001</v>
      </c>
      <c r="E176" s="1">
        <v>1.05635832</v>
      </c>
      <c r="F176" s="1">
        <v>0.99841778000000003</v>
      </c>
      <c r="G176" s="58">
        <v>3.9230033</v>
      </c>
      <c r="I176" s="1">
        <f>+BPub!G164/1000000</f>
        <v>0</v>
      </c>
      <c r="J176" s="1">
        <f>+BPub!L164/1000000</f>
        <v>0</v>
      </c>
      <c r="K176" s="1">
        <f>+BPub!Q164/1000000</f>
        <v>0</v>
      </c>
      <c r="L176" s="1">
        <f>+BPub!W164/1000000</f>
        <v>0</v>
      </c>
      <c r="M176" s="1">
        <f>+BPub!AD164/1000000</f>
        <v>0</v>
      </c>
      <c r="N176" s="1">
        <v>0</v>
      </c>
      <c r="O176" s="1"/>
      <c r="P176" s="58">
        <f>+BPub!I164/1000000</f>
        <v>0</v>
      </c>
      <c r="Q176" s="58">
        <f>+BPub!N164/1000000</f>
        <v>0</v>
      </c>
      <c r="R176" s="58">
        <f>+BPub!S164/1000000</f>
        <v>0</v>
      </c>
      <c r="S176" s="58">
        <f>+BPub!X164/1000000</f>
        <v>0</v>
      </c>
      <c r="T176" s="58">
        <f>+BPub!AB164/1000000</f>
        <v>0</v>
      </c>
      <c r="U176" s="58">
        <v>9.2609200000000006E-3</v>
      </c>
      <c r="V176" s="1"/>
      <c r="W176" s="58">
        <f>+BPub!H164/1000000</f>
        <v>0</v>
      </c>
      <c r="X176" s="58">
        <f>+BPub!M164/1000000</f>
        <v>0</v>
      </c>
      <c r="Y176" s="58">
        <f>+BPub!R164/1000000</f>
        <v>0</v>
      </c>
      <c r="Z176" s="58">
        <f>+BPub!V164/1000000</f>
        <v>0</v>
      </c>
      <c r="AA176" s="58">
        <f>+BPub!AC164/1000000</f>
        <v>0</v>
      </c>
      <c r="AB176" s="58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</row>
    <row r="177" spans="1:35" x14ac:dyDescent="0.25">
      <c r="A177" t="s">
        <v>159</v>
      </c>
      <c r="B177" s="1">
        <v>2.8E-5</v>
      </c>
      <c r="C177" s="149">
        <v>3.3082300000000001E-3</v>
      </c>
      <c r="D177" s="1">
        <v>5.3588290000000004E-2</v>
      </c>
      <c r="E177" s="1">
        <v>8.785403E-2</v>
      </c>
      <c r="F177" s="1">
        <v>4.8058239999999995E-2</v>
      </c>
      <c r="G177" s="58">
        <v>0.11767888</v>
      </c>
      <c r="I177" s="1">
        <f>+BPub!G165/1000000</f>
        <v>0</v>
      </c>
      <c r="J177" s="1">
        <f>+BPub!L165/1000000</f>
        <v>0</v>
      </c>
      <c r="K177" s="1">
        <f>+BPub!Q165/1000000</f>
        <v>0</v>
      </c>
      <c r="L177" s="1">
        <f>+BPub!W165/1000000</f>
        <v>0</v>
      </c>
      <c r="M177" s="1">
        <f>+BPub!AD165/1000000</f>
        <v>0</v>
      </c>
      <c r="N177" s="1">
        <v>0</v>
      </c>
      <c r="O177" s="1"/>
      <c r="P177" s="58">
        <f>+BPub!I165/1000000</f>
        <v>0</v>
      </c>
      <c r="Q177" s="58">
        <f>+BPub!N165/1000000</f>
        <v>0</v>
      </c>
      <c r="R177" s="58">
        <f>+BPub!S165/1000000</f>
        <v>0</v>
      </c>
      <c r="S177" s="58">
        <f>+BPub!X165/1000000</f>
        <v>0</v>
      </c>
      <c r="T177" s="58">
        <f>+BPub!AB165/1000000</f>
        <v>0</v>
      </c>
      <c r="U177" s="58">
        <v>2.3152000000000001E-4</v>
      </c>
      <c r="V177" s="1"/>
      <c r="W177" s="58">
        <f>+BPub!H165/1000000</f>
        <v>0</v>
      </c>
      <c r="X177" s="58">
        <f>+BPub!M165/1000000</f>
        <v>0</v>
      </c>
      <c r="Y177" s="58">
        <f>+BPub!R165/1000000</f>
        <v>0</v>
      </c>
      <c r="Z177" s="58">
        <f>+BPub!V165/1000000</f>
        <v>0</v>
      </c>
      <c r="AA177" s="58">
        <f>+BPub!AC165/1000000</f>
        <v>0</v>
      </c>
      <c r="AB177" s="58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</row>
    <row r="178" spans="1:35" x14ac:dyDescent="0.25">
      <c r="A178" t="s">
        <v>160</v>
      </c>
      <c r="B178" s="1">
        <v>3.8450000000000002E-4</v>
      </c>
      <c r="C178" s="149">
        <v>1.2000159999999999E-2</v>
      </c>
      <c r="D178" s="1">
        <v>0.12715957999999999</v>
      </c>
      <c r="E178" s="1">
        <v>0.13536576</v>
      </c>
      <c r="F178" s="1">
        <v>9.9813100000000002E-2</v>
      </c>
      <c r="G178" s="58">
        <v>0.31211113000000001</v>
      </c>
      <c r="I178" s="1">
        <f>+BPub!G166/1000000</f>
        <v>0</v>
      </c>
      <c r="J178" s="1">
        <f>+BPub!L166/1000000</f>
        <v>0</v>
      </c>
      <c r="K178" s="1">
        <f>+BPub!Q166/1000000</f>
        <v>0</v>
      </c>
      <c r="L178" s="1">
        <f>+BPub!W166/1000000</f>
        <v>0</v>
      </c>
      <c r="M178" s="1">
        <f>+BPub!AD166/1000000</f>
        <v>0</v>
      </c>
      <c r="N178" s="1">
        <v>0</v>
      </c>
      <c r="O178" s="1"/>
      <c r="P178" s="58">
        <f>+BPub!I166/1000000</f>
        <v>0</v>
      </c>
      <c r="Q178" s="58">
        <f>+BPub!N166/1000000</f>
        <v>0</v>
      </c>
      <c r="R178" s="58">
        <f>+BPub!S166/1000000</f>
        <v>0</v>
      </c>
      <c r="S178" s="58">
        <f>+BPub!X166/1000000</f>
        <v>0</v>
      </c>
      <c r="T178" s="58">
        <f>+BPub!AB166/1000000</f>
        <v>0</v>
      </c>
      <c r="U178" s="58">
        <v>4.6304000000000001E-4</v>
      </c>
      <c r="V178" s="1"/>
      <c r="W178" s="58">
        <f>+BPub!H166/1000000</f>
        <v>0</v>
      </c>
      <c r="X178" s="58">
        <f>+BPub!M166/1000000</f>
        <v>0</v>
      </c>
      <c r="Y178" s="58">
        <f>+BPub!R166/1000000</f>
        <v>0</v>
      </c>
      <c r="Z178" s="58">
        <f>+BPub!V166/1000000</f>
        <v>0</v>
      </c>
      <c r="AA178" s="58">
        <f>+BPub!AC166/1000000</f>
        <v>0</v>
      </c>
      <c r="AB178" s="5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</row>
    <row r="179" spans="1:35" x14ac:dyDescent="0.25">
      <c r="A179" t="s">
        <v>161</v>
      </c>
      <c r="B179" s="1">
        <v>3.79613E-3</v>
      </c>
      <c r="C179" s="149">
        <v>3.5617540000000003E-2</v>
      </c>
      <c r="D179" s="1">
        <v>0.27858577000000001</v>
      </c>
      <c r="E179" s="1">
        <v>0.18597239000000002</v>
      </c>
      <c r="F179" s="1">
        <v>0.13070112</v>
      </c>
      <c r="G179" s="58">
        <v>0.47114829999999996</v>
      </c>
      <c r="I179" s="1">
        <f>+BPub!G167/1000000</f>
        <v>0</v>
      </c>
      <c r="J179" s="1">
        <f>+BPub!L167/1000000</f>
        <v>0</v>
      </c>
      <c r="K179" s="1">
        <f>+BPub!Q167/1000000</f>
        <v>0</v>
      </c>
      <c r="L179" s="1">
        <f>+BPub!W167/1000000</f>
        <v>0</v>
      </c>
      <c r="M179" s="1">
        <f>+BPub!AD167/1000000</f>
        <v>0</v>
      </c>
      <c r="N179" s="1">
        <v>0</v>
      </c>
      <c r="O179" s="1"/>
      <c r="P179" s="58">
        <f>+BPub!I167/1000000</f>
        <v>0</v>
      </c>
      <c r="Q179" s="58">
        <f>+BPub!N167/1000000</f>
        <v>0</v>
      </c>
      <c r="R179" s="58">
        <f>+BPub!S167/1000000</f>
        <v>0</v>
      </c>
      <c r="S179" s="58">
        <f>+BPub!X167/1000000</f>
        <v>0</v>
      </c>
      <c r="T179" s="58">
        <f>+BPub!AB167/1000000</f>
        <v>0</v>
      </c>
      <c r="U179" s="58">
        <v>6.9455999999999999E-4</v>
      </c>
      <c r="V179" s="1"/>
      <c r="W179" s="58">
        <f>+BPub!H167/1000000</f>
        <v>0</v>
      </c>
      <c r="X179" s="58">
        <f>+BPub!M167/1000000</f>
        <v>0</v>
      </c>
      <c r="Y179" s="58">
        <f>+BPub!R167/1000000</f>
        <v>0</v>
      </c>
      <c r="Z179" s="58">
        <f>+BPub!V167/1000000</f>
        <v>0</v>
      </c>
      <c r="AA179" s="58">
        <f>+BPub!AC167/1000000</f>
        <v>0</v>
      </c>
      <c r="AB179" s="58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</row>
    <row r="180" spans="1:35" x14ac:dyDescent="0.25">
      <c r="A180" t="s">
        <v>162</v>
      </c>
      <c r="B180" s="1">
        <v>7.3467799999999998E-3</v>
      </c>
      <c r="C180" s="149">
        <v>0.13939589999999999</v>
      </c>
      <c r="D180" s="1">
        <v>0.51539212000000001</v>
      </c>
      <c r="E180" s="1">
        <v>0.28713442</v>
      </c>
      <c r="F180" s="1">
        <v>0.37522608000000002</v>
      </c>
      <c r="G180" s="58">
        <v>1.10711523</v>
      </c>
      <c r="I180" s="1">
        <f>+BPub!G168/1000000</f>
        <v>0</v>
      </c>
      <c r="J180" s="1">
        <f>+BPub!L168/1000000</f>
        <v>0</v>
      </c>
      <c r="K180" s="1">
        <f>+BPub!Q168/1000000</f>
        <v>0</v>
      </c>
      <c r="L180" s="1">
        <f>+BPub!W168/1000000</f>
        <v>0</v>
      </c>
      <c r="M180" s="1">
        <f>+BPub!AD168/1000000</f>
        <v>0</v>
      </c>
      <c r="N180" s="1">
        <v>0</v>
      </c>
      <c r="O180" s="1"/>
      <c r="P180" s="58">
        <f>+BPub!I168/1000000</f>
        <v>0</v>
      </c>
      <c r="Q180" s="58">
        <f>+BPub!N168/1000000</f>
        <v>0</v>
      </c>
      <c r="R180" s="58">
        <f>+BPub!S168/1000000</f>
        <v>0</v>
      </c>
      <c r="S180" s="58">
        <f>+BPub!X168/1000000</f>
        <v>0</v>
      </c>
      <c r="T180" s="58">
        <f>+BPub!AB168/1000000</f>
        <v>0</v>
      </c>
      <c r="U180" s="58">
        <v>1.38912E-3</v>
      </c>
      <c r="V180" s="1"/>
      <c r="W180" s="58">
        <f>+BPub!H168/1000000</f>
        <v>0</v>
      </c>
      <c r="X180" s="58">
        <f>+BPub!M168/1000000</f>
        <v>0</v>
      </c>
      <c r="Y180" s="58">
        <f>+BPub!R168/1000000</f>
        <v>0</v>
      </c>
      <c r="Z180" s="58">
        <f>+BPub!V168/1000000</f>
        <v>0</v>
      </c>
      <c r="AA180" s="58">
        <f>+BPub!AC168/1000000</f>
        <v>0</v>
      </c>
      <c r="AB180" s="58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</row>
    <row r="181" spans="1:35" x14ac:dyDescent="0.25">
      <c r="A181" t="s">
        <v>163</v>
      </c>
      <c r="B181" s="1">
        <v>1.9514139999999999E-2</v>
      </c>
      <c r="C181" s="149">
        <v>2.665031E-2</v>
      </c>
      <c r="D181" s="1">
        <v>0.40018478999999996</v>
      </c>
      <c r="E181" s="1">
        <v>0.36003172</v>
      </c>
      <c r="F181" s="1">
        <v>0.34461923999999999</v>
      </c>
      <c r="G181" s="58">
        <v>1.9149497600000001</v>
      </c>
      <c r="I181" s="1">
        <f>+BPub!G169/1000000</f>
        <v>0</v>
      </c>
      <c r="J181" s="1">
        <f>+BPub!L169/1000000</f>
        <v>0</v>
      </c>
      <c r="K181" s="1">
        <f>+BPub!Q169/1000000</f>
        <v>0</v>
      </c>
      <c r="L181" s="1">
        <f>+BPub!W169/1000000</f>
        <v>0</v>
      </c>
      <c r="M181" s="1">
        <f>+BPub!AD169/1000000</f>
        <v>0</v>
      </c>
      <c r="N181" s="1">
        <v>0</v>
      </c>
      <c r="O181" s="1"/>
      <c r="P181" s="58">
        <f>+BPub!I169/1000000</f>
        <v>0</v>
      </c>
      <c r="Q181" s="58">
        <f>+BPub!N169/1000000</f>
        <v>0</v>
      </c>
      <c r="R181" s="58">
        <f>+BPub!S169/1000000</f>
        <v>0</v>
      </c>
      <c r="S181" s="58">
        <f>+BPub!X169/1000000</f>
        <v>0</v>
      </c>
      <c r="T181" s="58">
        <f>+BPub!AB169/1000000</f>
        <v>0</v>
      </c>
      <c r="U181" s="58">
        <v>6.4826800000000002E-3</v>
      </c>
      <c r="V181" s="1"/>
      <c r="W181" s="58">
        <f>+BPub!H169/1000000</f>
        <v>0</v>
      </c>
      <c r="X181" s="58">
        <f>+BPub!M169/1000000</f>
        <v>0</v>
      </c>
      <c r="Y181" s="58">
        <f>+BPub!R169/1000000</f>
        <v>0</v>
      </c>
      <c r="Z181" s="58">
        <f>+BPub!V169/1000000</f>
        <v>0</v>
      </c>
      <c r="AA181" s="58">
        <f>+BPub!AC169/1000000</f>
        <v>0</v>
      </c>
      <c r="AB181" s="58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</row>
    <row r="182" spans="1:35" x14ac:dyDescent="0.25">
      <c r="A182" t="s">
        <v>164</v>
      </c>
      <c r="B182" s="1">
        <v>0</v>
      </c>
      <c r="C182" s="149">
        <v>0</v>
      </c>
      <c r="D182" s="1">
        <v>0</v>
      </c>
      <c r="E182" s="1">
        <v>0</v>
      </c>
      <c r="F182" s="1">
        <v>0</v>
      </c>
      <c r="G182" s="58">
        <v>0</v>
      </c>
      <c r="I182" s="1">
        <f>+BPub!G170/1000000</f>
        <v>0</v>
      </c>
      <c r="J182" s="1">
        <f>+BPub!L170/1000000</f>
        <v>0</v>
      </c>
      <c r="K182" s="1">
        <f>+BPub!Q170/1000000</f>
        <v>0</v>
      </c>
      <c r="L182" s="1">
        <f>+BPub!W170/1000000</f>
        <v>0</v>
      </c>
      <c r="M182" s="1">
        <f>+BPub!AD170/1000000</f>
        <v>0</v>
      </c>
      <c r="N182" s="1">
        <v>0</v>
      </c>
      <c r="O182" s="1"/>
      <c r="P182" s="58">
        <f>+BPub!I170/1000000</f>
        <v>0</v>
      </c>
      <c r="Q182" s="58">
        <f>+BPub!N170/1000000</f>
        <v>0</v>
      </c>
      <c r="R182" s="58">
        <f>+BPub!S170/1000000</f>
        <v>0</v>
      </c>
      <c r="S182" s="58">
        <f>+BPub!X170/1000000</f>
        <v>0</v>
      </c>
      <c r="T182" s="58">
        <f>+BPub!AB170/1000000</f>
        <v>0</v>
      </c>
      <c r="U182" s="58">
        <v>0</v>
      </c>
      <c r="V182" s="1"/>
      <c r="W182" s="58">
        <f>+BPub!H170/1000000</f>
        <v>0</v>
      </c>
      <c r="X182" s="58">
        <f>+BPub!M170/1000000</f>
        <v>0</v>
      </c>
      <c r="Y182" s="58">
        <f>+BPub!R170/1000000</f>
        <v>0</v>
      </c>
      <c r="Z182" s="58">
        <f>+BPub!V170/1000000</f>
        <v>0</v>
      </c>
      <c r="AA182" s="58">
        <f>+BPub!AC170/1000000</f>
        <v>0</v>
      </c>
      <c r="AB182" s="58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</row>
    <row r="183" spans="1:35" x14ac:dyDescent="0.25">
      <c r="A183" t="s">
        <v>165</v>
      </c>
      <c r="B183" s="1">
        <v>0</v>
      </c>
      <c r="C183" s="149">
        <v>0</v>
      </c>
      <c r="D183" s="1">
        <v>0</v>
      </c>
      <c r="E183" s="1">
        <v>0</v>
      </c>
      <c r="F183" s="1">
        <v>0</v>
      </c>
      <c r="G183" s="58">
        <v>0</v>
      </c>
      <c r="I183" s="1">
        <f>+BPub!G171/1000000</f>
        <v>0</v>
      </c>
      <c r="J183" s="1">
        <f>+BPub!L171/1000000</f>
        <v>0</v>
      </c>
      <c r="K183" s="1">
        <f>+BPub!Q171/1000000</f>
        <v>0</v>
      </c>
      <c r="L183" s="1">
        <f>+BPub!W171/1000000</f>
        <v>0</v>
      </c>
      <c r="M183" s="1">
        <f>+BPub!AD171/1000000</f>
        <v>0</v>
      </c>
      <c r="N183" s="1">
        <v>0</v>
      </c>
      <c r="O183" s="1"/>
      <c r="P183" s="58">
        <f>+BPub!I171/1000000</f>
        <v>0</v>
      </c>
      <c r="Q183" s="58">
        <f>+BPub!N171/1000000</f>
        <v>0</v>
      </c>
      <c r="R183" s="58">
        <f>+BPub!S171/1000000</f>
        <v>0</v>
      </c>
      <c r="S183" s="58">
        <f>+BPub!X171/1000000</f>
        <v>0</v>
      </c>
      <c r="T183" s="58">
        <f>+BPub!AB171/1000000</f>
        <v>0</v>
      </c>
      <c r="U183" s="58">
        <v>0</v>
      </c>
      <c r="V183" s="1"/>
      <c r="W183" s="58">
        <f>+BPub!H171/1000000</f>
        <v>0</v>
      </c>
      <c r="X183" s="58">
        <f>+BPub!M171/1000000</f>
        <v>0</v>
      </c>
      <c r="Y183" s="58">
        <f>+BPub!R171/1000000</f>
        <v>0</v>
      </c>
      <c r="Z183" s="58">
        <f>+BPub!V171/1000000</f>
        <v>0</v>
      </c>
      <c r="AA183" s="58">
        <f>+BPub!AC171/1000000</f>
        <v>0</v>
      </c>
      <c r="AB183" s="58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</row>
    <row r="184" spans="1:35" x14ac:dyDescent="0.25">
      <c r="A184" t="s">
        <v>166</v>
      </c>
      <c r="B184" s="1">
        <v>0</v>
      </c>
      <c r="C184" s="149">
        <v>0</v>
      </c>
      <c r="D184" s="1">
        <v>0</v>
      </c>
      <c r="E184" s="1">
        <v>0</v>
      </c>
      <c r="F184" s="1">
        <v>0</v>
      </c>
      <c r="G184" s="58">
        <v>0</v>
      </c>
      <c r="I184" s="1">
        <f>+BPub!G172/1000000</f>
        <v>0</v>
      </c>
      <c r="J184" s="1">
        <f>+BPub!L172/1000000</f>
        <v>0</v>
      </c>
      <c r="K184" s="1">
        <f>+BPub!Q172/1000000</f>
        <v>0</v>
      </c>
      <c r="L184" s="1">
        <f>+BPub!W172/1000000</f>
        <v>0</v>
      </c>
      <c r="M184" s="1">
        <f>+BPub!AD172/1000000</f>
        <v>0</v>
      </c>
      <c r="N184" s="1">
        <v>0</v>
      </c>
      <c r="O184" s="1"/>
      <c r="P184" s="58">
        <f>+BPub!I172/1000000</f>
        <v>0</v>
      </c>
      <c r="Q184" s="58">
        <f>+BPub!N172/1000000</f>
        <v>0</v>
      </c>
      <c r="R184" s="58">
        <f>+BPub!S172/1000000</f>
        <v>0</v>
      </c>
      <c r="S184" s="58">
        <f>+BPub!X172/1000000</f>
        <v>0</v>
      </c>
      <c r="T184" s="58">
        <f>+BPub!AB172/1000000</f>
        <v>0</v>
      </c>
      <c r="U184" s="58">
        <v>0</v>
      </c>
      <c r="V184" s="1"/>
      <c r="W184" s="58">
        <f>+BPub!H172/1000000</f>
        <v>0</v>
      </c>
      <c r="X184" s="58">
        <f>+BPub!M172/1000000</f>
        <v>0</v>
      </c>
      <c r="Y184" s="58">
        <f>+BPub!R172/1000000</f>
        <v>0</v>
      </c>
      <c r="Z184" s="58">
        <f>+BPub!V172/1000000</f>
        <v>0</v>
      </c>
      <c r="AA184" s="58">
        <f>+BPub!AC172/1000000</f>
        <v>0</v>
      </c>
      <c r="AB184" s="58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</row>
    <row r="185" spans="1:35" x14ac:dyDescent="0.25">
      <c r="A185" t="s">
        <v>167</v>
      </c>
      <c r="B185" s="1">
        <v>0</v>
      </c>
      <c r="C185" s="149">
        <v>0</v>
      </c>
      <c r="D185" s="1">
        <v>0</v>
      </c>
      <c r="E185" s="1">
        <v>0</v>
      </c>
      <c r="F185" s="1">
        <v>0</v>
      </c>
      <c r="G185" s="58">
        <v>0</v>
      </c>
      <c r="I185" s="1">
        <f>+BPub!G173/1000000</f>
        <v>0</v>
      </c>
      <c r="J185" s="1">
        <f>+BPub!L173/1000000</f>
        <v>0</v>
      </c>
      <c r="K185" s="1">
        <f>+BPub!Q173/1000000</f>
        <v>0</v>
      </c>
      <c r="L185" s="1">
        <f>+BPub!W173/1000000</f>
        <v>0</v>
      </c>
      <c r="M185" s="1">
        <f>+BPub!AD173/1000000</f>
        <v>0</v>
      </c>
      <c r="N185" s="1">
        <v>0</v>
      </c>
      <c r="O185" s="1"/>
      <c r="P185" s="58">
        <f>+BPub!I173/1000000</f>
        <v>0</v>
      </c>
      <c r="Q185" s="58">
        <f>+BPub!N173/1000000</f>
        <v>0</v>
      </c>
      <c r="R185" s="58">
        <f>+BPub!S173/1000000</f>
        <v>0</v>
      </c>
      <c r="S185" s="58">
        <f>+BPub!X173/1000000</f>
        <v>0</v>
      </c>
      <c r="T185" s="58">
        <f>+BPub!AB173/1000000</f>
        <v>0</v>
      </c>
      <c r="U185" s="58">
        <v>0</v>
      </c>
      <c r="V185" s="1"/>
      <c r="W185" s="58">
        <f>+BPub!H173/1000000</f>
        <v>0</v>
      </c>
      <c r="X185" s="58">
        <f>+BPub!M173/1000000</f>
        <v>0</v>
      </c>
      <c r="Y185" s="58">
        <f>+BPub!R173/1000000</f>
        <v>0</v>
      </c>
      <c r="Z185" s="58">
        <f>+BPub!V173/1000000</f>
        <v>0</v>
      </c>
      <c r="AA185" s="58">
        <f>+BPub!AC173/1000000</f>
        <v>0</v>
      </c>
      <c r="AB185" s="58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</row>
    <row r="186" spans="1:35" x14ac:dyDescent="0.25">
      <c r="A186" t="s">
        <v>168</v>
      </c>
      <c r="B186" s="1">
        <v>0</v>
      </c>
      <c r="C186" s="149">
        <v>0</v>
      </c>
      <c r="D186" s="1">
        <v>0</v>
      </c>
      <c r="E186" s="1">
        <v>0</v>
      </c>
      <c r="F186" s="1">
        <v>0</v>
      </c>
      <c r="G186" s="58">
        <v>0</v>
      </c>
      <c r="I186" s="1">
        <f>+BPub!G174/1000000</f>
        <v>0</v>
      </c>
      <c r="J186" s="1">
        <f>+BPub!L174/1000000</f>
        <v>0</v>
      </c>
      <c r="K186" s="1">
        <f>+BPub!Q174/1000000</f>
        <v>0</v>
      </c>
      <c r="L186" s="1">
        <f>+BPub!W174/1000000</f>
        <v>0</v>
      </c>
      <c r="M186" s="1">
        <f>+BPub!AD174/1000000</f>
        <v>0</v>
      </c>
      <c r="N186" s="1">
        <v>0</v>
      </c>
      <c r="O186" s="1"/>
      <c r="P186" s="58">
        <f>+BPub!I174/1000000</f>
        <v>0</v>
      </c>
      <c r="Q186" s="58">
        <f>+BPub!N174/1000000</f>
        <v>0</v>
      </c>
      <c r="R186" s="58">
        <f>+BPub!S174/1000000</f>
        <v>0</v>
      </c>
      <c r="S186" s="58">
        <f>+BPub!X174/1000000</f>
        <v>0</v>
      </c>
      <c r="T186" s="58">
        <f>+BPub!AB174/1000000</f>
        <v>0</v>
      </c>
      <c r="U186" s="58">
        <v>0</v>
      </c>
      <c r="V186" s="1"/>
      <c r="W186" s="58">
        <f>+BPub!H174/1000000</f>
        <v>0</v>
      </c>
      <c r="X186" s="58">
        <f>+BPub!M174/1000000</f>
        <v>0</v>
      </c>
      <c r="Y186" s="58">
        <f>+BPub!R174/1000000</f>
        <v>0</v>
      </c>
      <c r="Z186" s="58">
        <f>+BPub!V174/1000000</f>
        <v>0</v>
      </c>
      <c r="AA186" s="58">
        <f>+BPub!AC174/1000000</f>
        <v>0</v>
      </c>
      <c r="AB186" s="58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</row>
    <row r="187" spans="1:35" x14ac:dyDescent="0.25">
      <c r="A187" t="s">
        <v>169</v>
      </c>
      <c r="B187" s="1">
        <v>0</v>
      </c>
      <c r="C187" s="149">
        <v>0</v>
      </c>
      <c r="D187" s="1">
        <v>0</v>
      </c>
      <c r="E187" s="1">
        <v>0</v>
      </c>
      <c r="F187" s="1">
        <v>0</v>
      </c>
      <c r="G187" s="58">
        <v>0</v>
      </c>
      <c r="I187" s="1">
        <f>+BPub!G175/1000000</f>
        <v>0</v>
      </c>
      <c r="J187" s="1">
        <f>+BPub!L175/1000000</f>
        <v>0</v>
      </c>
      <c r="K187" s="1">
        <f>+BPub!Q175/1000000</f>
        <v>0</v>
      </c>
      <c r="L187" s="1">
        <f>+BPub!W175/1000000</f>
        <v>0</v>
      </c>
      <c r="M187" s="1">
        <f>+BPub!AD175/1000000</f>
        <v>0</v>
      </c>
      <c r="N187" s="1">
        <v>0</v>
      </c>
      <c r="O187" s="1"/>
      <c r="P187" s="58">
        <f>+BPub!I175/1000000</f>
        <v>0</v>
      </c>
      <c r="Q187" s="58">
        <f>+BPub!N175/1000000</f>
        <v>0</v>
      </c>
      <c r="R187" s="58">
        <f>+BPub!S175/1000000</f>
        <v>0</v>
      </c>
      <c r="S187" s="58">
        <f>+BPub!X175/1000000</f>
        <v>0</v>
      </c>
      <c r="T187" s="58">
        <f>+BPub!AB175/1000000</f>
        <v>0</v>
      </c>
      <c r="U187" s="58">
        <v>0</v>
      </c>
      <c r="V187" s="1"/>
      <c r="W187" s="58">
        <f>+BPub!H175/1000000</f>
        <v>0</v>
      </c>
      <c r="X187" s="58">
        <f>+BPub!M175/1000000</f>
        <v>0</v>
      </c>
      <c r="Y187" s="58">
        <f>+BPub!R175/1000000</f>
        <v>0</v>
      </c>
      <c r="Z187" s="58">
        <f>+BPub!V175/1000000</f>
        <v>0</v>
      </c>
      <c r="AA187" s="58">
        <f>+BPub!AC175/1000000</f>
        <v>0</v>
      </c>
      <c r="AB187" s="58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</row>
    <row r="188" spans="1:35" x14ac:dyDescent="0.25">
      <c r="A188" s="6" t="s">
        <v>170</v>
      </c>
      <c r="B188" s="1">
        <v>32.13310929</v>
      </c>
      <c r="C188" s="149">
        <v>43.684425470000001</v>
      </c>
      <c r="D188" s="1">
        <v>57.45687435</v>
      </c>
      <c r="E188" s="1">
        <v>50.915978469999999</v>
      </c>
      <c r="F188" s="1">
        <v>57.14875945</v>
      </c>
      <c r="G188" s="58">
        <v>43.714096579999996</v>
      </c>
      <c r="I188" s="1">
        <f>+BPub!G176/1000000</f>
        <v>1.6005389999999998E-2</v>
      </c>
      <c r="J188" s="1">
        <f>+BPub!L176/1000000</f>
        <v>0</v>
      </c>
      <c r="K188" s="1">
        <f>+BPub!Q176/1000000</f>
        <v>0</v>
      </c>
      <c r="L188" s="1">
        <f>+BPub!W176/1000000</f>
        <v>3.52469104</v>
      </c>
      <c r="M188" s="1">
        <f>+BPub!AD176/1000000</f>
        <v>22.89770068</v>
      </c>
      <c r="N188" s="1">
        <v>6.7023112999999999</v>
      </c>
      <c r="O188" s="1"/>
      <c r="P188" s="58">
        <f>+BPub!I176/1000000</f>
        <v>3.4772945000000002</v>
      </c>
      <c r="Q188" s="58">
        <f>+BPub!N176/1000000</f>
        <v>20.867092960000001</v>
      </c>
      <c r="R188" s="58">
        <f>+BPub!S176/1000000</f>
        <v>22.765633670000003</v>
      </c>
      <c r="S188" s="58">
        <f>+BPub!X176/1000000</f>
        <v>24.297203289999999</v>
      </c>
      <c r="T188" s="58">
        <f>+BPub!AB176/1000000</f>
        <v>26.406706339999999</v>
      </c>
      <c r="U188" s="58">
        <v>32.818207080000001</v>
      </c>
      <c r="V188" s="1"/>
      <c r="W188" s="58">
        <f>+BPub!H176/1000000</f>
        <v>0</v>
      </c>
      <c r="X188" s="58">
        <f>+BPub!M176/1000000</f>
        <v>0.58498406000000003</v>
      </c>
      <c r="Y188" s="58">
        <f>+BPub!R176/1000000</f>
        <v>0</v>
      </c>
      <c r="Z188" s="58">
        <f>+BPub!V176/1000000</f>
        <v>0</v>
      </c>
      <c r="AA188" s="58">
        <f>+BPub!AC176/1000000</f>
        <v>0</v>
      </c>
      <c r="AB188" s="58">
        <v>4.6790963300000001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</row>
    <row r="189" spans="1:35" x14ac:dyDescent="0.25">
      <c r="A189" t="s">
        <v>171</v>
      </c>
      <c r="B189" s="1">
        <v>2.6512319300000002</v>
      </c>
      <c r="C189" s="149">
        <v>3.6743307700000001</v>
      </c>
      <c r="D189" s="1">
        <v>5.2206378300000003</v>
      </c>
      <c r="E189" s="1">
        <v>4.6919682599999994</v>
      </c>
      <c r="F189" s="1">
        <v>4.8064854800000001</v>
      </c>
      <c r="G189" s="58">
        <v>3.1730198299999999</v>
      </c>
      <c r="I189" s="1">
        <f>+BPub!G177/1000000</f>
        <v>7.8532999999999999E-4</v>
      </c>
      <c r="J189" s="1">
        <f>+BPub!L177/1000000</f>
        <v>0</v>
      </c>
      <c r="K189" s="1">
        <f>+BPub!Q177/1000000</f>
        <v>0</v>
      </c>
      <c r="L189" s="1">
        <f>+BPub!W177/1000000</f>
        <v>1.6599268600000001</v>
      </c>
      <c r="M189" s="1">
        <f>+BPub!AD177/1000000</f>
        <v>6.3818148899999994</v>
      </c>
      <c r="N189" s="1">
        <v>2.1265272400000002</v>
      </c>
      <c r="O189" s="1"/>
      <c r="P189" s="58">
        <f>+BPub!I177/1000000</f>
        <v>0.58667431000000003</v>
      </c>
      <c r="Q189" s="58">
        <f>+BPub!N177/1000000</f>
        <v>4.5459400900000002</v>
      </c>
      <c r="R189" s="58">
        <f>+BPub!S177/1000000</f>
        <v>1.8331873200000002</v>
      </c>
      <c r="S189" s="58">
        <f>+BPub!X177/1000000</f>
        <v>3.8611666800000002</v>
      </c>
      <c r="T189" s="58">
        <f>+BPub!AB177/1000000</f>
        <v>1.97350132</v>
      </c>
      <c r="U189" s="58">
        <v>1.2255657</v>
      </c>
      <c r="V189" s="1"/>
      <c r="W189" s="58">
        <f>+BPub!H177/1000000</f>
        <v>0</v>
      </c>
      <c r="X189" s="58">
        <f>+BPub!M177/1000000</f>
        <v>9.5708910000000008E-2</v>
      </c>
      <c r="Y189" s="58">
        <f>+BPub!R177/1000000</f>
        <v>0</v>
      </c>
      <c r="Z189" s="58">
        <f>+BPub!V177/1000000</f>
        <v>0</v>
      </c>
      <c r="AA189" s="58">
        <f>+BPub!AC177/1000000</f>
        <v>0</v>
      </c>
      <c r="AB189" s="58">
        <v>0.84642110999999998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</row>
    <row r="190" spans="1:35" x14ac:dyDescent="0.25">
      <c r="A190" t="s">
        <v>172</v>
      </c>
      <c r="B190" s="1">
        <v>3.19560362</v>
      </c>
      <c r="C190" s="149">
        <v>4.2285674999999996</v>
      </c>
      <c r="D190" s="1">
        <v>4.9942199500000006</v>
      </c>
      <c r="E190" s="1">
        <v>4.0103107500000004</v>
      </c>
      <c r="F190" s="1">
        <v>4.3506049999999998</v>
      </c>
      <c r="G190" s="58">
        <v>2.9422018700000003</v>
      </c>
      <c r="I190" s="1">
        <f>+BPub!G178/1000000</f>
        <v>1.20589E-3</v>
      </c>
      <c r="J190" s="1">
        <f>+BPub!L178/1000000</f>
        <v>0</v>
      </c>
      <c r="K190" s="1">
        <f>+BPub!Q178/1000000</f>
        <v>0</v>
      </c>
      <c r="L190" s="1">
        <f>+BPub!W178/1000000</f>
        <v>0.65050490000000005</v>
      </c>
      <c r="M190" s="1">
        <f>+BPub!AD178/1000000</f>
        <v>3.2179701000000001</v>
      </c>
      <c r="N190" s="1">
        <v>1.4182564799999999</v>
      </c>
      <c r="O190" s="1"/>
      <c r="P190" s="58">
        <f>+BPub!I178/1000000</f>
        <v>8.3486460000000012E-2</v>
      </c>
      <c r="Q190" s="58">
        <f>+BPub!N178/1000000</f>
        <v>0.33773354999999999</v>
      </c>
      <c r="R190" s="58">
        <f>+BPub!S178/1000000</f>
        <v>0.59971156999999997</v>
      </c>
      <c r="S190" s="58">
        <f>+BPub!X178/1000000</f>
        <v>0.72858365000000003</v>
      </c>
      <c r="T190" s="58">
        <f>+BPub!AB178/1000000</f>
        <v>0.99320401999999997</v>
      </c>
      <c r="U190" s="58">
        <v>1.4398213200000001</v>
      </c>
      <c r="V190" s="1"/>
      <c r="W190" s="58">
        <f>+BPub!H178/1000000</f>
        <v>0</v>
      </c>
      <c r="X190" s="58">
        <f>+BPub!M178/1000000</f>
        <v>9.6980639999999993E-2</v>
      </c>
      <c r="Y190" s="58">
        <f>+BPub!R178/1000000</f>
        <v>0</v>
      </c>
      <c r="Z190" s="58">
        <f>+BPub!V178/1000000</f>
        <v>0</v>
      </c>
      <c r="AA190" s="58">
        <f>+BPub!AC178/1000000</f>
        <v>0</v>
      </c>
      <c r="AB190" s="58">
        <v>0.83214312999999995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</row>
    <row r="191" spans="1:35" x14ac:dyDescent="0.25">
      <c r="A191" t="s">
        <v>173</v>
      </c>
      <c r="B191" s="1">
        <v>4.7147370999999998</v>
      </c>
      <c r="C191" s="149">
        <v>6.3970329900000005</v>
      </c>
      <c r="D191" s="1">
        <v>7.1256754100000004</v>
      </c>
      <c r="E191" s="1">
        <v>6.1381232800000003</v>
      </c>
      <c r="F191" s="1">
        <v>6.1477334400000005</v>
      </c>
      <c r="G191" s="58">
        <v>4.4711987899999999</v>
      </c>
      <c r="I191" s="1">
        <f>+BPub!G179/1000000</f>
        <v>8.2292999999999993E-4</v>
      </c>
      <c r="J191" s="1">
        <f>+BPub!L179/1000000</f>
        <v>0</v>
      </c>
      <c r="K191" s="1">
        <f>+BPub!Q179/1000000</f>
        <v>0</v>
      </c>
      <c r="L191" s="1">
        <f>+BPub!W179/1000000</f>
        <v>0.91591186000000002</v>
      </c>
      <c r="M191" s="1">
        <f>+BPub!AD179/1000000</f>
        <v>4.07059952</v>
      </c>
      <c r="N191" s="1">
        <v>1.3490214599999999</v>
      </c>
      <c r="O191" s="1"/>
      <c r="P191" s="58">
        <f>+BPub!I179/1000000</f>
        <v>0.10153543</v>
      </c>
      <c r="Q191" s="58">
        <f>+BPub!N179/1000000</f>
        <v>1.0239162500000001</v>
      </c>
      <c r="R191" s="58">
        <f>+BPub!S179/1000000</f>
        <v>1.7965298799999998</v>
      </c>
      <c r="S191" s="58">
        <f>+BPub!X179/1000000</f>
        <v>2.1905883900000003</v>
      </c>
      <c r="T191" s="58">
        <f>+BPub!AB179/1000000</f>
        <v>1.7395186499999999</v>
      </c>
      <c r="U191" s="58">
        <v>2.0254535700000003</v>
      </c>
      <c r="V191" s="1"/>
      <c r="W191" s="58">
        <f>+BPub!H179/1000000</f>
        <v>0</v>
      </c>
      <c r="X191" s="58">
        <f>+BPub!M179/1000000</f>
        <v>0.14789248999999999</v>
      </c>
      <c r="Y191" s="58">
        <f>+BPub!R179/1000000</f>
        <v>0</v>
      </c>
      <c r="Z191" s="58">
        <f>+BPub!V179/1000000</f>
        <v>0</v>
      </c>
      <c r="AA191" s="58">
        <f>+BPub!AC179/1000000</f>
        <v>0</v>
      </c>
      <c r="AB191" s="58">
        <v>0.92465238999999999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</row>
    <row r="192" spans="1:35" x14ac:dyDescent="0.25">
      <c r="A192" t="s">
        <v>174</v>
      </c>
      <c r="B192" s="1">
        <v>8.4000837700000002</v>
      </c>
      <c r="C192" s="149">
        <v>11.682409890000001</v>
      </c>
      <c r="D192" s="1">
        <v>12.77742924</v>
      </c>
      <c r="E192" s="1">
        <v>10.8351091</v>
      </c>
      <c r="F192" s="1">
        <v>10.64647255</v>
      </c>
      <c r="G192" s="58">
        <v>8.1720058800000004</v>
      </c>
      <c r="I192" s="1">
        <f>+BPub!G180/1000000</f>
        <v>2.5632600000000004E-3</v>
      </c>
      <c r="J192" s="1">
        <f>+BPub!L180/1000000</f>
        <v>0</v>
      </c>
      <c r="K192" s="1">
        <f>+BPub!Q180/1000000</f>
        <v>0</v>
      </c>
      <c r="L192" s="1">
        <f>+BPub!W180/1000000</f>
        <v>0.29834741999999997</v>
      </c>
      <c r="M192" s="1">
        <f>+BPub!AD180/1000000</f>
        <v>5.5407328300000005</v>
      </c>
      <c r="N192" s="1">
        <v>1.4429823500000001</v>
      </c>
      <c r="O192" s="1"/>
      <c r="P192" s="58">
        <f>+BPub!I180/1000000</f>
        <v>0.22448479999999998</v>
      </c>
      <c r="Q192" s="58">
        <f>+BPub!N180/1000000</f>
        <v>1.79808824</v>
      </c>
      <c r="R192" s="58">
        <f>+BPub!S180/1000000</f>
        <v>2.75406796</v>
      </c>
      <c r="S192" s="58">
        <f>+BPub!X180/1000000</f>
        <v>2.7611498500000002</v>
      </c>
      <c r="T192" s="58">
        <f>+BPub!AB180/1000000</f>
        <v>2.7851397900000001</v>
      </c>
      <c r="U192" s="58">
        <v>3.8867085299999999</v>
      </c>
      <c r="V192" s="1"/>
      <c r="W192" s="58">
        <f>+BPub!H180/1000000</f>
        <v>0</v>
      </c>
      <c r="X192" s="58">
        <f>+BPub!M180/1000000</f>
        <v>0.18945520999999999</v>
      </c>
      <c r="Y192" s="58">
        <f>+BPub!R180/1000000</f>
        <v>0</v>
      </c>
      <c r="Z192" s="58">
        <f>+BPub!V180/1000000</f>
        <v>0</v>
      </c>
      <c r="AA192" s="58">
        <f>+BPub!AC180/1000000</f>
        <v>0</v>
      </c>
      <c r="AB192" s="58">
        <v>1.6046341000000002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</row>
    <row r="193" spans="1:35" x14ac:dyDescent="0.25">
      <c r="A193" t="s">
        <v>175</v>
      </c>
      <c r="B193" s="1">
        <v>13.17145287</v>
      </c>
      <c r="C193" s="149">
        <v>17.702084320000001</v>
      </c>
      <c r="D193" s="1">
        <v>27.338911920000001</v>
      </c>
      <c r="E193" s="1">
        <v>25.240467079999998</v>
      </c>
      <c r="F193" s="1">
        <v>31.197462980000001</v>
      </c>
      <c r="G193" s="58">
        <v>24.955670210000001</v>
      </c>
      <c r="I193" s="1">
        <f>+BPub!G181/1000000</f>
        <v>1.062798E-2</v>
      </c>
      <c r="J193" s="1">
        <f>+BPub!L181/1000000</f>
        <v>0</v>
      </c>
      <c r="K193" s="1">
        <f>+BPub!Q181/1000000</f>
        <v>0</v>
      </c>
      <c r="L193" s="1">
        <f>+BPub!W181/1000000</f>
        <v>0</v>
      </c>
      <c r="M193" s="1">
        <f>+BPub!AD181/1000000</f>
        <v>3.6865833399999999</v>
      </c>
      <c r="N193" s="1">
        <v>0.36552377000000003</v>
      </c>
      <c r="O193" s="1"/>
      <c r="P193" s="58">
        <f>+BPub!I181/1000000</f>
        <v>2.4811135000000002</v>
      </c>
      <c r="Q193" s="58">
        <f>+BPub!N181/1000000</f>
        <v>13.16141483</v>
      </c>
      <c r="R193" s="58">
        <f>+BPub!S181/1000000</f>
        <v>15.782136939999999</v>
      </c>
      <c r="S193" s="58">
        <f>+BPub!X181/1000000</f>
        <v>14.75571472</v>
      </c>
      <c r="T193" s="58">
        <f>+BPub!AB181/1000000</f>
        <v>18.915342559999999</v>
      </c>
      <c r="U193" s="58">
        <v>24.24065796</v>
      </c>
      <c r="V193" s="1"/>
      <c r="W193" s="58">
        <f>+BPub!H181/1000000</f>
        <v>0</v>
      </c>
      <c r="X193" s="58">
        <f>+BPub!M181/1000000</f>
        <v>5.4946809999999999E-2</v>
      </c>
      <c r="Y193" s="58">
        <f>+BPub!R181/1000000</f>
        <v>0</v>
      </c>
      <c r="Z193" s="58">
        <f>+BPub!V181/1000000</f>
        <v>0</v>
      </c>
      <c r="AA193" s="58">
        <f>+BPub!AC181/1000000</f>
        <v>0</v>
      </c>
      <c r="AB193" s="58">
        <v>0.47124559999999999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</row>
    <row r="194" spans="1:35" x14ac:dyDescent="0.25">
      <c r="A194" t="s">
        <v>176</v>
      </c>
      <c r="B194" s="1">
        <v>5.68884407</v>
      </c>
      <c r="C194" s="149">
        <v>4.9295726900000005</v>
      </c>
      <c r="D194" s="1">
        <v>4.5341250000000004</v>
      </c>
      <c r="E194" s="1">
        <v>4.86483533</v>
      </c>
      <c r="F194" s="1">
        <v>3.2316500399999999</v>
      </c>
      <c r="G194" s="58">
        <v>0.92124662999999996</v>
      </c>
      <c r="I194" s="1">
        <f>+BPub!G182/1000000</f>
        <v>0</v>
      </c>
      <c r="J194" s="1">
        <f>+BPub!L182/1000000</f>
        <v>0</v>
      </c>
      <c r="K194" s="1">
        <f>+BPub!Q182/1000000</f>
        <v>0</v>
      </c>
      <c r="L194" s="1">
        <f>+BPub!W182/1000000</f>
        <v>0</v>
      </c>
      <c r="M194" s="1">
        <f>+BPub!AD182/1000000</f>
        <v>0</v>
      </c>
      <c r="N194" s="1">
        <v>0</v>
      </c>
      <c r="O194" s="1"/>
      <c r="P194" s="58">
        <f>+BPub!I182/1000000</f>
        <v>0</v>
      </c>
      <c r="Q194" s="58">
        <f>+BPub!N182/1000000</f>
        <v>0</v>
      </c>
      <c r="R194" s="58">
        <f>+BPub!S182/1000000</f>
        <v>0</v>
      </c>
      <c r="S194" s="58">
        <f>+BPub!X182/1000000</f>
        <v>0</v>
      </c>
      <c r="T194" s="58">
        <f>+BPub!AB182/1000000</f>
        <v>0</v>
      </c>
      <c r="U194" s="58">
        <v>0</v>
      </c>
      <c r="V194" s="1"/>
      <c r="W194" s="58">
        <f>+BPub!H182/1000000</f>
        <v>0</v>
      </c>
      <c r="X194" s="58">
        <f>+BPub!M182/1000000</f>
        <v>0</v>
      </c>
      <c r="Y194" s="58">
        <f>+BPub!R182/1000000</f>
        <v>0</v>
      </c>
      <c r="Z194" s="58">
        <f>+BPub!V182/1000000</f>
        <v>0</v>
      </c>
      <c r="AA194" s="58">
        <f>+BPub!AC182/1000000</f>
        <v>0</v>
      </c>
      <c r="AB194" s="58">
        <v>0</v>
      </c>
      <c r="AD194">
        <v>12.699795999999999</v>
      </c>
      <c r="AE194">
        <v>8.2168890000000001</v>
      </c>
      <c r="AF194">
        <v>9.0646070000000005</v>
      </c>
      <c r="AG194">
        <v>12.925464</v>
      </c>
      <c r="AH194">
        <v>13.671134779999999</v>
      </c>
      <c r="AI194">
        <v>0</v>
      </c>
    </row>
    <row r="195" spans="1:35" x14ac:dyDescent="0.25">
      <c r="A195" t="s">
        <v>177</v>
      </c>
      <c r="B195" s="1">
        <v>0.48444913000000001</v>
      </c>
      <c r="C195" s="149">
        <v>0.38079781000000001</v>
      </c>
      <c r="D195" s="1">
        <v>0.32275017</v>
      </c>
      <c r="E195" s="1">
        <v>0.33834473999999998</v>
      </c>
      <c r="F195" s="1">
        <v>0.30194204999999996</v>
      </c>
      <c r="G195" s="58">
        <v>0.13505449</v>
      </c>
      <c r="I195" s="1">
        <f>+BPub!G183/1000000</f>
        <v>0</v>
      </c>
      <c r="J195" s="1">
        <f>+BPub!L183/1000000</f>
        <v>0</v>
      </c>
      <c r="K195" s="1">
        <f>+BPub!Q183/1000000</f>
        <v>0</v>
      </c>
      <c r="L195" s="1">
        <f>+BPub!W183/1000000</f>
        <v>0</v>
      </c>
      <c r="M195" s="1">
        <f>+BPub!AD183/1000000</f>
        <v>0</v>
      </c>
      <c r="N195" s="1">
        <v>0</v>
      </c>
      <c r="O195" s="1"/>
      <c r="P195" s="58">
        <f>+BPub!I183/1000000</f>
        <v>0</v>
      </c>
      <c r="Q195" s="58">
        <f>+BPub!N183/1000000</f>
        <v>0</v>
      </c>
      <c r="R195" s="58">
        <f>+BPub!S183/1000000</f>
        <v>0</v>
      </c>
      <c r="S195" s="58">
        <f>+BPub!X183/1000000</f>
        <v>0</v>
      </c>
      <c r="T195" s="58">
        <f>+BPub!AB183/1000000</f>
        <v>0</v>
      </c>
      <c r="U195" s="58">
        <v>0</v>
      </c>
      <c r="V195" s="1"/>
      <c r="W195" s="58">
        <f>+BPub!H183/1000000</f>
        <v>0</v>
      </c>
      <c r="X195" s="58">
        <f>+BPub!M183/1000000</f>
        <v>0</v>
      </c>
      <c r="Y195" s="58">
        <f>+BPub!R183/1000000</f>
        <v>0</v>
      </c>
      <c r="Z195" s="58">
        <f>+BPub!V183/1000000</f>
        <v>0</v>
      </c>
      <c r="AA195" s="58">
        <f>+BPub!AC183/1000000</f>
        <v>0</v>
      </c>
      <c r="AB195" s="58">
        <v>0</v>
      </c>
      <c r="AD195">
        <v>0.305228</v>
      </c>
      <c r="AE195">
        <v>0.34270099999999998</v>
      </c>
      <c r="AF195">
        <v>0.42983199999999999</v>
      </c>
      <c r="AG195">
        <v>0.52912800000000004</v>
      </c>
      <c r="AH195">
        <v>0.55946056999999993</v>
      </c>
      <c r="AI195">
        <v>0</v>
      </c>
    </row>
    <row r="196" spans="1:35" x14ac:dyDescent="0.25">
      <c r="A196" t="s">
        <v>178</v>
      </c>
      <c r="B196" s="1">
        <v>0.76631864999999999</v>
      </c>
      <c r="C196" s="149">
        <v>0.61418742000000004</v>
      </c>
      <c r="D196" s="1">
        <v>0.45941815999999996</v>
      </c>
      <c r="E196" s="1">
        <v>0.54220972000000001</v>
      </c>
      <c r="F196" s="1">
        <v>0.47471214</v>
      </c>
      <c r="G196" s="58">
        <v>0.19745607999999998</v>
      </c>
      <c r="I196" s="1">
        <f>+BPub!G184/1000000</f>
        <v>0</v>
      </c>
      <c r="J196" s="1">
        <f>+BPub!L184/1000000</f>
        <v>0</v>
      </c>
      <c r="K196" s="1">
        <f>+BPub!Q184/1000000</f>
        <v>0</v>
      </c>
      <c r="L196" s="1">
        <f>+BPub!W184/1000000</f>
        <v>0</v>
      </c>
      <c r="M196" s="1">
        <f>+BPub!AD184/1000000</f>
        <v>0</v>
      </c>
      <c r="N196" s="1">
        <v>0</v>
      </c>
      <c r="O196" s="1"/>
      <c r="P196" s="58">
        <f>+BPub!I184/1000000</f>
        <v>0</v>
      </c>
      <c r="Q196" s="58">
        <f>+BPub!N184/1000000</f>
        <v>0</v>
      </c>
      <c r="R196" s="58">
        <f>+BPub!S184/1000000</f>
        <v>0</v>
      </c>
      <c r="S196" s="58">
        <f>+BPub!X184/1000000</f>
        <v>0</v>
      </c>
      <c r="T196" s="58">
        <f>+BPub!AB184/1000000</f>
        <v>0</v>
      </c>
      <c r="U196" s="58">
        <v>0</v>
      </c>
      <c r="V196" s="1"/>
      <c r="W196" s="58">
        <f>+BPub!H184/1000000</f>
        <v>0</v>
      </c>
      <c r="X196" s="58">
        <f>+BPub!M184/1000000</f>
        <v>0</v>
      </c>
      <c r="Y196" s="58">
        <f>+BPub!R184/1000000</f>
        <v>0</v>
      </c>
      <c r="Z196" s="58">
        <f>+BPub!V184/1000000</f>
        <v>0</v>
      </c>
      <c r="AA196" s="58">
        <f>+BPub!AC184/1000000</f>
        <v>0</v>
      </c>
      <c r="AB196" s="58">
        <v>0</v>
      </c>
      <c r="AD196">
        <v>0.89257900000000001</v>
      </c>
      <c r="AE196">
        <v>0.68800099999999997</v>
      </c>
      <c r="AF196">
        <v>0.809257</v>
      </c>
      <c r="AG196">
        <v>1.156272</v>
      </c>
      <c r="AH196">
        <v>1.04503576</v>
      </c>
      <c r="AI196">
        <v>0</v>
      </c>
    </row>
    <row r="197" spans="1:35" x14ac:dyDescent="0.25">
      <c r="A197" t="s">
        <v>179</v>
      </c>
      <c r="B197" s="1">
        <v>0.95076947000000001</v>
      </c>
      <c r="C197" s="149">
        <v>0.79621726000000004</v>
      </c>
      <c r="D197" s="1">
        <v>0.65632376999999997</v>
      </c>
      <c r="E197" s="1">
        <v>0.74363681000000004</v>
      </c>
      <c r="F197" s="1">
        <v>0.63490654000000002</v>
      </c>
      <c r="G197" s="58">
        <v>0.22808901000000001</v>
      </c>
      <c r="I197" s="1">
        <f>+BPub!G185/1000000</f>
        <v>0</v>
      </c>
      <c r="J197" s="1">
        <f>+BPub!L185/1000000</f>
        <v>0</v>
      </c>
      <c r="K197" s="1">
        <f>+BPub!Q185/1000000</f>
        <v>0</v>
      </c>
      <c r="L197" s="1">
        <f>+BPub!W185/1000000</f>
        <v>0</v>
      </c>
      <c r="M197" s="1">
        <f>+BPub!AD185/1000000</f>
        <v>0</v>
      </c>
      <c r="N197" s="1">
        <v>0</v>
      </c>
      <c r="O197" s="1"/>
      <c r="P197" s="58">
        <f>+BPub!I185/1000000</f>
        <v>0</v>
      </c>
      <c r="Q197" s="58">
        <f>+BPub!N185/1000000</f>
        <v>0</v>
      </c>
      <c r="R197" s="58">
        <f>+BPub!S185/1000000</f>
        <v>0</v>
      </c>
      <c r="S197" s="58">
        <f>+BPub!X185/1000000</f>
        <v>0</v>
      </c>
      <c r="T197" s="58">
        <f>+BPub!AB185/1000000</f>
        <v>0</v>
      </c>
      <c r="U197" s="58">
        <v>0</v>
      </c>
      <c r="V197" s="1"/>
      <c r="W197" s="58">
        <f>+BPub!H185/1000000</f>
        <v>0</v>
      </c>
      <c r="X197" s="58">
        <f>+BPub!M185/1000000</f>
        <v>0</v>
      </c>
      <c r="Y197" s="58">
        <f>+BPub!R185/1000000</f>
        <v>0</v>
      </c>
      <c r="Z197" s="58">
        <f>+BPub!V185/1000000</f>
        <v>0</v>
      </c>
      <c r="AA197" s="58">
        <f>+BPub!AC185/1000000</f>
        <v>0</v>
      </c>
      <c r="AB197" s="58">
        <v>0</v>
      </c>
      <c r="AD197">
        <v>1.498648</v>
      </c>
      <c r="AE197">
        <v>0.94721699999999998</v>
      </c>
      <c r="AF197">
        <v>0.99226800000000004</v>
      </c>
      <c r="AG197">
        <v>1.3095460000000001</v>
      </c>
      <c r="AH197">
        <v>1.4569090200000001</v>
      </c>
      <c r="AI197">
        <v>0</v>
      </c>
    </row>
    <row r="198" spans="1:35" x14ac:dyDescent="0.25">
      <c r="A198" t="s">
        <v>180</v>
      </c>
      <c r="B198" s="1">
        <v>1.4406546299999998</v>
      </c>
      <c r="C198" s="149">
        <v>1.1997088600000001</v>
      </c>
      <c r="D198" s="1">
        <v>1.1234818100000001</v>
      </c>
      <c r="E198" s="1">
        <v>1.28674372</v>
      </c>
      <c r="F198" s="1">
        <v>0.92028162999999996</v>
      </c>
      <c r="G198" s="58">
        <v>0.18439094</v>
      </c>
      <c r="I198" s="1">
        <f>+BPub!G186/1000000</f>
        <v>0</v>
      </c>
      <c r="J198" s="1">
        <f>+BPub!L186/1000000</f>
        <v>0</v>
      </c>
      <c r="K198" s="1">
        <f>+BPub!Q186/1000000</f>
        <v>0</v>
      </c>
      <c r="L198" s="1">
        <f>+BPub!W186/1000000</f>
        <v>0</v>
      </c>
      <c r="M198" s="1">
        <f>+BPub!AD186/1000000</f>
        <v>0</v>
      </c>
      <c r="N198" s="1">
        <v>0</v>
      </c>
      <c r="O198" s="1"/>
      <c r="P198" s="58">
        <f>+BPub!I186/1000000</f>
        <v>0</v>
      </c>
      <c r="Q198" s="58">
        <f>+BPub!N186/1000000</f>
        <v>0</v>
      </c>
      <c r="R198" s="58">
        <f>+BPub!S186/1000000</f>
        <v>0</v>
      </c>
      <c r="S198" s="58">
        <f>+BPub!X186/1000000</f>
        <v>0</v>
      </c>
      <c r="T198" s="58">
        <f>+BPub!AB186/1000000</f>
        <v>0</v>
      </c>
      <c r="U198" s="58">
        <v>0</v>
      </c>
      <c r="V198" s="1"/>
      <c r="W198" s="58">
        <f>+BPub!H186/1000000</f>
        <v>0</v>
      </c>
      <c r="X198" s="58">
        <f>+BPub!M186/1000000</f>
        <v>0</v>
      </c>
      <c r="Y198" s="58">
        <f>+BPub!R186/1000000</f>
        <v>0</v>
      </c>
      <c r="Z198" s="58">
        <f>+BPub!V186/1000000</f>
        <v>0</v>
      </c>
      <c r="AA198" s="58">
        <f>+BPub!AC186/1000000</f>
        <v>0</v>
      </c>
      <c r="AB198" s="58">
        <v>0</v>
      </c>
      <c r="AD198">
        <v>2.6191300000000002</v>
      </c>
      <c r="AE198">
        <v>1.62801</v>
      </c>
      <c r="AF198">
        <v>1.7835129999999999</v>
      </c>
      <c r="AG198">
        <v>2.536162</v>
      </c>
      <c r="AH198">
        <v>2.6125525499999998</v>
      </c>
      <c r="AI198">
        <v>0</v>
      </c>
    </row>
    <row r="199" spans="1:35" x14ac:dyDescent="0.25">
      <c r="A199" t="s">
        <v>181</v>
      </c>
      <c r="B199" s="1">
        <v>2.0466521900000001</v>
      </c>
      <c r="C199" s="149">
        <v>1.9386613400000001</v>
      </c>
      <c r="D199" s="1">
        <v>1.9721510900000001</v>
      </c>
      <c r="E199" s="1">
        <v>1.9539003400000001</v>
      </c>
      <c r="F199" s="1">
        <v>0.89980768</v>
      </c>
      <c r="G199" s="58">
        <v>0.17625610999999999</v>
      </c>
      <c r="I199" s="1">
        <f>+BPub!G187/1000000</f>
        <v>0</v>
      </c>
      <c r="J199" s="1">
        <f>+BPub!L187/1000000</f>
        <v>0</v>
      </c>
      <c r="K199" s="1">
        <f>+BPub!Q187/1000000</f>
        <v>0</v>
      </c>
      <c r="L199" s="1">
        <f>+BPub!W187/1000000</f>
        <v>0</v>
      </c>
      <c r="M199" s="1">
        <f>+BPub!AD187/1000000</f>
        <v>0</v>
      </c>
      <c r="N199" s="1">
        <v>0</v>
      </c>
      <c r="O199" s="1"/>
      <c r="P199" s="58">
        <f>+BPub!I187/1000000</f>
        <v>0</v>
      </c>
      <c r="Q199" s="58">
        <f>+BPub!N187/1000000</f>
        <v>0</v>
      </c>
      <c r="R199" s="58">
        <f>+BPub!S187/1000000</f>
        <v>0</v>
      </c>
      <c r="S199" s="58">
        <f>+BPub!X187/1000000</f>
        <v>0</v>
      </c>
      <c r="T199" s="58">
        <f>+BPub!AB187/1000000</f>
        <v>0</v>
      </c>
      <c r="U199" s="58">
        <v>0</v>
      </c>
      <c r="V199" s="1"/>
      <c r="W199" s="58">
        <f>+BPub!H187/1000000</f>
        <v>0</v>
      </c>
      <c r="X199" s="58">
        <f>+BPub!M187/1000000</f>
        <v>0</v>
      </c>
      <c r="Y199" s="58">
        <f>+BPub!R187/1000000</f>
        <v>0</v>
      </c>
      <c r="Z199" s="58">
        <f>+BPub!V187/1000000</f>
        <v>0</v>
      </c>
      <c r="AA199" s="58">
        <f>+BPub!AC187/1000000</f>
        <v>0</v>
      </c>
      <c r="AB199" s="58">
        <v>0</v>
      </c>
      <c r="AD199">
        <v>7.3842119999999998</v>
      </c>
      <c r="AE199">
        <v>4.6109590000000003</v>
      </c>
      <c r="AF199">
        <v>5.0497370000000004</v>
      </c>
      <c r="AG199">
        <v>7.394355</v>
      </c>
      <c r="AH199">
        <v>7.9971768799999996</v>
      </c>
      <c r="AI199">
        <v>0</v>
      </c>
    </row>
    <row r="200" spans="1:35" x14ac:dyDescent="0.25">
      <c r="A200" t="s">
        <v>182</v>
      </c>
      <c r="B200" s="1">
        <v>0</v>
      </c>
      <c r="C200" s="149">
        <v>0</v>
      </c>
      <c r="D200" s="1">
        <v>0</v>
      </c>
      <c r="E200" s="1">
        <v>0</v>
      </c>
      <c r="F200" s="1">
        <v>0</v>
      </c>
      <c r="G200" s="58">
        <v>0</v>
      </c>
      <c r="I200" s="1">
        <f>+BPub!G188/1000000</f>
        <v>3.4226622799999999</v>
      </c>
      <c r="J200" s="1">
        <f>+BPub!L188/1000000</f>
        <v>1.72274533</v>
      </c>
      <c r="K200" s="1">
        <f>+BPub!Q188/1000000</f>
        <v>0.75068762</v>
      </c>
      <c r="L200" s="1">
        <f>+BPub!W188/1000000</f>
        <v>0.58585947999999999</v>
      </c>
      <c r="M200" s="1">
        <f>+BPub!AD188/1000000</f>
        <v>0.50495383999999999</v>
      </c>
      <c r="N200" s="1">
        <v>0.26978102000000004</v>
      </c>
      <c r="O200" s="1"/>
      <c r="P200" s="58">
        <f>+BPub!I188/1000000</f>
        <v>0</v>
      </c>
      <c r="Q200" s="58">
        <f>+BPub!N188/1000000</f>
        <v>5.8854169999999997E-2</v>
      </c>
      <c r="R200" s="58">
        <f>+BPub!S188/1000000</f>
        <v>8.487836E-2</v>
      </c>
      <c r="S200" s="58">
        <f>+BPub!X188/1000000</f>
        <v>5.9478709999999997E-2</v>
      </c>
      <c r="T200" s="58">
        <f>+BPub!AB188/1000000</f>
        <v>0</v>
      </c>
      <c r="U200" s="58">
        <v>1.76224E-2</v>
      </c>
      <c r="V200" s="1"/>
      <c r="W200" s="58">
        <f>+BPub!H188/1000000</f>
        <v>0</v>
      </c>
      <c r="X200" s="58">
        <f>+BPub!M188/1000000</f>
        <v>0</v>
      </c>
      <c r="Y200" s="58">
        <f>+BPub!R188/1000000</f>
        <v>0</v>
      </c>
      <c r="Z200" s="58">
        <f>+BPub!V188/1000000</f>
        <v>0</v>
      </c>
      <c r="AA200" s="58">
        <f>+BPub!AC188/1000000</f>
        <v>0</v>
      </c>
      <c r="AB200" s="58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</row>
    <row r="201" spans="1:35" x14ac:dyDescent="0.25">
      <c r="A201" t="s">
        <v>183</v>
      </c>
      <c r="B201" s="1">
        <v>0</v>
      </c>
      <c r="C201" s="149">
        <v>0</v>
      </c>
      <c r="D201" s="1">
        <v>0</v>
      </c>
      <c r="E201" s="1">
        <v>0</v>
      </c>
      <c r="F201" s="1">
        <v>0</v>
      </c>
      <c r="G201" s="58">
        <v>0</v>
      </c>
      <c r="I201" s="1">
        <f>+BPub!G189/1000000</f>
        <v>7.7266769999999999E-2</v>
      </c>
      <c r="J201" s="1">
        <f>+BPub!L189/1000000</f>
        <v>4.4478989999999996E-2</v>
      </c>
      <c r="K201" s="1">
        <f>+BPub!Q189/1000000</f>
        <v>2.5742009999999999E-2</v>
      </c>
      <c r="L201" s="1">
        <f>+BPub!W189/1000000</f>
        <v>2.3344189999999997E-2</v>
      </c>
      <c r="M201" s="1">
        <f>+BPub!AD189/1000000</f>
        <v>2.5258590000000001E-2</v>
      </c>
      <c r="N201" s="1">
        <v>1.8855610000000002E-2</v>
      </c>
      <c r="O201" s="1"/>
      <c r="P201" s="58">
        <f>+BPub!I189/1000000</f>
        <v>0</v>
      </c>
      <c r="Q201" s="58">
        <f>+BPub!N189/1000000</f>
        <v>2.1244099999999998E-3</v>
      </c>
      <c r="R201" s="58">
        <f>+BPub!S189/1000000</f>
        <v>2.1449899999999998E-3</v>
      </c>
      <c r="S201" s="58">
        <f>+BPub!X189/1000000</f>
        <v>1.9344900000000001E-3</v>
      </c>
      <c r="T201" s="58">
        <f>+BPub!AB189/1000000</f>
        <v>0</v>
      </c>
      <c r="U201" s="58">
        <v>1.17369E-3</v>
      </c>
      <c r="V201" s="1"/>
      <c r="W201" s="58">
        <f>+BPub!H189/1000000</f>
        <v>0</v>
      </c>
      <c r="X201" s="58">
        <f>+BPub!M189/1000000</f>
        <v>0</v>
      </c>
      <c r="Y201" s="58">
        <f>+BPub!R189/1000000</f>
        <v>0</v>
      </c>
      <c r="Z201" s="58">
        <f>+BPub!V189/1000000</f>
        <v>0</v>
      </c>
      <c r="AA201" s="58">
        <f>+BPub!AC189/1000000</f>
        <v>0</v>
      </c>
      <c r="AB201" s="58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</row>
    <row r="202" spans="1:35" x14ac:dyDescent="0.25">
      <c r="A202" t="s">
        <v>184</v>
      </c>
      <c r="B202" s="1">
        <v>0</v>
      </c>
      <c r="C202" s="149">
        <v>0</v>
      </c>
      <c r="D202" s="1">
        <v>0</v>
      </c>
      <c r="E202" s="1">
        <v>0</v>
      </c>
      <c r="F202" s="1">
        <v>0</v>
      </c>
      <c r="G202" s="58">
        <v>0</v>
      </c>
      <c r="I202" s="1">
        <f>+BPub!G190/1000000</f>
        <v>6.5867610000000007E-2</v>
      </c>
      <c r="J202" s="1">
        <f>+BPub!L190/1000000</f>
        <v>3.5226480000000004E-2</v>
      </c>
      <c r="K202" s="1">
        <f>+BPub!Q190/1000000</f>
        <v>1.9163720000000002E-2</v>
      </c>
      <c r="L202" s="1">
        <f>+BPub!W190/1000000</f>
        <v>1.7037799999999999E-2</v>
      </c>
      <c r="M202" s="1">
        <f>+BPub!AD190/1000000</f>
        <v>2.0045139999999999E-2</v>
      </c>
      <c r="N202" s="1">
        <v>1.4714950000000001E-2</v>
      </c>
      <c r="O202" s="1"/>
      <c r="P202" s="58">
        <f>+BPub!I190/1000000</f>
        <v>0</v>
      </c>
      <c r="Q202" s="58">
        <f>+BPub!N190/1000000</f>
        <v>3.2066500000000001E-3</v>
      </c>
      <c r="R202" s="58">
        <f>+BPub!S190/1000000</f>
        <v>2.99023E-3</v>
      </c>
      <c r="S202" s="58">
        <f>+BPub!X190/1000000</f>
        <v>2.92034E-3</v>
      </c>
      <c r="T202" s="58">
        <f>+BPub!AB190/1000000</f>
        <v>0</v>
      </c>
      <c r="U202" s="58">
        <v>1.77388E-3</v>
      </c>
      <c r="V202" s="1"/>
      <c r="W202" s="58">
        <f>+BPub!H190/1000000</f>
        <v>0</v>
      </c>
      <c r="X202" s="58">
        <f>+BPub!M190/1000000</f>
        <v>0</v>
      </c>
      <c r="Y202" s="58">
        <f>+BPub!R190/1000000</f>
        <v>0</v>
      </c>
      <c r="Z202" s="58">
        <f>+BPub!V190/1000000</f>
        <v>0</v>
      </c>
      <c r="AA202" s="58">
        <f>+BPub!AC190/1000000</f>
        <v>0</v>
      </c>
      <c r="AB202" s="58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</row>
    <row r="203" spans="1:35" x14ac:dyDescent="0.25">
      <c r="A203" t="s">
        <v>185</v>
      </c>
      <c r="B203" s="1">
        <v>0</v>
      </c>
      <c r="C203" s="149">
        <v>0</v>
      </c>
      <c r="D203" s="1">
        <v>0</v>
      </c>
      <c r="E203" s="1">
        <v>0</v>
      </c>
      <c r="F203" s="1">
        <v>0</v>
      </c>
      <c r="G203" s="58">
        <v>0</v>
      </c>
      <c r="I203" s="1">
        <f>+BPub!G191/1000000</f>
        <v>7.9850119999999997E-2</v>
      </c>
      <c r="J203" s="1">
        <f>+BPub!L191/1000000</f>
        <v>4.5018339999999997E-2</v>
      </c>
      <c r="K203" s="1">
        <f>+BPub!Q191/1000000</f>
        <v>2.5171300000000001E-2</v>
      </c>
      <c r="L203" s="1">
        <f>+BPub!W191/1000000</f>
        <v>2.5436849999999997E-2</v>
      </c>
      <c r="M203" s="1">
        <f>+BPub!AD191/1000000</f>
        <v>2.5087639999999998E-2</v>
      </c>
      <c r="N203" s="1">
        <v>1.8780109999999999E-2</v>
      </c>
      <c r="O203" s="1"/>
      <c r="P203" s="58">
        <f>+BPub!I191/1000000</f>
        <v>0</v>
      </c>
      <c r="Q203" s="58">
        <f>+BPub!N191/1000000</f>
        <v>3.2950700000000002E-3</v>
      </c>
      <c r="R203" s="58">
        <f>+BPub!S191/1000000</f>
        <v>3.3183000000000002E-3</v>
      </c>
      <c r="S203" s="58">
        <f>+BPub!X191/1000000</f>
        <v>3.0046399999999998E-3</v>
      </c>
      <c r="T203" s="58">
        <f>+BPub!AB191/1000000</f>
        <v>0</v>
      </c>
      <c r="U203" s="58">
        <v>1.8328699999999999E-3</v>
      </c>
      <c r="V203" s="1"/>
      <c r="W203" s="58">
        <f>+BPub!H191/1000000</f>
        <v>0</v>
      </c>
      <c r="X203" s="58">
        <f>+BPub!M191/1000000</f>
        <v>0</v>
      </c>
      <c r="Y203" s="58">
        <f>+BPub!R191/1000000</f>
        <v>0</v>
      </c>
      <c r="Z203" s="58">
        <f>+BPub!V191/1000000</f>
        <v>0</v>
      </c>
      <c r="AA203" s="58">
        <f>+BPub!AC191/1000000</f>
        <v>0</v>
      </c>
      <c r="AB203" s="58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</row>
    <row r="204" spans="1:35" x14ac:dyDescent="0.25">
      <c r="A204" t="s">
        <v>186</v>
      </c>
      <c r="B204" s="1">
        <v>0</v>
      </c>
      <c r="C204" s="149">
        <v>0</v>
      </c>
      <c r="D204" s="1">
        <v>0</v>
      </c>
      <c r="E204" s="1">
        <v>0</v>
      </c>
      <c r="F204" s="1">
        <v>0</v>
      </c>
      <c r="G204" s="58">
        <v>0</v>
      </c>
      <c r="I204" s="1">
        <f>+BPub!G192/1000000</f>
        <v>0.17695522</v>
      </c>
      <c r="J204" s="1">
        <f>+BPub!L192/1000000</f>
        <v>9.8892110000000005E-2</v>
      </c>
      <c r="K204" s="1">
        <f>+BPub!Q192/1000000</f>
        <v>5.4788959999999998E-2</v>
      </c>
      <c r="L204" s="1">
        <f>+BPub!W192/1000000</f>
        <v>4.8818220000000002E-2</v>
      </c>
      <c r="M204" s="1">
        <f>+BPub!AD192/1000000</f>
        <v>5.3032320000000001E-2</v>
      </c>
      <c r="N204" s="1">
        <v>4.1381109999999999E-2</v>
      </c>
      <c r="O204" s="1"/>
      <c r="P204" s="58">
        <f>+BPub!I192/1000000</f>
        <v>0</v>
      </c>
      <c r="Q204" s="58">
        <f>+BPub!N192/1000000</f>
        <v>4.5693699999999997E-3</v>
      </c>
      <c r="R204" s="58">
        <f>+BPub!S192/1000000</f>
        <v>6.8450299999999993E-3</v>
      </c>
      <c r="S204" s="58">
        <f>+BPub!X192/1000000</f>
        <v>5.9755500000000005E-3</v>
      </c>
      <c r="T204" s="58">
        <f>+BPub!AB192/1000000</f>
        <v>0</v>
      </c>
      <c r="U204" s="58">
        <v>3.8166199999999997E-3</v>
      </c>
      <c r="V204" s="1"/>
      <c r="W204" s="58">
        <f>+BPub!H192/1000000</f>
        <v>0</v>
      </c>
      <c r="X204" s="58">
        <f>+BPub!M192/1000000</f>
        <v>0</v>
      </c>
      <c r="Y204" s="58">
        <f>+BPub!R192/1000000</f>
        <v>0</v>
      </c>
      <c r="Z204" s="58">
        <f>+BPub!V192/1000000</f>
        <v>0</v>
      </c>
      <c r="AA204" s="58">
        <f>+BPub!AC192/1000000</f>
        <v>0</v>
      </c>
      <c r="AB204" s="58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</row>
    <row r="205" spans="1:35" x14ac:dyDescent="0.25">
      <c r="A205" t="s">
        <v>187</v>
      </c>
      <c r="B205" s="1">
        <v>0</v>
      </c>
      <c r="C205" s="149">
        <v>0</v>
      </c>
      <c r="D205" s="1">
        <v>0</v>
      </c>
      <c r="E205" s="1">
        <v>0</v>
      </c>
      <c r="F205" s="1">
        <v>0</v>
      </c>
      <c r="G205" s="58">
        <v>0</v>
      </c>
      <c r="I205" s="1">
        <f>+BPub!G193/1000000</f>
        <v>3.0227225600000001</v>
      </c>
      <c r="J205" s="1">
        <f>+BPub!L193/1000000</f>
        <v>1.4991294099999999</v>
      </c>
      <c r="K205" s="1">
        <f>+BPub!Q193/1000000</f>
        <v>0.62582163000000002</v>
      </c>
      <c r="L205" s="1">
        <f>+BPub!W193/1000000</f>
        <v>0.47122241999999998</v>
      </c>
      <c r="M205" s="1">
        <f>+BPub!AD193/1000000</f>
        <v>0.38153015000000001</v>
      </c>
      <c r="N205" s="1">
        <v>0.17604924</v>
      </c>
      <c r="O205" s="1"/>
      <c r="P205" s="58">
        <f>+BPub!I193/1000000</f>
        <v>0</v>
      </c>
      <c r="Q205" s="58">
        <f>+BPub!N193/1000000</f>
        <v>4.5658669999999998E-2</v>
      </c>
      <c r="R205" s="58">
        <f>+BPub!S193/1000000</f>
        <v>6.9579809999999992E-2</v>
      </c>
      <c r="S205" s="58">
        <f>+BPub!X193/1000000</f>
        <v>4.5643690000000001E-2</v>
      </c>
      <c r="T205" s="58">
        <f>+BPub!AB193/1000000</f>
        <v>0</v>
      </c>
      <c r="U205" s="58">
        <v>9.0253399999999998E-3</v>
      </c>
      <c r="V205" s="1"/>
      <c r="W205" s="58">
        <f>+BPub!H193/1000000</f>
        <v>0</v>
      </c>
      <c r="X205" s="58">
        <f>+BPub!M193/1000000</f>
        <v>0</v>
      </c>
      <c r="Y205" s="58">
        <f>+BPub!R193/1000000</f>
        <v>0</v>
      </c>
      <c r="Z205" s="58">
        <f>+BPub!V193/1000000</f>
        <v>0</v>
      </c>
      <c r="AA205" s="58">
        <f>+BPub!AC193/1000000</f>
        <v>0</v>
      </c>
      <c r="AB205" s="58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</row>
    <row r="206" spans="1:35" x14ac:dyDescent="0.25">
      <c r="A206" t="s">
        <v>188</v>
      </c>
      <c r="B206" s="1">
        <v>13.185606930000001</v>
      </c>
      <c r="C206" s="149">
        <v>17.39247207</v>
      </c>
      <c r="D206" s="1">
        <v>5.49095332</v>
      </c>
      <c r="E206" s="1">
        <v>9.4357596699999995</v>
      </c>
      <c r="F206" s="1">
        <v>14.743730869999998</v>
      </c>
      <c r="G206" s="58">
        <v>48.966187170000005</v>
      </c>
      <c r="I206" s="1">
        <f>+BPub!G194/1000000</f>
        <v>0</v>
      </c>
      <c r="J206" s="1">
        <f>+BPub!L194/1000000</f>
        <v>0</v>
      </c>
      <c r="K206" s="1">
        <f>+BPub!Q194/1000000</f>
        <v>0</v>
      </c>
      <c r="L206" s="1">
        <f>+BPub!W194/1000000</f>
        <v>0</v>
      </c>
      <c r="M206" s="1">
        <f>+BPub!AD194/1000000</f>
        <v>0</v>
      </c>
      <c r="N206" s="1">
        <v>0</v>
      </c>
      <c r="O206" s="1"/>
      <c r="P206" s="58">
        <f>+BPub!I194/1000000</f>
        <v>5.7319298400000003</v>
      </c>
      <c r="Q206" s="58">
        <f>+BPub!N194/1000000</f>
        <v>6.2713020999999998</v>
      </c>
      <c r="R206" s="58">
        <f>+BPub!S194/1000000</f>
        <v>3.31070851</v>
      </c>
      <c r="S206" s="58">
        <f>+BPub!X194/1000000</f>
        <v>4.0303505800000003</v>
      </c>
      <c r="T206" s="58">
        <f>+BPub!AB194/1000000</f>
        <v>3.9830387300000001</v>
      </c>
      <c r="U206" s="58">
        <v>3.4088165699999999</v>
      </c>
      <c r="V206" s="1"/>
      <c r="W206" s="58">
        <f>+BPub!H194/1000000</f>
        <v>0</v>
      </c>
      <c r="X206" s="58">
        <f>+BPub!M194/1000000</f>
        <v>0</v>
      </c>
      <c r="Y206" s="58">
        <f>+BPub!R194/1000000</f>
        <v>0</v>
      </c>
      <c r="Z206" s="58">
        <f>+BPub!V194/1000000</f>
        <v>0</v>
      </c>
      <c r="AA206" s="58">
        <f>+BPub!AC194/1000000</f>
        <v>0</v>
      </c>
      <c r="AB206" s="58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</row>
    <row r="207" spans="1:35" x14ac:dyDescent="0.25">
      <c r="A207" t="s">
        <v>189</v>
      </c>
      <c r="B207" s="1">
        <v>0.88810148</v>
      </c>
      <c r="C207" s="149">
        <v>1.7556695600000001</v>
      </c>
      <c r="D207" s="1">
        <v>0.41637335999999997</v>
      </c>
      <c r="E207" s="1">
        <v>0.41570990000000002</v>
      </c>
      <c r="F207" s="1">
        <v>0.76832736999999995</v>
      </c>
      <c r="G207" s="58">
        <v>2.2725825199999998</v>
      </c>
      <c r="I207" s="1">
        <f>+BPub!G195/1000000</f>
        <v>0</v>
      </c>
      <c r="J207" s="1">
        <f>+BPub!L195/1000000</f>
        <v>0</v>
      </c>
      <c r="K207" s="1">
        <f>+BPub!Q195/1000000</f>
        <v>0</v>
      </c>
      <c r="L207" s="1">
        <f>+BPub!W195/1000000</f>
        <v>0</v>
      </c>
      <c r="M207" s="1">
        <f>+BPub!AD195/1000000</f>
        <v>0</v>
      </c>
      <c r="N207" s="1">
        <v>0</v>
      </c>
      <c r="O207" s="1"/>
      <c r="P207" s="58">
        <f>+BPub!I195/1000000</f>
        <v>9.9516179999999996E-2</v>
      </c>
      <c r="Q207" s="58">
        <f>+BPub!N195/1000000</f>
        <v>0.17908277</v>
      </c>
      <c r="R207" s="58">
        <f>+BPub!S195/1000000</f>
        <v>0.21245739000000002</v>
      </c>
      <c r="S207" s="58">
        <f>+BPub!X195/1000000</f>
        <v>0.20056226999999999</v>
      </c>
      <c r="T207" s="58">
        <f>+BPub!AB195/1000000</f>
        <v>0.29073072</v>
      </c>
      <c r="U207" s="58">
        <v>0.23980782</v>
      </c>
      <c r="V207" s="1"/>
      <c r="W207" s="58">
        <f>+BPub!H195/1000000</f>
        <v>0</v>
      </c>
      <c r="X207" s="58">
        <f>+BPub!M195/1000000</f>
        <v>0</v>
      </c>
      <c r="Y207" s="58">
        <f>+BPub!R195/1000000</f>
        <v>0</v>
      </c>
      <c r="Z207" s="58">
        <f>+BPub!V195/1000000</f>
        <v>0</v>
      </c>
      <c r="AA207" s="58">
        <f>+BPub!AC195/1000000</f>
        <v>0</v>
      </c>
      <c r="AB207" s="58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</row>
    <row r="208" spans="1:35" x14ac:dyDescent="0.25">
      <c r="A208" t="s">
        <v>190</v>
      </c>
      <c r="B208" s="1">
        <v>1.79540721</v>
      </c>
      <c r="C208" s="149">
        <v>3.0895948999999998</v>
      </c>
      <c r="D208" s="1">
        <v>0.62091525000000003</v>
      </c>
      <c r="E208" s="1">
        <v>0.82141631999999998</v>
      </c>
      <c r="F208" s="1">
        <v>1.19476092</v>
      </c>
      <c r="G208" s="58">
        <v>4.0349466099999995</v>
      </c>
      <c r="I208" s="1">
        <f>+BPub!G196/1000000</f>
        <v>0</v>
      </c>
      <c r="J208" s="1">
        <f>+BPub!L196/1000000</f>
        <v>0</v>
      </c>
      <c r="K208" s="1">
        <f>+BPub!Q196/1000000</f>
        <v>0</v>
      </c>
      <c r="L208" s="1">
        <f>+BPub!W196/1000000</f>
        <v>0</v>
      </c>
      <c r="M208" s="1">
        <f>+BPub!AD196/1000000</f>
        <v>0</v>
      </c>
      <c r="N208" s="1">
        <v>0</v>
      </c>
      <c r="O208" s="1"/>
      <c r="P208" s="58">
        <f>+BPub!I196/1000000</f>
        <v>0.18834179000000001</v>
      </c>
      <c r="Q208" s="58">
        <f>+BPub!N196/1000000</f>
        <v>0.33941135</v>
      </c>
      <c r="R208" s="58">
        <f>+BPub!S196/1000000</f>
        <v>0.22304635</v>
      </c>
      <c r="S208" s="58">
        <f>+BPub!X196/1000000</f>
        <v>0.28248951</v>
      </c>
      <c r="T208" s="58">
        <f>+BPub!AB196/1000000</f>
        <v>0.34302765000000002</v>
      </c>
      <c r="U208" s="58">
        <v>0.31652578000000003</v>
      </c>
      <c r="V208" s="1"/>
      <c r="W208" s="58">
        <f>+BPub!H196/1000000</f>
        <v>0</v>
      </c>
      <c r="X208" s="58">
        <f>+BPub!M196/1000000</f>
        <v>0</v>
      </c>
      <c r="Y208" s="58">
        <f>+BPub!R196/1000000</f>
        <v>0</v>
      </c>
      <c r="Z208" s="58">
        <f>+BPub!V196/1000000</f>
        <v>0</v>
      </c>
      <c r="AA208" s="58">
        <f>+BPub!AC196/1000000</f>
        <v>0</v>
      </c>
      <c r="AB208" s="5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</row>
    <row r="209" spans="1:35" x14ac:dyDescent="0.25">
      <c r="A209" t="s">
        <v>191</v>
      </c>
      <c r="B209" s="1">
        <v>2.5430469599999999</v>
      </c>
      <c r="C209" s="149">
        <v>4.3495061599999998</v>
      </c>
      <c r="D209" s="1">
        <v>0.85499357999999992</v>
      </c>
      <c r="E209" s="1">
        <v>1.2055823600000002</v>
      </c>
      <c r="F209" s="1">
        <v>1.9821850400000001</v>
      </c>
      <c r="G209" s="58">
        <v>5.4268407199999995</v>
      </c>
      <c r="I209" s="1">
        <f>+BPub!G197/1000000</f>
        <v>0</v>
      </c>
      <c r="J209" s="1">
        <f>+BPub!L197/1000000</f>
        <v>0</v>
      </c>
      <c r="K209" s="1">
        <f>+BPub!Q197/1000000</f>
        <v>0</v>
      </c>
      <c r="L209" s="1">
        <f>+BPub!W197/1000000</f>
        <v>0</v>
      </c>
      <c r="M209" s="1">
        <f>+BPub!AD197/1000000</f>
        <v>0</v>
      </c>
      <c r="N209" s="1">
        <v>0</v>
      </c>
      <c r="O209" s="1"/>
      <c r="P209" s="58">
        <f>+BPub!I197/1000000</f>
        <v>0.32926693000000001</v>
      </c>
      <c r="Q209" s="58">
        <f>+BPub!N197/1000000</f>
        <v>0.59442499000000004</v>
      </c>
      <c r="R209" s="58">
        <f>+BPub!S197/1000000</f>
        <v>0.33175679999999996</v>
      </c>
      <c r="S209" s="58">
        <f>+BPub!X197/1000000</f>
        <v>0.41238271999999998</v>
      </c>
      <c r="T209" s="58">
        <f>+BPub!AB197/1000000</f>
        <v>0.49069759999999996</v>
      </c>
      <c r="U209" s="58">
        <v>0.42855629000000001</v>
      </c>
      <c r="V209" s="1"/>
      <c r="W209" s="58">
        <f>+BPub!H197/1000000</f>
        <v>0</v>
      </c>
      <c r="X209" s="58">
        <f>+BPub!M197/1000000</f>
        <v>0</v>
      </c>
      <c r="Y209" s="58">
        <f>+BPub!R197/1000000</f>
        <v>0</v>
      </c>
      <c r="Z209" s="58">
        <f>+BPub!V197/1000000</f>
        <v>0</v>
      </c>
      <c r="AA209" s="58">
        <f>+BPub!AC197/1000000</f>
        <v>0</v>
      </c>
      <c r="AB209" s="58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</row>
    <row r="210" spans="1:35" x14ac:dyDescent="0.25">
      <c r="A210" t="s">
        <v>192</v>
      </c>
      <c r="B210" s="1">
        <v>4.1272456699999998</v>
      </c>
      <c r="C210" s="149">
        <v>6.0256678899999994</v>
      </c>
      <c r="D210" s="1">
        <v>1.64144548</v>
      </c>
      <c r="E210" s="1">
        <v>2.4011867499999999</v>
      </c>
      <c r="F210" s="1">
        <v>3.3153118699999999</v>
      </c>
      <c r="G210" s="58">
        <v>10.61390299</v>
      </c>
      <c r="I210" s="1">
        <f>+BPub!G198/1000000</f>
        <v>0</v>
      </c>
      <c r="J210" s="1">
        <f>+BPub!L198/1000000</f>
        <v>0</v>
      </c>
      <c r="K210" s="1">
        <f>+BPub!Q198/1000000</f>
        <v>0</v>
      </c>
      <c r="L210" s="1">
        <f>+BPub!W198/1000000</f>
        <v>0</v>
      </c>
      <c r="M210" s="1">
        <f>+BPub!AD198/1000000</f>
        <v>0</v>
      </c>
      <c r="N210" s="1">
        <v>0</v>
      </c>
      <c r="O210" s="1"/>
      <c r="P210" s="58">
        <f>+BPub!I198/1000000</f>
        <v>0.76975303000000006</v>
      </c>
      <c r="Q210" s="58">
        <f>+BPub!N198/1000000</f>
        <v>1.12145242</v>
      </c>
      <c r="R210" s="58">
        <f>+BPub!S198/1000000</f>
        <v>0.58506764</v>
      </c>
      <c r="S210" s="58">
        <f>+BPub!X198/1000000</f>
        <v>0.79931420999999991</v>
      </c>
      <c r="T210" s="58">
        <f>+BPub!AB198/1000000</f>
        <v>0.81301268000000004</v>
      </c>
      <c r="U210" s="58">
        <v>0.75198898999999997</v>
      </c>
      <c r="V210" s="1"/>
      <c r="W210" s="58">
        <f>+BPub!H198/1000000</f>
        <v>0</v>
      </c>
      <c r="X210" s="58">
        <f>+BPub!M198/1000000</f>
        <v>0</v>
      </c>
      <c r="Y210" s="58">
        <f>+BPub!R198/1000000</f>
        <v>0</v>
      </c>
      <c r="Z210" s="58">
        <f>+BPub!V198/1000000</f>
        <v>0</v>
      </c>
      <c r="AA210" s="58">
        <f>+BPub!AC198/1000000</f>
        <v>0</v>
      </c>
      <c r="AB210" s="58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</row>
    <row r="211" spans="1:35" x14ac:dyDescent="0.25">
      <c r="A211" t="s">
        <v>193</v>
      </c>
      <c r="B211" s="1">
        <v>3.83180561</v>
      </c>
      <c r="C211" s="149">
        <v>2.17203356</v>
      </c>
      <c r="D211" s="1">
        <v>1.9572256499999998</v>
      </c>
      <c r="E211" s="1">
        <v>4.5918643399999999</v>
      </c>
      <c r="F211" s="1">
        <v>7.4831456699999999</v>
      </c>
      <c r="G211" s="58">
        <v>26.617914329999998</v>
      </c>
      <c r="I211" s="1">
        <f>+BPub!G199/1000000</f>
        <v>0</v>
      </c>
      <c r="J211" s="1">
        <f>+BPub!L199/1000000</f>
        <v>0</v>
      </c>
      <c r="K211" s="1">
        <f>+BPub!Q199/1000000</f>
        <v>0</v>
      </c>
      <c r="L211" s="1">
        <f>+BPub!W199/1000000</f>
        <v>0</v>
      </c>
      <c r="M211" s="1">
        <f>+BPub!AD199/1000000</f>
        <v>0</v>
      </c>
      <c r="N211" s="1">
        <v>0</v>
      </c>
      <c r="O211" s="1"/>
      <c r="P211" s="58">
        <f>+BPub!I199/1000000</f>
        <v>4.3450519100000005</v>
      </c>
      <c r="Q211" s="58">
        <f>+BPub!N199/1000000</f>
        <v>4.03693057</v>
      </c>
      <c r="R211" s="58">
        <f>+BPub!S199/1000000</f>
        <v>1.95838033</v>
      </c>
      <c r="S211" s="58">
        <f>+BPub!X199/1000000</f>
        <v>2.3356018700000001</v>
      </c>
      <c r="T211" s="58">
        <f>+BPub!AB199/1000000</f>
        <v>2.0455700800000001</v>
      </c>
      <c r="U211" s="58">
        <v>1.67193769</v>
      </c>
      <c r="V211" s="1"/>
      <c r="W211" s="58">
        <f>+BPub!H199/1000000</f>
        <v>0</v>
      </c>
      <c r="X211" s="58">
        <f>+BPub!M199/1000000</f>
        <v>0</v>
      </c>
      <c r="Y211" s="58">
        <f>+BPub!R199/1000000</f>
        <v>0</v>
      </c>
      <c r="Z211" s="58">
        <f>+BPub!V199/1000000</f>
        <v>0</v>
      </c>
      <c r="AA211" s="58">
        <f>+BPub!AC199/1000000</f>
        <v>0</v>
      </c>
      <c r="AB211" s="58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</row>
    <row r="212" spans="1:35" x14ac:dyDescent="0.25">
      <c r="A212" t="s">
        <v>194</v>
      </c>
      <c r="B212" s="1">
        <v>0</v>
      </c>
      <c r="C212" s="149">
        <v>0</v>
      </c>
      <c r="D212" s="1">
        <v>0</v>
      </c>
      <c r="E212" s="1">
        <v>0</v>
      </c>
      <c r="F212" s="1">
        <v>0</v>
      </c>
      <c r="G212" s="58">
        <v>0</v>
      </c>
      <c r="I212" s="1">
        <f>+BPub!G200/1000000</f>
        <v>0</v>
      </c>
      <c r="J212" s="1">
        <f>+BPub!L200/1000000</f>
        <v>0</v>
      </c>
      <c r="K212" s="1">
        <f>+BPub!Q200/1000000</f>
        <v>0</v>
      </c>
      <c r="L212" s="1">
        <f>+BPub!W200/1000000</f>
        <v>0</v>
      </c>
      <c r="M212" s="1">
        <f>+BPub!AD200/1000000</f>
        <v>0</v>
      </c>
      <c r="N212" s="1">
        <v>0</v>
      </c>
      <c r="O212" s="1"/>
      <c r="P212" s="58">
        <f>+BPub!I200/1000000</f>
        <v>0</v>
      </c>
      <c r="Q212" s="58">
        <f>+BPub!N200/1000000</f>
        <v>0</v>
      </c>
      <c r="R212" s="58">
        <f>+BPub!S200/1000000</f>
        <v>0</v>
      </c>
      <c r="S212" s="58">
        <f>+BPub!X200/1000000</f>
        <v>0</v>
      </c>
      <c r="T212" s="58">
        <f>+BPub!AB200/1000000</f>
        <v>0</v>
      </c>
      <c r="U212" s="58">
        <v>0</v>
      </c>
      <c r="V212" s="1"/>
      <c r="W212" s="58">
        <f>+BPub!H200/1000000</f>
        <v>0</v>
      </c>
      <c r="X212" s="58">
        <f>+BPub!M200/1000000</f>
        <v>0</v>
      </c>
      <c r="Y212" s="58">
        <f>+BPub!R200/1000000</f>
        <v>0</v>
      </c>
      <c r="Z212" s="58">
        <f>+BPub!V200/1000000</f>
        <v>0</v>
      </c>
      <c r="AA212" s="58">
        <f>+BPub!AC200/1000000</f>
        <v>0</v>
      </c>
      <c r="AB212" s="58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8.6306629800000003</v>
      </c>
    </row>
    <row r="213" spans="1:35" x14ac:dyDescent="0.25">
      <c r="A213" t="s">
        <v>195</v>
      </c>
      <c r="B213" s="1">
        <v>0</v>
      </c>
      <c r="C213" s="149">
        <v>0</v>
      </c>
      <c r="D213" s="1">
        <v>0</v>
      </c>
      <c r="E213" s="1">
        <v>0</v>
      </c>
      <c r="F213" s="1">
        <v>0</v>
      </c>
      <c r="G213" s="58">
        <v>0</v>
      </c>
      <c r="I213" s="1">
        <f>+BPub!G201/1000000</f>
        <v>0</v>
      </c>
      <c r="J213" s="1">
        <f>+BPub!L201/1000000</f>
        <v>0</v>
      </c>
      <c r="K213" s="1">
        <f>+BPub!Q201/1000000</f>
        <v>0</v>
      </c>
      <c r="L213" s="1">
        <f>+BPub!W201/1000000</f>
        <v>0</v>
      </c>
      <c r="M213" s="1">
        <f>+BPub!AD201/1000000</f>
        <v>0</v>
      </c>
      <c r="N213" s="1">
        <v>0</v>
      </c>
      <c r="O213" s="1"/>
      <c r="P213" s="58">
        <f>+BPub!I201/1000000</f>
        <v>0</v>
      </c>
      <c r="Q213" s="58">
        <f>+BPub!N201/1000000</f>
        <v>0</v>
      </c>
      <c r="R213" s="58">
        <f>+BPub!S201/1000000</f>
        <v>0</v>
      </c>
      <c r="S213" s="58">
        <f>+BPub!X201/1000000</f>
        <v>0</v>
      </c>
      <c r="T213" s="58">
        <f>+BPub!AB201/1000000</f>
        <v>0</v>
      </c>
      <c r="U213" s="58">
        <v>0</v>
      </c>
      <c r="V213" s="1"/>
      <c r="W213" s="58">
        <f>+BPub!H201/1000000</f>
        <v>0</v>
      </c>
      <c r="X213" s="58">
        <f>+BPub!M201/1000000</f>
        <v>0</v>
      </c>
      <c r="Y213" s="58">
        <f>+BPub!R201/1000000</f>
        <v>0</v>
      </c>
      <c r="Z213" s="58">
        <f>+BPub!V201/1000000</f>
        <v>0</v>
      </c>
      <c r="AA213" s="58">
        <f>+BPub!AC201/1000000</f>
        <v>0</v>
      </c>
      <c r="AB213" s="58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0.31274367999999997</v>
      </c>
    </row>
    <row r="214" spans="1:35" x14ac:dyDescent="0.25">
      <c r="A214" t="s">
        <v>196</v>
      </c>
      <c r="B214" s="1">
        <v>0</v>
      </c>
      <c r="C214" s="149">
        <v>0</v>
      </c>
      <c r="D214" s="1">
        <v>0</v>
      </c>
      <c r="E214" s="1">
        <v>0</v>
      </c>
      <c r="F214" s="1">
        <v>0</v>
      </c>
      <c r="G214" s="58">
        <v>0</v>
      </c>
      <c r="I214" s="1">
        <f>+BPub!G202/1000000</f>
        <v>0</v>
      </c>
      <c r="J214" s="1">
        <f>+BPub!L202/1000000</f>
        <v>0</v>
      </c>
      <c r="K214" s="1">
        <f>+BPub!Q202/1000000</f>
        <v>0</v>
      </c>
      <c r="L214" s="1">
        <f>+BPub!W202/1000000</f>
        <v>0</v>
      </c>
      <c r="M214" s="1">
        <f>+BPub!AD202/1000000</f>
        <v>0</v>
      </c>
      <c r="N214" s="1">
        <v>0</v>
      </c>
      <c r="O214" s="1"/>
      <c r="P214" s="58">
        <f>+BPub!I202/1000000</f>
        <v>0</v>
      </c>
      <c r="Q214" s="58">
        <f>+BPub!N202/1000000</f>
        <v>0</v>
      </c>
      <c r="R214" s="58">
        <f>+BPub!S202/1000000</f>
        <v>0</v>
      </c>
      <c r="S214" s="58">
        <f>+BPub!X202/1000000</f>
        <v>0</v>
      </c>
      <c r="T214" s="58">
        <f>+BPub!AB202/1000000</f>
        <v>0</v>
      </c>
      <c r="U214" s="58">
        <v>0</v>
      </c>
      <c r="V214" s="1"/>
      <c r="W214" s="58">
        <f>+BPub!H202/1000000</f>
        <v>0</v>
      </c>
      <c r="X214" s="58">
        <f>+BPub!M202/1000000</f>
        <v>0</v>
      </c>
      <c r="Y214" s="58">
        <f>+BPub!R202/1000000</f>
        <v>0</v>
      </c>
      <c r="Z214" s="58">
        <f>+BPub!V202/1000000</f>
        <v>0</v>
      </c>
      <c r="AA214" s="58">
        <f>+BPub!AC202/1000000</f>
        <v>0</v>
      </c>
      <c r="AB214" s="58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0.66339742000000002</v>
      </c>
    </row>
    <row r="215" spans="1:35" x14ac:dyDescent="0.25">
      <c r="A215" t="s">
        <v>197</v>
      </c>
      <c r="B215" s="1">
        <v>0</v>
      </c>
      <c r="C215" s="149">
        <v>0</v>
      </c>
      <c r="D215" s="1">
        <v>0</v>
      </c>
      <c r="E215" s="1">
        <v>0</v>
      </c>
      <c r="F215" s="1">
        <v>0</v>
      </c>
      <c r="G215" s="58">
        <v>0</v>
      </c>
      <c r="I215" s="1">
        <f>+BPub!G203/1000000</f>
        <v>0</v>
      </c>
      <c r="J215" s="1">
        <f>+BPub!L203/1000000</f>
        <v>0</v>
      </c>
      <c r="K215" s="1">
        <f>+BPub!Q203/1000000</f>
        <v>0</v>
      </c>
      <c r="L215" s="1">
        <f>+BPub!W203/1000000</f>
        <v>0</v>
      </c>
      <c r="M215" s="1">
        <f>+BPub!AD203/1000000</f>
        <v>0</v>
      </c>
      <c r="N215" s="1">
        <v>0</v>
      </c>
      <c r="O215" s="1"/>
      <c r="P215" s="58">
        <f>+BPub!I203/1000000</f>
        <v>0</v>
      </c>
      <c r="Q215" s="58">
        <f>+BPub!N203/1000000</f>
        <v>0</v>
      </c>
      <c r="R215" s="58">
        <f>+BPub!S203/1000000</f>
        <v>0</v>
      </c>
      <c r="S215" s="58">
        <f>+BPub!X203/1000000</f>
        <v>0</v>
      </c>
      <c r="T215" s="58">
        <f>+BPub!AB203/1000000</f>
        <v>0</v>
      </c>
      <c r="U215" s="58">
        <v>0</v>
      </c>
      <c r="V215" s="1"/>
      <c r="W215" s="58">
        <f>+BPub!H203/1000000</f>
        <v>0</v>
      </c>
      <c r="X215" s="58">
        <f>+BPub!M203/1000000</f>
        <v>0</v>
      </c>
      <c r="Y215" s="58">
        <f>+BPub!R203/1000000</f>
        <v>0</v>
      </c>
      <c r="Z215" s="58">
        <f>+BPub!V203/1000000</f>
        <v>0</v>
      </c>
      <c r="AA215" s="58">
        <f>+BPub!AC203/1000000</f>
        <v>0</v>
      </c>
      <c r="AB215" s="58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0.75155706000000011</v>
      </c>
    </row>
    <row r="216" spans="1:35" x14ac:dyDescent="0.25">
      <c r="A216" t="s">
        <v>198</v>
      </c>
      <c r="B216" s="1">
        <v>0</v>
      </c>
      <c r="C216" s="149">
        <v>0</v>
      </c>
      <c r="D216" s="1">
        <v>0</v>
      </c>
      <c r="E216" s="1">
        <v>0</v>
      </c>
      <c r="F216" s="1">
        <v>0</v>
      </c>
      <c r="G216" s="58">
        <v>0</v>
      </c>
      <c r="I216" s="1">
        <f>+BPub!G204/1000000</f>
        <v>0</v>
      </c>
      <c r="J216" s="1">
        <f>+BPub!L204/1000000</f>
        <v>0</v>
      </c>
      <c r="K216" s="1">
        <f>+BPub!Q204/1000000</f>
        <v>0</v>
      </c>
      <c r="L216" s="1">
        <f>+BPub!W204/1000000</f>
        <v>0</v>
      </c>
      <c r="M216" s="1">
        <f>+BPub!AD204/1000000</f>
        <v>0</v>
      </c>
      <c r="N216" s="1">
        <v>0</v>
      </c>
      <c r="O216" s="1"/>
      <c r="P216" s="58">
        <f>+BPub!I204/1000000</f>
        <v>0</v>
      </c>
      <c r="Q216" s="58">
        <f>+BPub!N204/1000000</f>
        <v>0</v>
      </c>
      <c r="R216" s="58">
        <f>+BPub!S204/1000000</f>
        <v>0</v>
      </c>
      <c r="S216" s="58">
        <f>+BPub!X204/1000000</f>
        <v>0</v>
      </c>
      <c r="T216" s="58">
        <f>+BPub!AB204/1000000</f>
        <v>0</v>
      </c>
      <c r="U216" s="58">
        <v>0</v>
      </c>
      <c r="V216" s="1"/>
      <c r="W216" s="58">
        <f>+BPub!H204/1000000</f>
        <v>0</v>
      </c>
      <c r="X216" s="58">
        <f>+BPub!M204/1000000</f>
        <v>0</v>
      </c>
      <c r="Y216" s="58">
        <f>+BPub!R204/1000000</f>
        <v>0</v>
      </c>
      <c r="Z216" s="58">
        <f>+BPub!V204/1000000</f>
        <v>0</v>
      </c>
      <c r="AA216" s="58">
        <f>+BPub!AC204/1000000</f>
        <v>0</v>
      </c>
      <c r="AB216" s="58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1.48987607</v>
      </c>
    </row>
    <row r="217" spans="1:35" x14ac:dyDescent="0.25">
      <c r="A217" t="s">
        <v>199</v>
      </c>
      <c r="B217" s="1">
        <v>0</v>
      </c>
      <c r="C217" s="149">
        <v>0</v>
      </c>
      <c r="D217" s="1">
        <v>0</v>
      </c>
      <c r="E217" s="1">
        <v>0</v>
      </c>
      <c r="F217" s="1">
        <v>0</v>
      </c>
      <c r="G217" s="58">
        <v>0</v>
      </c>
      <c r="I217" s="1">
        <f>+BPub!G205/1000000</f>
        <v>0</v>
      </c>
      <c r="J217" s="1">
        <f>+BPub!L205/1000000</f>
        <v>0</v>
      </c>
      <c r="K217" s="1">
        <f>+BPub!Q205/1000000</f>
        <v>0</v>
      </c>
      <c r="L217" s="1">
        <f>+BPub!W205/1000000</f>
        <v>0</v>
      </c>
      <c r="M217" s="1">
        <f>+BPub!AD205/1000000</f>
        <v>0</v>
      </c>
      <c r="N217" s="1">
        <v>0</v>
      </c>
      <c r="O217" s="1"/>
      <c r="P217" s="58">
        <f>+BPub!I205/1000000</f>
        <v>0</v>
      </c>
      <c r="Q217" s="58">
        <f>+BPub!N205/1000000</f>
        <v>0</v>
      </c>
      <c r="R217" s="58">
        <f>+BPub!S205/1000000</f>
        <v>0</v>
      </c>
      <c r="S217" s="58">
        <f>+BPub!X205/1000000</f>
        <v>0</v>
      </c>
      <c r="T217" s="58">
        <f>+BPub!AB205/1000000</f>
        <v>0</v>
      </c>
      <c r="U217" s="58">
        <v>0</v>
      </c>
      <c r="V217" s="1"/>
      <c r="W217" s="58">
        <f>+BPub!H205/1000000</f>
        <v>0</v>
      </c>
      <c r="X217" s="58">
        <f>+BPub!M205/1000000</f>
        <v>0</v>
      </c>
      <c r="Y217" s="58">
        <f>+BPub!R205/1000000</f>
        <v>0</v>
      </c>
      <c r="Z217" s="58">
        <f>+BPub!V205/1000000</f>
        <v>0</v>
      </c>
      <c r="AA217" s="58">
        <f>+BPub!AC205/1000000</f>
        <v>0</v>
      </c>
      <c r="AB217" s="58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5.41308875</v>
      </c>
    </row>
    <row r="218" spans="1:35" x14ac:dyDescent="0.25">
      <c r="A218" s="6" t="s">
        <v>200</v>
      </c>
      <c r="B218" s="1">
        <v>0</v>
      </c>
      <c r="C218" s="149">
        <v>0</v>
      </c>
      <c r="D218" s="1">
        <v>0</v>
      </c>
      <c r="E218" s="1">
        <v>0</v>
      </c>
      <c r="F218" s="1">
        <v>0</v>
      </c>
      <c r="G218" s="58">
        <v>0</v>
      </c>
      <c r="I218" s="1">
        <f>+BPub!G206/1000000</f>
        <v>0</v>
      </c>
      <c r="J218" s="1">
        <f>+BPub!L206/1000000</f>
        <v>0</v>
      </c>
      <c r="K218" s="1">
        <f>+BPub!Q206/1000000</f>
        <v>0</v>
      </c>
      <c r="L218" s="1">
        <f>+BPub!W206/1000000</f>
        <v>0</v>
      </c>
      <c r="M218" s="1">
        <f>+BPub!AD206/1000000</f>
        <v>0</v>
      </c>
      <c r="N218" s="1">
        <v>0</v>
      </c>
      <c r="O218" s="1"/>
      <c r="P218" s="58">
        <f>+BPub!I206/1000000</f>
        <v>0</v>
      </c>
      <c r="Q218" s="58">
        <f>+BPub!N206/1000000</f>
        <v>0</v>
      </c>
      <c r="R218" s="58">
        <f>+BPub!S206/1000000</f>
        <v>0</v>
      </c>
      <c r="S218" s="58">
        <f>+BPub!X206/1000000</f>
        <v>0</v>
      </c>
      <c r="T218" s="58">
        <f>+BPub!AB206/1000000</f>
        <v>0</v>
      </c>
      <c r="U218" s="58">
        <v>0</v>
      </c>
      <c r="V218" s="1"/>
      <c r="W218" s="58">
        <f>+BPub!H206/1000000</f>
        <v>0</v>
      </c>
      <c r="X218" s="58">
        <f>+BPub!M206/1000000</f>
        <v>0</v>
      </c>
      <c r="Y218" s="58">
        <f>+BPub!R206/1000000</f>
        <v>0</v>
      </c>
      <c r="Z218" s="58">
        <f>+BPub!V206/1000000</f>
        <v>0</v>
      </c>
      <c r="AA218" s="58">
        <f>+BPub!AC206/1000000</f>
        <v>0</v>
      </c>
      <c r="AB218" s="5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</row>
    <row r="219" spans="1:35" x14ac:dyDescent="0.25">
      <c r="A219" t="s">
        <v>201</v>
      </c>
      <c r="B219" s="1">
        <v>0</v>
      </c>
      <c r="C219" s="149">
        <v>0</v>
      </c>
      <c r="D219" s="1">
        <v>0</v>
      </c>
      <c r="E219" s="1">
        <v>0</v>
      </c>
      <c r="F219" s="1">
        <v>0</v>
      </c>
      <c r="G219" s="58">
        <v>0</v>
      </c>
      <c r="I219" s="1">
        <f>+BPub!G207/1000000</f>
        <v>0</v>
      </c>
      <c r="J219" s="1">
        <f>+BPub!L207/1000000</f>
        <v>0</v>
      </c>
      <c r="K219" s="1">
        <f>+BPub!Q207/1000000</f>
        <v>0</v>
      </c>
      <c r="L219" s="1">
        <f>+BPub!W207/1000000</f>
        <v>0</v>
      </c>
      <c r="M219" s="1">
        <f>+BPub!AD207/1000000</f>
        <v>0</v>
      </c>
      <c r="N219" s="1">
        <v>0</v>
      </c>
      <c r="O219" s="1"/>
      <c r="P219" s="58">
        <f>+BPub!I207/1000000</f>
        <v>0</v>
      </c>
      <c r="Q219" s="58">
        <f>+BPub!N207/1000000</f>
        <v>0</v>
      </c>
      <c r="R219" s="58">
        <f>+BPub!S207/1000000</f>
        <v>0</v>
      </c>
      <c r="S219" s="58">
        <f>+BPub!X207/1000000</f>
        <v>0</v>
      </c>
      <c r="T219" s="58">
        <f>+BPub!AB207/1000000</f>
        <v>0</v>
      </c>
      <c r="U219" s="58">
        <v>0</v>
      </c>
      <c r="V219" s="1"/>
      <c r="W219" s="58">
        <f>+BPub!H207/1000000</f>
        <v>0</v>
      </c>
      <c r="X219" s="58">
        <f>+BPub!M207/1000000</f>
        <v>0</v>
      </c>
      <c r="Y219" s="58">
        <f>+BPub!R207/1000000</f>
        <v>0</v>
      </c>
      <c r="Z219" s="58">
        <f>+BPub!V207/1000000</f>
        <v>0</v>
      </c>
      <c r="AA219" s="58">
        <f>+BPub!AC207/1000000</f>
        <v>0</v>
      </c>
      <c r="AB219" s="58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</row>
    <row r="220" spans="1:35" x14ac:dyDescent="0.25">
      <c r="A220" t="s">
        <v>202</v>
      </c>
      <c r="B220" s="1">
        <v>0</v>
      </c>
      <c r="C220" s="149">
        <v>0</v>
      </c>
      <c r="D220" s="1">
        <v>0</v>
      </c>
      <c r="E220" s="1">
        <v>0</v>
      </c>
      <c r="F220" s="1">
        <v>0</v>
      </c>
      <c r="G220" s="58">
        <v>0</v>
      </c>
      <c r="I220" s="1">
        <f>+BPub!G208/1000000</f>
        <v>0</v>
      </c>
      <c r="J220" s="1">
        <f>+BPub!L208/1000000</f>
        <v>0</v>
      </c>
      <c r="K220" s="1">
        <f>+BPub!Q208/1000000</f>
        <v>0</v>
      </c>
      <c r="L220" s="1">
        <f>+BPub!W208/1000000</f>
        <v>0</v>
      </c>
      <c r="M220" s="1">
        <f>+BPub!AD208/1000000</f>
        <v>0</v>
      </c>
      <c r="N220" s="1">
        <v>0</v>
      </c>
      <c r="O220" s="1"/>
      <c r="P220" s="58">
        <f>+BPub!I208/1000000</f>
        <v>0</v>
      </c>
      <c r="Q220" s="58">
        <f>+BPub!N208/1000000</f>
        <v>0</v>
      </c>
      <c r="R220" s="58">
        <f>+BPub!S208/1000000</f>
        <v>0</v>
      </c>
      <c r="S220" s="58">
        <f>+BPub!X208/1000000</f>
        <v>0</v>
      </c>
      <c r="T220" s="58">
        <f>+BPub!AB208/1000000</f>
        <v>0</v>
      </c>
      <c r="U220" s="58">
        <v>0</v>
      </c>
      <c r="V220" s="1"/>
      <c r="W220" s="58">
        <f>+BPub!H208/1000000</f>
        <v>0</v>
      </c>
      <c r="X220" s="58">
        <f>+BPub!M208/1000000</f>
        <v>0</v>
      </c>
      <c r="Y220" s="58">
        <f>+BPub!R208/1000000</f>
        <v>0</v>
      </c>
      <c r="Z220" s="58">
        <f>+BPub!V208/1000000</f>
        <v>0</v>
      </c>
      <c r="AA220" s="58">
        <f>+BPub!AC208/1000000</f>
        <v>0</v>
      </c>
      <c r="AB220" s="58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</row>
    <row r="221" spans="1:35" x14ac:dyDescent="0.25">
      <c r="A221" t="s">
        <v>203</v>
      </c>
      <c r="B221" s="1">
        <v>0</v>
      </c>
      <c r="C221" s="149">
        <v>0</v>
      </c>
      <c r="D221" s="1">
        <v>0</v>
      </c>
      <c r="E221" s="1">
        <v>0</v>
      </c>
      <c r="F221" s="1">
        <v>0</v>
      </c>
      <c r="G221" s="58">
        <v>0</v>
      </c>
      <c r="I221" s="1">
        <f>+BPub!G209/1000000</f>
        <v>0</v>
      </c>
      <c r="J221" s="1">
        <f>+BPub!L209/1000000</f>
        <v>0</v>
      </c>
      <c r="K221" s="1">
        <f>+BPub!Q209/1000000</f>
        <v>0</v>
      </c>
      <c r="L221" s="1">
        <f>+BPub!W209/1000000</f>
        <v>0</v>
      </c>
      <c r="M221" s="1">
        <f>+BPub!AD209/1000000</f>
        <v>0</v>
      </c>
      <c r="N221" s="1">
        <v>0</v>
      </c>
      <c r="O221" s="1"/>
      <c r="P221" s="58">
        <f>+BPub!I209/1000000</f>
        <v>0</v>
      </c>
      <c r="Q221" s="58">
        <f>+BPub!N209/1000000</f>
        <v>0</v>
      </c>
      <c r="R221" s="58">
        <f>+BPub!S209/1000000</f>
        <v>0</v>
      </c>
      <c r="S221" s="58">
        <f>+BPub!X209/1000000</f>
        <v>0</v>
      </c>
      <c r="T221" s="58">
        <f>+BPub!AB209/1000000</f>
        <v>0</v>
      </c>
      <c r="U221" s="58">
        <v>0</v>
      </c>
      <c r="V221" s="1"/>
      <c r="W221" s="58">
        <f>+BPub!H209/1000000</f>
        <v>0</v>
      </c>
      <c r="X221" s="58">
        <f>+BPub!M209/1000000</f>
        <v>0</v>
      </c>
      <c r="Y221" s="58">
        <f>+BPub!R209/1000000</f>
        <v>0</v>
      </c>
      <c r="Z221" s="58">
        <f>+BPub!V209/1000000</f>
        <v>0</v>
      </c>
      <c r="AA221" s="58">
        <f>+BPub!AC209/1000000</f>
        <v>0</v>
      </c>
      <c r="AB221" s="58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</row>
    <row r="222" spans="1:35" x14ac:dyDescent="0.25">
      <c r="A222" t="s">
        <v>204</v>
      </c>
      <c r="B222" s="1">
        <v>0</v>
      </c>
      <c r="C222" s="149">
        <v>0</v>
      </c>
      <c r="D222" s="1">
        <v>0</v>
      </c>
      <c r="E222" s="1">
        <v>0</v>
      </c>
      <c r="F222" s="1">
        <v>0</v>
      </c>
      <c r="G222" s="58">
        <v>0</v>
      </c>
      <c r="I222" s="1">
        <f>+BPub!G210/1000000</f>
        <v>0</v>
      </c>
      <c r="J222" s="1">
        <f>+BPub!L210/1000000</f>
        <v>0</v>
      </c>
      <c r="K222" s="1">
        <f>+BPub!Q210/1000000</f>
        <v>0</v>
      </c>
      <c r="L222" s="1">
        <f>+BPub!W210/1000000</f>
        <v>0</v>
      </c>
      <c r="M222" s="1">
        <f>+BPub!AD210/1000000</f>
        <v>0</v>
      </c>
      <c r="N222" s="1">
        <v>0</v>
      </c>
      <c r="O222" s="1"/>
      <c r="P222" s="58">
        <f>+BPub!I210/1000000</f>
        <v>0</v>
      </c>
      <c r="Q222" s="58">
        <f>+BPub!N210/1000000</f>
        <v>0</v>
      </c>
      <c r="R222" s="58">
        <f>+BPub!S210/1000000</f>
        <v>0</v>
      </c>
      <c r="S222" s="58">
        <f>+BPub!X210/1000000</f>
        <v>0</v>
      </c>
      <c r="T222" s="58">
        <f>+BPub!AB210/1000000</f>
        <v>0</v>
      </c>
      <c r="U222" s="58">
        <v>0</v>
      </c>
      <c r="V222" s="1"/>
      <c r="W222" s="58">
        <f>+BPub!H210/1000000</f>
        <v>0</v>
      </c>
      <c r="X222" s="58">
        <f>+BPub!M210/1000000</f>
        <v>0</v>
      </c>
      <c r="Y222" s="58">
        <f>+BPub!R210/1000000</f>
        <v>0</v>
      </c>
      <c r="Z222" s="58">
        <f>+BPub!V210/1000000</f>
        <v>0</v>
      </c>
      <c r="AA222" s="58">
        <f>+BPub!AC210/1000000</f>
        <v>0</v>
      </c>
      <c r="AB222" s="58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</row>
    <row r="223" spans="1:35" x14ac:dyDescent="0.25">
      <c r="A223" t="s">
        <v>205</v>
      </c>
      <c r="B223" s="1">
        <v>0</v>
      </c>
      <c r="C223" s="149">
        <v>0</v>
      </c>
      <c r="D223" s="1">
        <v>0</v>
      </c>
      <c r="E223" s="1">
        <v>0</v>
      </c>
      <c r="F223" s="1">
        <v>0</v>
      </c>
      <c r="G223" s="58">
        <v>0</v>
      </c>
      <c r="I223" s="1">
        <f>+BPub!G211/1000000</f>
        <v>0</v>
      </c>
      <c r="J223" s="1">
        <f>+BPub!L211/1000000</f>
        <v>0</v>
      </c>
      <c r="K223" s="1">
        <f>+BPub!Q211/1000000</f>
        <v>0</v>
      </c>
      <c r="L223" s="1">
        <f>+BPub!W211/1000000</f>
        <v>0</v>
      </c>
      <c r="M223" s="1">
        <f>+BPub!AD211/1000000</f>
        <v>0</v>
      </c>
      <c r="N223" s="1">
        <v>0</v>
      </c>
      <c r="O223" s="1"/>
      <c r="P223" s="58">
        <f>+BPub!I211/1000000</f>
        <v>0</v>
      </c>
      <c r="Q223" s="58">
        <f>+BPub!N211/1000000</f>
        <v>0</v>
      </c>
      <c r="R223" s="58">
        <f>+BPub!S211/1000000</f>
        <v>0</v>
      </c>
      <c r="S223" s="58">
        <f>+BPub!X211/1000000</f>
        <v>0</v>
      </c>
      <c r="T223" s="58">
        <f>+BPub!AB211/1000000</f>
        <v>0</v>
      </c>
      <c r="U223" s="58">
        <v>0</v>
      </c>
      <c r="V223" s="1"/>
      <c r="W223" s="58">
        <f>+BPub!H211/1000000</f>
        <v>0</v>
      </c>
      <c r="X223" s="58">
        <f>+BPub!M211/1000000</f>
        <v>0</v>
      </c>
      <c r="Y223" s="58">
        <f>+BPub!R211/1000000</f>
        <v>0</v>
      </c>
      <c r="Z223" s="58">
        <f>+BPub!V211/1000000</f>
        <v>0</v>
      </c>
      <c r="AA223" s="58">
        <f>+BPub!AC211/1000000</f>
        <v>0</v>
      </c>
      <c r="AB223" s="58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</row>
    <row r="224" spans="1:35" x14ac:dyDescent="0.25">
      <c r="A224" t="s">
        <v>206</v>
      </c>
      <c r="B224" s="1">
        <v>0</v>
      </c>
      <c r="C224" s="149">
        <v>0</v>
      </c>
      <c r="D224" s="1">
        <v>0</v>
      </c>
      <c r="E224" s="1">
        <v>0</v>
      </c>
      <c r="F224" s="1">
        <v>0</v>
      </c>
      <c r="G224" s="58">
        <v>0</v>
      </c>
      <c r="I224" s="1">
        <f>+BPub!G212/1000000</f>
        <v>0</v>
      </c>
      <c r="J224" s="1">
        <f>+BPub!L212/1000000</f>
        <v>0</v>
      </c>
      <c r="K224" s="1">
        <f>+BPub!Q212/1000000</f>
        <v>0</v>
      </c>
      <c r="L224" s="1">
        <f>+BPub!W212/1000000</f>
        <v>0</v>
      </c>
      <c r="M224" s="1">
        <f>+BPub!AD212/1000000</f>
        <v>0</v>
      </c>
      <c r="N224" s="1">
        <v>0</v>
      </c>
      <c r="O224" s="1"/>
      <c r="P224" s="58">
        <f>+BPub!I212/1000000</f>
        <v>0</v>
      </c>
      <c r="Q224" s="58">
        <f>+BPub!N212/1000000</f>
        <v>0</v>
      </c>
      <c r="R224" s="58">
        <f>+BPub!S212/1000000</f>
        <v>0</v>
      </c>
      <c r="S224" s="58">
        <f>+BPub!X212/1000000</f>
        <v>0</v>
      </c>
      <c r="T224" s="58">
        <f>+BPub!AB212/1000000</f>
        <v>0</v>
      </c>
      <c r="U224" s="58">
        <v>0</v>
      </c>
      <c r="V224" s="1"/>
      <c r="W224" s="58">
        <f>+BPub!H212/1000000</f>
        <v>0</v>
      </c>
      <c r="X224" s="58">
        <f>+BPub!M212/1000000</f>
        <v>0</v>
      </c>
      <c r="Y224" s="58">
        <f>+BPub!R212/1000000</f>
        <v>0</v>
      </c>
      <c r="Z224" s="58">
        <f>+BPub!V212/1000000</f>
        <v>0</v>
      </c>
      <c r="AA224" s="58">
        <f>+BPub!AC212/1000000</f>
        <v>0</v>
      </c>
      <c r="AB224" s="58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</row>
    <row r="225" spans="1:35" x14ac:dyDescent="0.25">
      <c r="A225" t="s">
        <v>207</v>
      </c>
      <c r="B225" s="1">
        <v>0</v>
      </c>
      <c r="C225" s="149">
        <v>0</v>
      </c>
      <c r="D225" s="1">
        <v>0</v>
      </c>
      <c r="E225" s="1">
        <v>0</v>
      </c>
      <c r="F225" s="1">
        <v>0</v>
      </c>
      <c r="G225" s="58">
        <v>0</v>
      </c>
      <c r="I225" s="1">
        <f>+BPub!G213/1000000</f>
        <v>0</v>
      </c>
      <c r="J225" s="1">
        <f>+BPub!L213/1000000</f>
        <v>0</v>
      </c>
      <c r="K225" s="1">
        <f>+BPub!Q213/1000000</f>
        <v>0</v>
      </c>
      <c r="L225" s="1">
        <f>+BPub!W213/1000000</f>
        <v>0</v>
      </c>
      <c r="M225" s="1">
        <f>+BPub!AD213/1000000</f>
        <v>0</v>
      </c>
      <c r="N225" s="1">
        <v>0</v>
      </c>
      <c r="O225" s="1"/>
      <c r="P225" s="58">
        <f>+BPub!I213/1000000</f>
        <v>0</v>
      </c>
      <c r="Q225" s="58">
        <f>+BPub!N213/1000000</f>
        <v>0</v>
      </c>
      <c r="R225" s="58">
        <f>+BPub!S213/1000000</f>
        <v>0</v>
      </c>
      <c r="S225" s="58">
        <f>+BPub!X213/1000000</f>
        <v>0</v>
      </c>
      <c r="T225" s="58">
        <f>+BPub!AB213/1000000</f>
        <v>0</v>
      </c>
      <c r="U225" s="58">
        <v>0</v>
      </c>
      <c r="V225" s="1"/>
      <c r="W225" s="58">
        <f>+BPub!H213/1000000</f>
        <v>0</v>
      </c>
      <c r="X225" s="58">
        <f>+BPub!M213/1000000</f>
        <v>0</v>
      </c>
      <c r="Y225" s="58">
        <f>+BPub!R213/1000000</f>
        <v>0</v>
      </c>
      <c r="Z225" s="58">
        <f>+BPub!V213/1000000</f>
        <v>0</v>
      </c>
      <c r="AA225" s="58">
        <f>+BPub!AC213/1000000</f>
        <v>0</v>
      </c>
      <c r="AB225" s="58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</row>
    <row r="226" spans="1:35" x14ac:dyDescent="0.25">
      <c r="A226" t="s">
        <v>208</v>
      </c>
      <c r="B226" s="1">
        <v>0</v>
      </c>
      <c r="C226" s="149">
        <v>0</v>
      </c>
      <c r="D226" s="1">
        <v>0</v>
      </c>
      <c r="E226" s="1">
        <v>0</v>
      </c>
      <c r="F226" s="1">
        <v>0</v>
      </c>
      <c r="G226" s="58">
        <v>0</v>
      </c>
      <c r="I226" s="1">
        <f>+BPub!G214/1000000</f>
        <v>0</v>
      </c>
      <c r="J226" s="1">
        <f>+BPub!L214/1000000</f>
        <v>0</v>
      </c>
      <c r="K226" s="1">
        <f>+BPub!Q214/1000000</f>
        <v>0</v>
      </c>
      <c r="L226" s="1">
        <f>+BPub!W214/1000000</f>
        <v>0</v>
      </c>
      <c r="M226" s="1">
        <f>+BPub!AD214/1000000</f>
        <v>0</v>
      </c>
      <c r="N226" s="1">
        <v>0</v>
      </c>
      <c r="O226" s="1"/>
      <c r="P226" s="58">
        <f>+BPub!I214/1000000</f>
        <v>0</v>
      </c>
      <c r="Q226" s="58">
        <f>+BPub!N214/1000000</f>
        <v>0</v>
      </c>
      <c r="R226" s="58">
        <f>+BPub!S214/1000000</f>
        <v>0</v>
      </c>
      <c r="S226" s="58">
        <f>+BPub!X214/1000000</f>
        <v>0</v>
      </c>
      <c r="T226" s="58">
        <f>+BPub!AB214/1000000</f>
        <v>0</v>
      </c>
      <c r="U226" s="58">
        <v>0</v>
      </c>
      <c r="V226" s="1"/>
      <c r="W226" s="58">
        <f>+BPub!H214/1000000</f>
        <v>0</v>
      </c>
      <c r="X226" s="58">
        <f>+BPub!M214/1000000</f>
        <v>0</v>
      </c>
      <c r="Y226" s="58">
        <f>+BPub!R214/1000000</f>
        <v>0</v>
      </c>
      <c r="Z226" s="58">
        <f>+BPub!V214/1000000</f>
        <v>0</v>
      </c>
      <c r="AA226" s="58">
        <f>+BPub!AC214/1000000</f>
        <v>0</v>
      </c>
      <c r="AB226" s="58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</row>
    <row r="227" spans="1:35" x14ac:dyDescent="0.25">
      <c r="A227" t="s">
        <v>209</v>
      </c>
      <c r="B227" s="1">
        <v>0</v>
      </c>
      <c r="C227" s="149">
        <v>0</v>
      </c>
      <c r="D227" s="1">
        <v>0</v>
      </c>
      <c r="E227" s="1">
        <v>0</v>
      </c>
      <c r="F227" s="1">
        <v>0</v>
      </c>
      <c r="G227" s="58">
        <v>0</v>
      </c>
      <c r="I227" s="1">
        <f>+BPub!G215/1000000</f>
        <v>0</v>
      </c>
      <c r="J227" s="1">
        <f>+BPub!L215/1000000</f>
        <v>0</v>
      </c>
      <c r="K227" s="1">
        <f>+BPub!Q215/1000000</f>
        <v>0</v>
      </c>
      <c r="L227" s="1">
        <f>+BPub!W215/1000000</f>
        <v>0</v>
      </c>
      <c r="M227" s="1">
        <f>+BPub!AD215/1000000</f>
        <v>0</v>
      </c>
      <c r="N227" s="1">
        <v>0</v>
      </c>
      <c r="O227" s="1"/>
      <c r="P227" s="58">
        <f>+BPub!I215/1000000</f>
        <v>0</v>
      </c>
      <c r="Q227" s="58">
        <f>+BPub!N215/1000000</f>
        <v>0</v>
      </c>
      <c r="R227" s="58">
        <f>+BPub!S215/1000000</f>
        <v>0</v>
      </c>
      <c r="S227" s="58">
        <f>+BPub!X215/1000000</f>
        <v>0</v>
      </c>
      <c r="T227" s="58">
        <f>+BPub!AB215/1000000</f>
        <v>0</v>
      </c>
      <c r="U227" s="58">
        <v>0</v>
      </c>
      <c r="V227" s="1"/>
      <c r="W227" s="58">
        <f>+BPub!H215/1000000</f>
        <v>0</v>
      </c>
      <c r="X227" s="58">
        <f>+BPub!M215/1000000</f>
        <v>0</v>
      </c>
      <c r="Y227" s="58">
        <f>+BPub!R215/1000000</f>
        <v>0</v>
      </c>
      <c r="Z227" s="58">
        <f>+BPub!V215/1000000</f>
        <v>0</v>
      </c>
      <c r="AA227" s="58">
        <f>+BPub!AC215/1000000</f>
        <v>0</v>
      </c>
      <c r="AB227" s="58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</row>
    <row r="228" spans="1:35" x14ac:dyDescent="0.25">
      <c r="A228" t="s">
        <v>210</v>
      </c>
      <c r="B228" s="1">
        <v>0</v>
      </c>
      <c r="C228" s="149">
        <v>0</v>
      </c>
      <c r="D228" s="1">
        <v>0</v>
      </c>
      <c r="E228" s="1">
        <v>0</v>
      </c>
      <c r="F228" s="1">
        <v>0</v>
      </c>
      <c r="G228" s="58">
        <v>0</v>
      </c>
      <c r="I228" s="1">
        <f>+BPub!G216/1000000</f>
        <v>0</v>
      </c>
      <c r="J228" s="1">
        <f>+BPub!L216/1000000</f>
        <v>0</v>
      </c>
      <c r="K228" s="1">
        <f>+BPub!Q216/1000000</f>
        <v>0</v>
      </c>
      <c r="L228" s="1">
        <f>+BPub!W216/1000000</f>
        <v>0</v>
      </c>
      <c r="M228" s="1">
        <f>+BPub!AD216/1000000</f>
        <v>0</v>
      </c>
      <c r="N228" s="1">
        <v>0</v>
      </c>
      <c r="O228" s="1"/>
      <c r="P228" s="58">
        <f>+BPub!I216/1000000</f>
        <v>0</v>
      </c>
      <c r="Q228" s="58">
        <f>+BPub!N216/1000000</f>
        <v>0</v>
      </c>
      <c r="R228" s="58">
        <f>+BPub!S216/1000000</f>
        <v>0</v>
      </c>
      <c r="S228" s="58">
        <f>+BPub!X216/1000000</f>
        <v>0</v>
      </c>
      <c r="T228" s="58">
        <f>+BPub!AB216/1000000</f>
        <v>0</v>
      </c>
      <c r="U228" s="58">
        <v>0</v>
      </c>
      <c r="V228" s="1"/>
      <c r="W228" s="58">
        <f>+BPub!H216/1000000</f>
        <v>0</v>
      </c>
      <c r="X228" s="58">
        <f>+BPub!M216/1000000</f>
        <v>0</v>
      </c>
      <c r="Y228" s="58">
        <f>+BPub!R216/1000000</f>
        <v>0</v>
      </c>
      <c r="Z228" s="58">
        <f>+BPub!V216/1000000</f>
        <v>0</v>
      </c>
      <c r="AA228" s="58">
        <f>+BPub!AC216/1000000</f>
        <v>0</v>
      </c>
      <c r="AB228" s="5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</row>
    <row r="229" spans="1:35" x14ac:dyDescent="0.25">
      <c r="A229" t="s">
        <v>211</v>
      </c>
      <c r="B229" s="1">
        <v>0</v>
      </c>
      <c r="C229" s="149">
        <v>0</v>
      </c>
      <c r="D229" s="1">
        <v>0</v>
      </c>
      <c r="E229" s="1">
        <v>0</v>
      </c>
      <c r="F229" s="1">
        <v>0</v>
      </c>
      <c r="G229" s="58">
        <v>0</v>
      </c>
      <c r="I229" s="1">
        <f>+BPub!G217/1000000</f>
        <v>0</v>
      </c>
      <c r="J229" s="1">
        <f>+BPub!L217/1000000</f>
        <v>0</v>
      </c>
      <c r="K229" s="1">
        <f>+BPub!Q217/1000000</f>
        <v>0</v>
      </c>
      <c r="L229" s="1">
        <f>+BPub!W217/1000000</f>
        <v>0</v>
      </c>
      <c r="M229" s="1">
        <f>+BPub!AD217/1000000</f>
        <v>0</v>
      </c>
      <c r="N229" s="1">
        <v>0</v>
      </c>
      <c r="O229" s="1"/>
      <c r="P229" s="58">
        <f>+BPub!I217/1000000</f>
        <v>0</v>
      </c>
      <c r="Q229" s="58">
        <f>+BPub!N217/1000000</f>
        <v>0</v>
      </c>
      <c r="R229" s="58">
        <f>+BPub!S217/1000000</f>
        <v>0</v>
      </c>
      <c r="S229" s="58">
        <f>+BPub!X217/1000000</f>
        <v>0</v>
      </c>
      <c r="T229" s="58">
        <f>+BPub!AB217/1000000</f>
        <v>0</v>
      </c>
      <c r="U229" s="58">
        <v>0</v>
      </c>
      <c r="V229" s="1"/>
      <c r="W229" s="58">
        <f>+BPub!H217/1000000</f>
        <v>0</v>
      </c>
      <c r="X229" s="58">
        <f>+BPub!M217/1000000</f>
        <v>0</v>
      </c>
      <c r="Y229" s="58">
        <f>+BPub!R217/1000000</f>
        <v>0</v>
      </c>
      <c r="Z229" s="58">
        <f>+BPub!V217/1000000</f>
        <v>0</v>
      </c>
      <c r="AA229" s="58">
        <f>+BPub!AC217/1000000</f>
        <v>0</v>
      </c>
      <c r="AB229" s="58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</row>
    <row r="230" spans="1:35" x14ac:dyDescent="0.25">
      <c r="A230" t="s">
        <v>212</v>
      </c>
      <c r="B230" s="1">
        <v>0</v>
      </c>
      <c r="C230" s="149">
        <v>0</v>
      </c>
      <c r="D230" s="1">
        <v>0</v>
      </c>
      <c r="E230" s="1">
        <v>0</v>
      </c>
      <c r="F230" s="1">
        <v>0</v>
      </c>
      <c r="G230" s="58">
        <v>0</v>
      </c>
      <c r="I230" s="1">
        <f>+BPub!G218/1000000</f>
        <v>0</v>
      </c>
      <c r="J230" s="1">
        <f>+BPub!L218/1000000</f>
        <v>0</v>
      </c>
      <c r="K230" s="1">
        <f>+BPub!Q218/1000000</f>
        <v>0</v>
      </c>
      <c r="L230" s="1">
        <f>+BPub!W218/1000000</f>
        <v>0</v>
      </c>
      <c r="M230" s="1">
        <f>+BPub!AD218/1000000</f>
        <v>0</v>
      </c>
      <c r="N230" s="1">
        <v>0</v>
      </c>
      <c r="O230" s="1"/>
      <c r="P230" s="58">
        <f>+BPub!I218/1000000</f>
        <v>0</v>
      </c>
      <c r="Q230" s="58">
        <f>+BPub!N218/1000000</f>
        <v>0</v>
      </c>
      <c r="R230" s="58">
        <f>+BPub!S218/1000000</f>
        <v>0</v>
      </c>
      <c r="S230" s="58">
        <f>+BPub!X218/1000000</f>
        <v>0</v>
      </c>
      <c r="T230" s="58">
        <f>+BPub!AB218/1000000</f>
        <v>0</v>
      </c>
      <c r="U230" s="58">
        <v>0</v>
      </c>
      <c r="V230" s="1"/>
      <c r="W230" s="58">
        <f>+BPub!H218/1000000</f>
        <v>0</v>
      </c>
      <c r="X230" s="58">
        <f>+BPub!M218/1000000</f>
        <v>0</v>
      </c>
      <c r="Y230" s="58">
        <f>+BPub!R218/1000000</f>
        <v>0</v>
      </c>
      <c r="Z230" s="58">
        <f>+BPub!V218/1000000</f>
        <v>0</v>
      </c>
      <c r="AA230" s="58">
        <f>+BPub!AC218/1000000</f>
        <v>0</v>
      </c>
      <c r="AB230" s="58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</row>
    <row r="231" spans="1:35" x14ac:dyDescent="0.25">
      <c r="A231" t="s">
        <v>213</v>
      </c>
      <c r="B231" s="1">
        <v>0</v>
      </c>
      <c r="C231" s="149">
        <v>0</v>
      </c>
      <c r="D231" s="1">
        <v>0</v>
      </c>
      <c r="E231" s="1">
        <v>0</v>
      </c>
      <c r="F231" s="1">
        <v>0</v>
      </c>
      <c r="G231" s="58">
        <v>0</v>
      </c>
      <c r="I231" s="1">
        <f>+BPub!G219/1000000</f>
        <v>0</v>
      </c>
      <c r="J231" s="1">
        <f>+BPub!L219/1000000</f>
        <v>0</v>
      </c>
      <c r="K231" s="1">
        <f>+BPub!Q219/1000000</f>
        <v>0</v>
      </c>
      <c r="L231" s="1">
        <f>+BPub!W219/1000000</f>
        <v>0</v>
      </c>
      <c r="M231" s="1">
        <f>+BPub!AD219/1000000</f>
        <v>0</v>
      </c>
      <c r="N231" s="1">
        <v>0</v>
      </c>
      <c r="O231" s="1"/>
      <c r="P231" s="58">
        <f>+BPub!I219/1000000</f>
        <v>0</v>
      </c>
      <c r="Q231" s="58">
        <f>+BPub!N219/1000000</f>
        <v>0</v>
      </c>
      <c r="R231" s="58">
        <f>+BPub!S219/1000000</f>
        <v>0</v>
      </c>
      <c r="S231" s="58">
        <f>+BPub!X219/1000000</f>
        <v>0</v>
      </c>
      <c r="T231" s="58">
        <f>+BPub!AB219/1000000</f>
        <v>0</v>
      </c>
      <c r="U231" s="58">
        <v>0</v>
      </c>
      <c r="V231" s="1"/>
      <c r="W231" s="58">
        <f>+BPub!H219/1000000</f>
        <v>0</v>
      </c>
      <c r="X231" s="58">
        <f>+BPub!M219/1000000</f>
        <v>0</v>
      </c>
      <c r="Y231" s="58">
        <f>+BPub!R219/1000000</f>
        <v>0</v>
      </c>
      <c r="Z231" s="58">
        <f>+BPub!V219/1000000</f>
        <v>0</v>
      </c>
      <c r="AA231" s="58">
        <f>+BPub!AC219/1000000</f>
        <v>0</v>
      </c>
      <c r="AB231" s="58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</row>
    <row r="232" spans="1:35" x14ac:dyDescent="0.25">
      <c r="A232" t="s">
        <v>214</v>
      </c>
      <c r="B232" s="1">
        <v>0</v>
      </c>
      <c r="C232" s="149">
        <v>0</v>
      </c>
      <c r="D232" s="1">
        <v>0</v>
      </c>
      <c r="E232" s="1">
        <v>0</v>
      </c>
      <c r="F232" s="1">
        <v>0</v>
      </c>
      <c r="G232" s="58">
        <v>0</v>
      </c>
      <c r="I232" s="1">
        <f>+BPub!G220/1000000</f>
        <v>0</v>
      </c>
      <c r="J232" s="1">
        <f>+BPub!L220/1000000</f>
        <v>0</v>
      </c>
      <c r="K232" s="1">
        <f>+BPub!Q220/1000000</f>
        <v>0</v>
      </c>
      <c r="L232" s="1">
        <f>+BPub!W220/1000000</f>
        <v>0</v>
      </c>
      <c r="M232" s="1">
        <f>+BPub!AD220/1000000</f>
        <v>0</v>
      </c>
      <c r="N232" s="1">
        <v>0</v>
      </c>
      <c r="O232" s="1"/>
      <c r="P232" s="58">
        <f>+BPub!I220/1000000</f>
        <v>0</v>
      </c>
      <c r="Q232" s="58">
        <f>+BPub!N220/1000000</f>
        <v>0</v>
      </c>
      <c r="R232" s="58">
        <f>+BPub!S220/1000000</f>
        <v>0</v>
      </c>
      <c r="S232" s="58">
        <f>+BPub!X220/1000000</f>
        <v>0</v>
      </c>
      <c r="T232" s="58">
        <f>+BPub!AB220/1000000</f>
        <v>0</v>
      </c>
      <c r="U232" s="58">
        <v>0</v>
      </c>
      <c r="V232" s="1"/>
      <c r="W232" s="58">
        <f>+BPub!H220/1000000</f>
        <v>0</v>
      </c>
      <c r="X232" s="58">
        <f>+BPub!M220/1000000</f>
        <v>0</v>
      </c>
      <c r="Y232" s="58">
        <f>+BPub!R220/1000000</f>
        <v>0</v>
      </c>
      <c r="Z232" s="58">
        <f>+BPub!V220/1000000</f>
        <v>0</v>
      </c>
      <c r="AA232" s="58">
        <f>+BPub!AC220/1000000</f>
        <v>0</v>
      </c>
      <c r="AB232" s="58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</row>
    <row r="233" spans="1:35" x14ac:dyDescent="0.25">
      <c r="A233" t="s">
        <v>215</v>
      </c>
      <c r="B233" s="1">
        <v>0</v>
      </c>
      <c r="C233" s="149">
        <v>0</v>
      </c>
      <c r="D233" s="1">
        <v>0</v>
      </c>
      <c r="E233" s="1">
        <v>0</v>
      </c>
      <c r="F233" s="1">
        <v>0</v>
      </c>
      <c r="G233" s="58">
        <v>0</v>
      </c>
      <c r="I233" s="1">
        <f>+BPub!G221/1000000</f>
        <v>0</v>
      </c>
      <c r="J233" s="1">
        <f>+BPub!L221/1000000</f>
        <v>0</v>
      </c>
      <c r="K233" s="1">
        <f>+BPub!Q221/1000000</f>
        <v>0</v>
      </c>
      <c r="L233" s="1">
        <f>+BPub!W221/1000000</f>
        <v>0</v>
      </c>
      <c r="M233" s="1">
        <f>+BPub!AD221/1000000</f>
        <v>0</v>
      </c>
      <c r="N233" s="1">
        <v>0</v>
      </c>
      <c r="O233" s="1"/>
      <c r="P233" s="58">
        <f>+BPub!I221/1000000</f>
        <v>0</v>
      </c>
      <c r="Q233" s="58">
        <f>+BPub!N221/1000000</f>
        <v>0</v>
      </c>
      <c r="R233" s="58">
        <f>+BPub!S221/1000000</f>
        <v>0</v>
      </c>
      <c r="S233" s="58">
        <f>+BPub!X221/1000000</f>
        <v>0</v>
      </c>
      <c r="T233" s="58">
        <f>+BPub!AB221/1000000</f>
        <v>0</v>
      </c>
      <c r="U233" s="58">
        <v>0</v>
      </c>
      <c r="V233" s="1"/>
      <c r="W233" s="58">
        <f>+BPub!H221/1000000</f>
        <v>0</v>
      </c>
      <c r="X233" s="58">
        <f>+BPub!M221/1000000</f>
        <v>0</v>
      </c>
      <c r="Y233" s="58">
        <f>+BPub!R221/1000000</f>
        <v>0</v>
      </c>
      <c r="Z233" s="58">
        <f>+BPub!V221/1000000</f>
        <v>0</v>
      </c>
      <c r="AA233" s="58">
        <f>+BPub!AC221/1000000</f>
        <v>0</v>
      </c>
      <c r="AB233" s="58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</row>
    <row r="234" spans="1:35" x14ac:dyDescent="0.25">
      <c r="A234" t="s">
        <v>216</v>
      </c>
      <c r="B234" s="1">
        <v>0</v>
      </c>
      <c r="C234" s="149">
        <v>0</v>
      </c>
      <c r="D234" s="1">
        <v>0</v>
      </c>
      <c r="E234" s="1">
        <v>0</v>
      </c>
      <c r="F234" s="1">
        <v>0</v>
      </c>
      <c r="G234" s="58">
        <v>0</v>
      </c>
      <c r="I234" s="1">
        <f>+BPub!G222/1000000</f>
        <v>0</v>
      </c>
      <c r="J234" s="1">
        <f>+BPub!L222/1000000</f>
        <v>0</v>
      </c>
      <c r="K234" s="1">
        <f>+BPub!Q222/1000000</f>
        <v>0</v>
      </c>
      <c r="L234" s="1">
        <f>+BPub!W222/1000000</f>
        <v>0</v>
      </c>
      <c r="M234" s="1">
        <f>+BPub!AD222/1000000</f>
        <v>0</v>
      </c>
      <c r="N234" s="1">
        <v>0</v>
      </c>
      <c r="O234" s="1"/>
      <c r="P234" s="58">
        <f>+BPub!I222/1000000</f>
        <v>0</v>
      </c>
      <c r="Q234" s="58">
        <f>+BPub!N222/1000000</f>
        <v>0</v>
      </c>
      <c r="R234" s="58">
        <f>+BPub!S222/1000000</f>
        <v>0</v>
      </c>
      <c r="S234" s="58">
        <f>+BPub!X222/1000000</f>
        <v>0</v>
      </c>
      <c r="T234" s="58">
        <f>+BPub!AB222/1000000</f>
        <v>0</v>
      </c>
      <c r="U234" s="58">
        <v>0</v>
      </c>
      <c r="V234" s="1"/>
      <c r="W234" s="58">
        <f>+BPub!H222/1000000</f>
        <v>0</v>
      </c>
      <c r="X234" s="58">
        <f>+BPub!M222/1000000</f>
        <v>0</v>
      </c>
      <c r="Y234" s="58">
        <f>+BPub!R222/1000000</f>
        <v>0</v>
      </c>
      <c r="Z234" s="58">
        <f>+BPub!V222/1000000</f>
        <v>0</v>
      </c>
      <c r="AA234" s="58">
        <f>+BPub!AC222/1000000</f>
        <v>0</v>
      </c>
      <c r="AB234" s="58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</row>
    <row r="235" spans="1:35" x14ac:dyDescent="0.25">
      <c r="A235" t="s">
        <v>217</v>
      </c>
      <c r="B235" s="1">
        <v>0</v>
      </c>
      <c r="C235" s="149">
        <v>0</v>
      </c>
      <c r="D235" s="1">
        <v>0</v>
      </c>
      <c r="E235" s="1">
        <v>0</v>
      </c>
      <c r="F235" s="1">
        <v>0</v>
      </c>
      <c r="G235" s="58">
        <v>0</v>
      </c>
      <c r="I235" s="1">
        <f>+BPub!G223/1000000</f>
        <v>0</v>
      </c>
      <c r="J235" s="1">
        <f>+BPub!L223/1000000</f>
        <v>0</v>
      </c>
      <c r="K235" s="1">
        <f>+BPub!Q223/1000000</f>
        <v>0</v>
      </c>
      <c r="L235" s="1">
        <f>+BPub!W223/1000000</f>
        <v>0</v>
      </c>
      <c r="M235" s="1">
        <f>+BPub!AD223/1000000</f>
        <v>0</v>
      </c>
      <c r="N235" s="1">
        <v>0</v>
      </c>
      <c r="O235" s="1"/>
      <c r="P235" s="58">
        <f>+BPub!I223/1000000</f>
        <v>0</v>
      </c>
      <c r="Q235" s="58">
        <f>+BPub!N223/1000000</f>
        <v>0</v>
      </c>
      <c r="R235" s="58">
        <f>+BPub!S223/1000000</f>
        <v>0</v>
      </c>
      <c r="S235" s="58">
        <f>+BPub!X223/1000000</f>
        <v>0</v>
      </c>
      <c r="T235" s="58">
        <f>+BPub!AB223/1000000</f>
        <v>0</v>
      </c>
      <c r="U235" s="58">
        <v>0</v>
      </c>
      <c r="V235" s="1"/>
      <c r="W235" s="58">
        <f>+BPub!H223/1000000</f>
        <v>0</v>
      </c>
      <c r="X235" s="58">
        <f>+BPub!M223/1000000</f>
        <v>0</v>
      </c>
      <c r="Y235" s="58">
        <f>+BPub!R223/1000000</f>
        <v>0</v>
      </c>
      <c r="Z235" s="58">
        <f>+BPub!V223/1000000</f>
        <v>0</v>
      </c>
      <c r="AA235" s="58">
        <f>+BPub!AC223/1000000</f>
        <v>0</v>
      </c>
      <c r="AB235" s="58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</row>
    <row r="236" spans="1:35" x14ac:dyDescent="0.25">
      <c r="A236" t="s">
        <v>218</v>
      </c>
      <c r="B236" s="1">
        <v>0</v>
      </c>
      <c r="C236" s="149">
        <v>0</v>
      </c>
      <c r="D236" s="1">
        <v>0</v>
      </c>
      <c r="E236" s="1">
        <v>0</v>
      </c>
      <c r="F236" s="1">
        <v>0</v>
      </c>
      <c r="G236" s="58">
        <v>0</v>
      </c>
      <c r="I236" s="1">
        <f>+BPub!G224/1000000</f>
        <v>0</v>
      </c>
      <c r="J236" s="1">
        <f>+BPub!L224/1000000</f>
        <v>0</v>
      </c>
      <c r="K236" s="1">
        <f>+BPub!Q224/1000000</f>
        <v>0</v>
      </c>
      <c r="L236" s="1">
        <f>+BPub!W224/1000000</f>
        <v>0</v>
      </c>
      <c r="M236" s="1">
        <f>+BPub!AD224/1000000</f>
        <v>0</v>
      </c>
      <c r="N236" s="1">
        <v>0</v>
      </c>
      <c r="O236" s="1"/>
      <c r="P236" s="58">
        <f>+BPub!I224/1000000</f>
        <v>0</v>
      </c>
      <c r="Q236" s="58">
        <f>+BPub!N224/1000000</f>
        <v>0</v>
      </c>
      <c r="R236" s="58">
        <f>+BPub!S224/1000000</f>
        <v>0</v>
      </c>
      <c r="S236" s="58">
        <f>+BPub!X224/1000000</f>
        <v>0</v>
      </c>
      <c r="T236" s="58">
        <f>+BPub!AB224/1000000</f>
        <v>0</v>
      </c>
      <c r="U236" s="58">
        <v>0</v>
      </c>
      <c r="V236" s="1"/>
      <c r="W236" s="58">
        <f>+BPub!H224/1000000</f>
        <v>0</v>
      </c>
      <c r="X236" s="58">
        <f>+BPub!M224/1000000</f>
        <v>0</v>
      </c>
      <c r="Y236" s="58">
        <f>+BPub!R224/1000000</f>
        <v>0</v>
      </c>
      <c r="Z236" s="58">
        <f>+BPub!V224/1000000</f>
        <v>0</v>
      </c>
      <c r="AA236" s="58">
        <f>+BPub!AC224/1000000</f>
        <v>0</v>
      </c>
      <c r="AB236" s="58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</row>
    <row r="237" spans="1:35" x14ac:dyDescent="0.25">
      <c r="A237" t="s">
        <v>219</v>
      </c>
      <c r="B237" s="1">
        <v>0</v>
      </c>
      <c r="C237" s="149">
        <v>0</v>
      </c>
      <c r="D237" s="1">
        <v>0</v>
      </c>
      <c r="E237" s="1">
        <v>0</v>
      </c>
      <c r="F237" s="1">
        <v>0</v>
      </c>
      <c r="G237" s="58">
        <v>0</v>
      </c>
      <c r="I237" s="1">
        <f>+BPub!G225/1000000</f>
        <v>0</v>
      </c>
      <c r="J237" s="1">
        <f>+BPub!L225/1000000</f>
        <v>0</v>
      </c>
      <c r="K237" s="1">
        <f>+BPub!Q225/1000000</f>
        <v>0</v>
      </c>
      <c r="L237" s="1">
        <f>+BPub!W225/1000000</f>
        <v>0</v>
      </c>
      <c r="M237" s="1">
        <f>+BPub!AD225/1000000</f>
        <v>0</v>
      </c>
      <c r="N237" s="1">
        <v>0</v>
      </c>
      <c r="O237" s="1"/>
      <c r="P237" s="58">
        <f>+BPub!I225/1000000</f>
        <v>0</v>
      </c>
      <c r="Q237" s="58">
        <f>+BPub!N225/1000000</f>
        <v>0</v>
      </c>
      <c r="R237" s="58">
        <f>+BPub!S225/1000000</f>
        <v>0</v>
      </c>
      <c r="S237" s="58">
        <f>+BPub!X225/1000000</f>
        <v>0</v>
      </c>
      <c r="T237" s="58">
        <f>+BPub!AB225/1000000</f>
        <v>0</v>
      </c>
      <c r="U237" s="58">
        <v>0</v>
      </c>
      <c r="V237" s="1"/>
      <c r="W237" s="58">
        <f>+BPub!H225/1000000</f>
        <v>0</v>
      </c>
      <c r="X237" s="58">
        <f>+BPub!M225/1000000</f>
        <v>0</v>
      </c>
      <c r="Y237" s="58">
        <f>+BPub!R225/1000000</f>
        <v>0</v>
      </c>
      <c r="Z237" s="58">
        <f>+BPub!V225/1000000</f>
        <v>0</v>
      </c>
      <c r="AA237" s="58">
        <f>+BPub!AC225/1000000</f>
        <v>0</v>
      </c>
      <c r="AB237" s="58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</row>
    <row r="238" spans="1:35" x14ac:dyDescent="0.25">
      <c r="A238" t="s">
        <v>220</v>
      </c>
      <c r="B238" s="1">
        <v>0</v>
      </c>
      <c r="C238" s="149">
        <v>0</v>
      </c>
      <c r="D238" s="1">
        <v>0</v>
      </c>
      <c r="E238" s="1">
        <v>0</v>
      </c>
      <c r="F238" s="1">
        <v>0</v>
      </c>
      <c r="G238" s="58">
        <v>0</v>
      </c>
      <c r="I238" s="1">
        <f>+BPub!G226/1000000</f>
        <v>0</v>
      </c>
      <c r="J238" s="1">
        <f>+BPub!L226/1000000</f>
        <v>0</v>
      </c>
      <c r="K238" s="1">
        <f>+BPub!Q226/1000000</f>
        <v>0</v>
      </c>
      <c r="L238" s="1">
        <f>+BPub!W226/1000000</f>
        <v>0</v>
      </c>
      <c r="M238" s="1">
        <f>+BPub!AD226/1000000</f>
        <v>0</v>
      </c>
      <c r="N238" s="1">
        <v>0</v>
      </c>
      <c r="O238" s="1"/>
      <c r="P238" s="58">
        <f>+BPub!I226/1000000</f>
        <v>0</v>
      </c>
      <c r="Q238" s="58">
        <f>+BPub!N226/1000000</f>
        <v>0</v>
      </c>
      <c r="R238" s="58">
        <f>+BPub!S226/1000000</f>
        <v>0</v>
      </c>
      <c r="S238" s="58">
        <f>+BPub!X226/1000000</f>
        <v>0</v>
      </c>
      <c r="T238" s="58">
        <f>+BPub!AB226/1000000</f>
        <v>0</v>
      </c>
      <c r="U238" s="58">
        <v>0</v>
      </c>
      <c r="V238" s="1"/>
      <c r="W238" s="58">
        <f>+BPub!H226/1000000</f>
        <v>0</v>
      </c>
      <c r="X238" s="58">
        <f>+BPub!M226/1000000</f>
        <v>0</v>
      </c>
      <c r="Y238" s="58">
        <f>+BPub!R226/1000000</f>
        <v>0</v>
      </c>
      <c r="Z238" s="58">
        <f>+BPub!V226/1000000</f>
        <v>0</v>
      </c>
      <c r="AA238" s="58">
        <f>+BPub!AC226/1000000</f>
        <v>0</v>
      </c>
      <c r="AB238" s="5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</row>
    <row r="239" spans="1:35" x14ac:dyDescent="0.25">
      <c r="A239" t="s">
        <v>221</v>
      </c>
      <c r="B239" s="1">
        <v>0</v>
      </c>
      <c r="C239" s="149">
        <v>0</v>
      </c>
      <c r="D239" s="1">
        <v>0</v>
      </c>
      <c r="E239" s="1">
        <v>0</v>
      </c>
      <c r="F239" s="1">
        <v>0</v>
      </c>
      <c r="G239" s="58">
        <v>0</v>
      </c>
      <c r="I239" s="1">
        <f>+BPub!G227/1000000</f>
        <v>0</v>
      </c>
      <c r="J239" s="1">
        <f>+BPub!L227/1000000</f>
        <v>0</v>
      </c>
      <c r="K239" s="1">
        <f>+BPub!Q227/1000000</f>
        <v>0</v>
      </c>
      <c r="L239" s="1">
        <f>+BPub!W227/1000000</f>
        <v>0</v>
      </c>
      <c r="M239" s="1">
        <f>+BPub!AD227/1000000</f>
        <v>0</v>
      </c>
      <c r="N239" s="1">
        <v>0</v>
      </c>
      <c r="O239" s="1"/>
      <c r="P239" s="58">
        <f>+BPub!I227/1000000</f>
        <v>0</v>
      </c>
      <c r="Q239" s="58">
        <f>+BPub!N227/1000000</f>
        <v>0</v>
      </c>
      <c r="R239" s="58">
        <f>+BPub!S227/1000000</f>
        <v>0</v>
      </c>
      <c r="S239" s="58">
        <f>+BPub!X227/1000000</f>
        <v>0</v>
      </c>
      <c r="T239" s="58">
        <f>+BPub!AB227/1000000</f>
        <v>0</v>
      </c>
      <c r="U239" s="58">
        <v>0</v>
      </c>
      <c r="V239" s="1"/>
      <c r="W239" s="58">
        <f>+BPub!H227/1000000</f>
        <v>0</v>
      </c>
      <c r="X239" s="58">
        <f>+BPub!M227/1000000</f>
        <v>0</v>
      </c>
      <c r="Y239" s="58">
        <f>+BPub!R227/1000000</f>
        <v>0</v>
      </c>
      <c r="Z239" s="58">
        <f>+BPub!V227/1000000</f>
        <v>0</v>
      </c>
      <c r="AA239" s="58">
        <f>+BPub!AC227/1000000</f>
        <v>0</v>
      </c>
      <c r="AB239" s="58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</row>
    <row r="240" spans="1:35" x14ac:dyDescent="0.25">
      <c r="A240" t="s">
        <v>222</v>
      </c>
      <c r="B240" s="1">
        <v>0</v>
      </c>
      <c r="C240" s="149">
        <v>0</v>
      </c>
      <c r="D240" s="1">
        <v>0</v>
      </c>
      <c r="E240" s="1">
        <v>0</v>
      </c>
      <c r="F240" s="1">
        <v>0</v>
      </c>
      <c r="G240" s="58">
        <v>0</v>
      </c>
      <c r="I240" s="1">
        <f>+BPub!G228/1000000</f>
        <v>0</v>
      </c>
      <c r="J240" s="1">
        <f>+BPub!L228/1000000</f>
        <v>0</v>
      </c>
      <c r="K240" s="1">
        <f>+BPub!Q228/1000000</f>
        <v>0</v>
      </c>
      <c r="L240" s="1">
        <f>+BPub!W228/1000000</f>
        <v>0</v>
      </c>
      <c r="M240" s="1">
        <f>+BPub!AD228/1000000</f>
        <v>0</v>
      </c>
      <c r="N240" s="1">
        <v>0</v>
      </c>
      <c r="O240" s="1"/>
      <c r="P240" s="58">
        <f>+BPub!I228/1000000</f>
        <v>0</v>
      </c>
      <c r="Q240" s="58">
        <f>+BPub!N228/1000000</f>
        <v>0</v>
      </c>
      <c r="R240" s="58">
        <f>+BPub!S228/1000000</f>
        <v>0</v>
      </c>
      <c r="S240" s="58">
        <f>+BPub!X228/1000000</f>
        <v>0</v>
      </c>
      <c r="T240" s="58">
        <f>+BPub!AB228/1000000</f>
        <v>0</v>
      </c>
      <c r="U240" s="58">
        <v>0</v>
      </c>
      <c r="V240" s="1"/>
      <c r="W240" s="58">
        <f>+BPub!H228/1000000</f>
        <v>0</v>
      </c>
      <c r="X240" s="58">
        <f>+BPub!M228/1000000</f>
        <v>0</v>
      </c>
      <c r="Y240" s="58">
        <f>+BPub!R228/1000000</f>
        <v>0</v>
      </c>
      <c r="Z240" s="58">
        <f>+BPub!V228/1000000</f>
        <v>0</v>
      </c>
      <c r="AA240" s="58">
        <f>+BPub!AC228/1000000</f>
        <v>0</v>
      </c>
      <c r="AB240" s="58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</row>
    <row r="241" spans="1:35" x14ac:dyDescent="0.25">
      <c r="A241" t="s">
        <v>223</v>
      </c>
      <c r="B241" s="1">
        <v>0</v>
      </c>
      <c r="C241" s="149">
        <v>0</v>
      </c>
      <c r="D241" s="1">
        <v>0</v>
      </c>
      <c r="E241" s="1">
        <v>0</v>
      </c>
      <c r="F241" s="1">
        <v>0</v>
      </c>
      <c r="G241" s="58">
        <v>0</v>
      </c>
      <c r="I241" s="1">
        <f>+BPub!G229/1000000</f>
        <v>0</v>
      </c>
      <c r="J241" s="1">
        <f>+BPub!L229/1000000</f>
        <v>0</v>
      </c>
      <c r="K241" s="1">
        <f>+BPub!Q229/1000000</f>
        <v>0</v>
      </c>
      <c r="L241" s="1">
        <f>+BPub!W229/1000000</f>
        <v>0</v>
      </c>
      <c r="M241" s="1">
        <f>+BPub!AD229/1000000</f>
        <v>0</v>
      </c>
      <c r="N241" s="1">
        <v>0</v>
      </c>
      <c r="O241" s="1"/>
      <c r="P241" s="58">
        <f>+BPub!I229/1000000</f>
        <v>0</v>
      </c>
      <c r="Q241" s="58">
        <f>+BPub!N229/1000000</f>
        <v>0</v>
      </c>
      <c r="R241" s="58">
        <f>+BPub!S229/1000000</f>
        <v>0</v>
      </c>
      <c r="S241" s="58">
        <f>+BPub!X229/1000000</f>
        <v>0</v>
      </c>
      <c r="T241" s="58">
        <f>+BPub!AB229/1000000</f>
        <v>0</v>
      </c>
      <c r="U241" s="58">
        <v>0</v>
      </c>
      <c r="V241" s="1"/>
      <c r="W241" s="58">
        <f>+BPub!H229/1000000</f>
        <v>0</v>
      </c>
      <c r="X241" s="58">
        <f>+BPub!M229/1000000</f>
        <v>0</v>
      </c>
      <c r="Y241" s="58">
        <f>+BPub!R229/1000000</f>
        <v>0</v>
      </c>
      <c r="Z241" s="58">
        <f>+BPub!V229/1000000</f>
        <v>0</v>
      </c>
      <c r="AA241" s="58">
        <f>+BPub!AC229/1000000</f>
        <v>0</v>
      </c>
      <c r="AB241" s="58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</row>
    <row r="242" spans="1:35" x14ac:dyDescent="0.25">
      <c r="A242" t="s">
        <v>224</v>
      </c>
      <c r="B242" s="1">
        <v>0</v>
      </c>
      <c r="C242" s="149">
        <v>0</v>
      </c>
      <c r="D242" s="1">
        <v>0</v>
      </c>
      <c r="E242" s="1">
        <v>0</v>
      </c>
      <c r="F242" s="1">
        <v>0</v>
      </c>
      <c r="G242" s="58">
        <v>0</v>
      </c>
      <c r="I242" s="1">
        <f>+BPub!G230/1000000</f>
        <v>0</v>
      </c>
      <c r="J242" s="1">
        <f>+BPub!L230/1000000</f>
        <v>0</v>
      </c>
      <c r="K242" s="1">
        <f>+BPub!Q230/1000000</f>
        <v>0</v>
      </c>
      <c r="L242" s="1">
        <f>+BPub!W230/1000000</f>
        <v>0</v>
      </c>
      <c r="M242" s="1">
        <f>+BPub!AD230/1000000</f>
        <v>0</v>
      </c>
      <c r="N242" s="1">
        <v>0</v>
      </c>
      <c r="O242" s="1"/>
      <c r="P242" s="58">
        <f>+BPub!I230/1000000</f>
        <v>0</v>
      </c>
      <c r="Q242" s="58">
        <f>+BPub!N230/1000000</f>
        <v>0</v>
      </c>
      <c r="R242" s="58">
        <f>+BPub!S230/1000000</f>
        <v>0</v>
      </c>
      <c r="S242" s="58">
        <f>+BPub!X230/1000000</f>
        <v>0</v>
      </c>
      <c r="T242" s="58">
        <f>+BPub!AB230/1000000</f>
        <v>0</v>
      </c>
      <c r="U242" s="58">
        <v>0</v>
      </c>
      <c r="V242" s="1"/>
      <c r="W242" s="58">
        <f>+BPub!H230/1000000</f>
        <v>0</v>
      </c>
      <c r="X242" s="58">
        <f>+BPub!M230/1000000</f>
        <v>0</v>
      </c>
      <c r="Y242" s="58">
        <f>+BPub!R230/1000000</f>
        <v>0</v>
      </c>
      <c r="Z242" s="58">
        <f>+BPub!V230/1000000</f>
        <v>0</v>
      </c>
      <c r="AA242" s="58">
        <f>+BPub!AC230/1000000</f>
        <v>0</v>
      </c>
      <c r="AB242" s="58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</row>
    <row r="243" spans="1:35" x14ac:dyDescent="0.25">
      <c r="A243" t="s">
        <v>225</v>
      </c>
      <c r="B243" s="1">
        <v>0</v>
      </c>
      <c r="C243" s="149">
        <v>0</v>
      </c>
      <c r="D243" s="1">
        <v>0</v>
      </c>
      <c r="E243" s="1">
        <v>0</v>
      </c>
      <c r="F243" s="1">
        <v>0</v>
      </c>
      <c r="G243" s="58">
        <v>0</v>
      </c>
      <c r="I243" s="1">
        <f>+BPub!G231/1000000</f>
        <v>0</v>
      </c>
      <c r="J243" s="1">
        <f>+BPub!L231/1000000</f>
        <v>0</v>
      </c>
      <c r="K243" s="1">
        <f>+BPub!Q231/1000000</f>
        <v>0</v>
      </c>
      <c r="L243" s="1">
        <f>+BPub!W231/1000000</f>
        <v>0</v>
      </c>
      <c r="M243" s="1">
        <f>+BPub!AD231/1000000</f>
        <v>0</v>
      </c>
      <c r="N243" s="1">
        <v>0</v>
      </c>
      <c r="O243" s="1"/>
      <c r="P243" s="58">
        <f>+BPub!I231/1000000</f>
        <v>0</v>
      </c>
      <c r="Q243" s="58">
        <f>+BPub!N231/1000000</f>
        <v>0</v>
      </c>
      <c r="R243" s="58">
        <f>+BPub!S231/1000000</f>
        <v>0</v>
      </c>
      <c r="S243" s="58">
        <f>+BPub!X231/1000000</f>
        <v>0</v>
      </c>
      <c r="T243" s="58">
        <f>+BPub!AB231/1000000</f>
        <v>0</v>
      </c>
      <c r="U243" s="58">
        <v>0</v>
      </c>
      <c r="V243" s="1"/>
      <c r="W243" s="58">
        <f>+BPub!H231/1000000</f>
        <v>0</v>
      </c>
      <c r="X243" s="58">
        <f>+BPub!M231/1000000</f>
        <v>0</v>
      </c>
      <c r="Y243" s="58">
        <f>+BPub!R231/1000000</f>
        <v>0</v>
      </c>
      <c r="Z243" s="58">
        <f>+BPub!V231/1000000</f>
        <v>0</v>
      </c>
      <c r="AA243" s="58">
        <f>+BPub!AC231/1000000</f>
        <v>0</v>
      </c>
      <c r="AB243" s="58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</row>
    <row r="244" spans="1:35" x14ac:dyDescent="0.25">
      <c r="A244" t="s">
        <v>226</v>
      </c>
      <c r="B244" s="1">
        <v>0</v>
      </c>
      <c r="C244" s="149">
        <v>0</v>
      </c>
      <c r="D244" s="1">
        <v>0</v>
      </c>
      <c r="E244" s="1">
        <v>0</v>
      </c>
      <c r="F244" s="1">
        <v>0</v>
      </c>
      <c r="G244" s="58">
        <v>0</v>
      </c>
      <c r="I244" s="1">
        <f>+BPub!G232/1000000</f>
        <v>0</v>
      </c>
      <c r="J244" s="1">
        <f>+BPub!L232/1000000</f>
        <v>0</v>
      </c>
      <c r="K244" s="1">
        <f>+BPub!Q232/1000000</f>
        <v>0</v>
      </c>
      <c r="L244" s="1">
        <f>+BPub!W232/1000000</f>
        <v>0</v>
      </c>
      <c r="M244" s="1">
        <f>+BPub!AD232/1000000</f>
        <v>0</v>
      </c>
      <c r="N244" s="1">
        <v>0</v>
      </c>
      <c r="O244" s="1"/>
      <c r="P244" s="58">
        <f>+BPub!I232/1000000</f>
        <v>0</v>
      </c>
      <c r="Q244" s="58">
        <f>+BPub!N232/1000000</f>
        <v>0</v>
      </c>
      <c r="R244" s="58">
        <f>+BPub!S232/1000000</f>
        <v>0</v>
      </c>
      <c r="S244" s="58">
        <f>+BPub!X232/1000000</f>
        <v>0</v>
      </c>
      <c r="T244" s="58">
        <f>+BPub!AB232/1000000</f>
        <v>0</v>
      </c>
      <c r="U244" s="58">
        <v>0</v>
      </c>
      <c r="V244" s="1"/>
      <c r="W244" s="58">
        <f>+BPub!H232/1000000</f>
        <v>0</v>
      </c>
      <c r="X244" s="58">
        <f>+BPub!M232/1000000</f>
        <v>0</v>
      </c>
      <c r="Y244" s="58">
        <f>+BPub!R232/1000000</f>
        <v>0</v>
      </c>
      <c r="Z244" s="58">
        <f>+BPub!V232/1000000</f>
        <v>0</v>
      </c>
      <c r="AA244" s="58">
        <f>+BPub!AC232/1000000</f>
        <v>0</v>
      </c>
      <c r="AB244" s="58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</row>
    <row r="245" spans="1:35" x14ac:dyDescent="0.25">
      <c r="A245" t="s">
        <v>227</v>
      </c>
      <c r="B245" s="1">
        <v>0</v>
      </c>
      <c r="C245" s="149">
        <v>0</v>
      </c>
      <c r="D245" s="1">
        <v>0</v>
      </c>
      <c r="E245" s="1">
        <v>0</v>
      </c>
      <c r="F245" s="1">
        <v>0</v>
      </c>
      <c r="G245" s="58">
        <v>0</v>
      </c>
      <c r="I245" s="1">
        <f>+BPub!G233/1000000</f>
        <v>0</v>
      </c>
      <c r="J245" s="1">
        <f>+BPub!L233/1000000</f>
        <v>0</v>
      </c>
      <c r="K245" s="1">
        <f>+BPub!Q233/1000000</f>
        <v>0</v>
      </c>
      <c r="L245" s="1">
        <f>+BPub!W233/1000000</f>
        <v>0</v>
      </c>
      <c r="M245" s="1">
        <f>+BPub!AD233/1000000</f>
        <v>0</v>
      </c>
      <c r="N245" s="1">
        <v>0</v>
      </c>
      <c r="O245" s="1"/>
      <c r="P245" s="58">
        <f>+BPub!I233/1000000</f>
        <v>0</v>
      </c>
      <c r="Q245" s="58">
        <f>+BPub!N233/1000000</f>
        <v>0</v>
      </c>
      <c r="R245" s="58">
        <f>+BPub!S233/1000000</f>
        <v>0</v>
      </c>
      <c r="S245" s="58">
        <f>+BPub!X233/1000000</f>
        <v>0</v>
      </c>
      <c r="T245" s="58">
        <f>+BPub!AB233/1000000</f>
        <v>0</v>
      </c>
      <c r="U245" s="58">
        <v>0</v>
      </c>
      <c r="V245" s="1"/>
      <c r="W245" s="58">
        <f>+BPub!H233/1000000</f>
        <v>0</v>
      </c>
      <c r="X245" s="58">
        <f>+BPub!M233/1000000</f>
        <v>0</v>
      </c>
      <c r="Y245" s="58">
        <f>+BPub!R233/1000000</f>
        <v>0</v>
      </c>
      <c r="Z245" s="58">
        <f>+BPub!V233/1000000</f>
        <v>0</v>
      </c>
      <c r="AA245" s="58">
        <f>+BPub!AC233/1000000</f>
        <v>0</v>
      </c>
      <c r="AB245" s="58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</row>
    <row r="246" spans="1:35" x14ac:dyDescent="0.25">
      <c r="A246" t="s">
        <v>228</v>
      </c>
      <c r="B246" s="1">
        <v>0</v>
      </c>
      <c r="C246" s="149">
        <v>0</v>
      </c>
      <c r="D246" s="1">
        <v>0</v>
      </c>
      <c r="E246" s="1">
        <v>0</v>
      </c>
      <c r="F246" s="1">
        <v>0</v>
      </c>
      <c r="G246" s="58">
        <v>0</v>
      </c>
      <c r="I246" s="1">
        <f>+BPub!G234/1000000</f>
        <v>0</v>
      </c>
      <c r="J246" s="1">
        <f>+BPub!L234/1000000</f>
        <v>0</v>
      </c>
      <c r="K246" s="1">
        <f>+BPub!Q234/1000000</f>
        <v>0</v>
      </c>
      <c r="L246" s="1">
        <f>+BPub!W234/1000000</f>
        <v>0</v>
      </c>
      <c r="M246" s="1">
        <f>+BPub!AD234/1000000</f>
        <v>0</v>
      </c>
      <c r="N246" s="1">
        <v>0</v>
      </c>
      <c r="O246" s="1"/>
      <c r="P246" s="58">
        <f>+BPub!I234/1000000</f>
        <v>0</v>
      </c>
      <c r="Q246" s="58">
        <f>+BPub!N234/1000000</f>
        <v>0</v>
      </c>
      <c r="R246" s="58">
        <f>+BPub!S234/1000000</f>
        <v>0</v>
      </c>
      <c r="S246" s="58">
        <f>+BPub!X234/1000000</f>
        <v>0</v>
      </c>
      <c r="T246" s="58">
        <f>+BPub!AB234/1000000</f>
        <v>0</v>
      </c>
      <c r="U246" s="58">
        <v>0</v>
      </c>
      <c r="V246" s="1"/>
      <c r="W246" s="58">
        <f>+BPub!H234/1000000</f>
        <v>0</v>
      </c>
      <c r="X246" s="58">
        <f>+BPub!M234/1000000</f>
        <v>0</v>
      </c>
      <c r="Y246" s="58">
        <f>+BPub!R234/1000000</f>
        <v>0</v>
      </c>
      <c r="Z246" s="58">
        <f>+BPub!V234/1000000</f>
        <v>0</v>
      </c>
      <c r="AA246" s="58">
        <f>+BPub!AC234/1000000</f>
        <v>0</v>
      </c>
      <c r="AB246" s="58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</row>
    <row r="247" spans="1:35" x14ac:dyDescent="0.25">
      <c r="A247" t="s">
        <v>229</v>
      </c>
      <c r="B247" s="1">
        <v>0</v>
      </c>
      <c r="C247" s="149">
        <v>0</v>
      </c>
      <c r="D247" s="1">
        <v>0</v>
      </c>
      <c r="E247" s="1">
        <v>0</v>
      </c>
      <c r="F247" s="1">
        <v>0</v>
      </c>
      <c r="G247" s="58">
        <v>0</v>
      </c>
      <c r="I247" s="1">
        <f>+BPub!G235/1000000</f>
        <v>0</v>
      </c>
      <c r="J247" s="1">
        <f>+BPub!L235/1000000</f>
        <v>0</v>
      </c>
      <c r="K247" s="1">
        <f>+BPub!Q235/1000000</f>
        <v>0</v>
      </c>
      <c r="L247" s="1">
        <f>+BPub!W235/1000000</f>
        <v>0</v>
      </c>
      <c r="M247" s="1">
        <f>+BPub!AD235/1000000</f>
        <v>0</v>
      </c>
      <c r="N247" s="1">
        <v>0</v>
      </c>
      <c r="O247" s="1"/>
      <c r="P247" s="58">
        <f>+BPub!I235/1000000</f>
        <v>0</v>
      </c>
      <c r="Q247" s="58">
        <f>+BPub!N235/1000000</f>
        <v>0</v>
      </c>
      <c r="R247" s="58">
        <f>+BPub!S235/1000000</f>
        <v>0</v>
      </c>
      <c r="S247" s="58">
        <f>+BPub!X235/1000000</f>
        <v>0</v>
      </c>
      <c r="T247" s="58">
        <f>+BPub!AB235/1000000</f>
        <v>0</v>
      </c>
      <c r="U247" s="58">
        <v>0</v>
      </c>
      <c r="V247" s="1"/>
      <c r="W247" s="58">
        <f>+BPub!H235/1000000</f>
        <v>0</v>
      </c>
      <c r="X247" s="58">
        <f>+BPub!M235/1000000</f>
        <v>0</v>
      </c>
      <c r="Y247" s="58">
        <f>+BPub!R235/1000000</f>
        <v>0</v>
      </c>
      <c r="Z247" s="58">
        <f>+BPub!V235/1000000</f>
        <v>0</v>
      </c>
      <c r="AA247" s="58">
        <f>+BPub!AC235/1000000</f>
        <v>0</v>
      </c>
      <c r="AB247" s="58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</row>
    <row r="248" spans="1:35" x14ac:dyDescent="0.25">
      <c r="A248" s="6" t="s">
        <v>230</v>
      </c>
      <c r="B248" s="1">
        <v>5.9379789800000005</v>
      </c>
      <c r="C248" s="149">
        <v>9.4259914499999997</v>
      </c>
      <c r="D248" s="1">
        <v>22.084546070000002</v>
      </c>
      <c r="E248" s="1">
        <v>13.472270699999999</v>
      </c>
      <c r="F248" s="1">
        <v>12.92077643</v>
      </c>
      <c r="G248" s="58">
        <v>3.9794452300000001</v>
      </c>
      <c r="I248" s="1">
        <f>+BPub!G236/1000000</f>
        <v>0</v>
      </c>
      <c r="J248" s="1">
        <f>+BPub!L236/1000000</f>
        <v>0</v>
      </c>
      <c r="K248" s="1">
        <f>+BPub!Q236/1000000</f>
        <v>0</v>
      </c>
      <c r="L248" s="1">
        <f>+BPub!W236/1000000</f>
        <v>0</v>
      </c>
      <c r="M248" s="1">
        <f>+BPub!AD236/1000000</f>
        <v>0</v>
      </c>
      <c r="N248" s="1">
        <v>0</v>
      </c>
      <c r="O248" s="1"/>
      <c r="P248" s="58">
        <f>+BPub!I236/1000000</f>
        <v>5.36117651</v>
      </c>
      <c r="Q248" s="58">
        <f>+BPub!N236/1000000</f>
        <v>5.2759991600000005</v>
      </c>
      <c r="R248" s="58">
        <f>+BPub!S236/1000000</f>
        <v>6.1125333299999998</v>
      </c>
      <c r="S248" s="58">
        <f>+BPub!X236/1000000</f>
        <v>1.38509397</v>
      </c>
      <c r="T248" s="58">
        <f>+BPub!AB236/1000000</f>
        <v>1.310311</v>
      </c>
      <c r="U248" s="58">
        <v>0.79768829000000008</v>
      </c>
      <c r="V248" s="1"/>
      <c r="W248" s="58">
        <f>+BPub!H236/1000000</f>
        <v>0</v>
      </c>
      <c r="X248" s="58">
        <f>+BPub!M236/1000000</f>
        <v>0</v>
      </c>
      <c r="Y248" s="58">
        <f>+BPub!R236/1000000</f>
        <v>0</v>
      </c>
      <c r="Z248" s="58">
        <f>+BPub!V236/1000000</f>
        <v>0</v>
      </c>
      <c r="AA248" s="58">
        <f>+BPub!AC236/1000000</f>
        <v>0</v>
      </c>
      <c r="AB248" s="5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</row>
    <row r="249" spans="1:35" x14ac:dyDescent="0.25">
      <c r="A249" t="s">
        <v>231</v>
      </c>
      <c r="B249" s="1">
        <v>0.42719639000000004</v>
      </c>
      <c r="C249" s="149">
        <v>0.47446978000000001</v>
      </c>
      <c r="D249" s="1">
        <v>1.62393202</v>
      </c>
      <c r="E249" s="1">
        <v>1.2467131</v>
      </c>
      <c r="F249" s="1">
        <v>1.40862354</v>
      </c>
      <c r="G249" s="58">
        <v>0.32416671999999996</v>
      </c>
      <c r="I249" s="1">
        <f>+BPub!G237/1000000</f>
        <v>0</v>
      </c>
      <c r="J249" s="1">
        <f>+BPub!L237/1000000</f>
        <v>0</v>
      </c>
      <c r="K249" s="1">
        <f>+BPub!Q237/1000000</f>
        <v>0</v>
      </c>
      <c r="L249" s="1">
        <f>+BPub!W237/1000000</f>
        <v>0</v>
      </c>
      <c r="M249" s="1">
        <f>+BPub!AD237/1000000</f>
        <v>0</v>
      </c>
      <c r="N249" s="1">
        <v>0</v>
      </c>
      <c r="O249" s="1"/>
      <c r="P249" s="58">
        <f>+BPub!I237/1000000</f>
        <v>1.1769100000000001E-2</v>
      </c>
      <c r="Q249" s="58">
        <f>+BPub!N237/1000000</f>
        <v>3.5635410000000006E-2</v>
      </c>
      <c r="R249" s="58">
        <f>+BPub!S237/1000000</f>
        <v>1.2665839800000001</v>
      </c>
      <c r="S249" s="58">
        <f>+BPub!X237/1000000</f>
        <v>0.12020145</v>
      </c>
      <c r="T249" s="58">
        <f>+BPub!AB237/1000000</f>
        <v>9.5859799999999992E-3</v>
      </c>
      <c r="U249" s="58">
        <v>5.8289200000000005E-3</v>
      </c>
      <c r="V249" s="1"/>
      <c r="W249" s="58">
        <f>+BPub!H237/1000000</f>
        <v>0</v>
      </c>
      <c r="X249" s="58">
        <f>+BPub!M237/1000000</f>
        <v>0</v>
      </c>
      <c r="Y249" s="58">
        <f>+BPub!R237/1000000</f>
        <v>0</v>
      </c>
      <c r="Z249" s="58">
        <f>+BPub!V237/1000000</f>
        <v>0</v>
      </c>
      <c r="AA249" s="58">
        <f>+BPub!AC237/1000000</f>
        <v>0</v>
      </c>
      <c r="AB249" s="58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</row>
    <row r="250" spans="1:35" x14ac:dyDescent="0.25">
      <c r="A250" t="s">
        <v>232</v>
      </c>
      <c r="B250" s="1">
        <v>0.24655789</v>
      </c>
      <c r="C250" s="149">
        <v>0.44835478000000001</v>
      </c>
      <c r="D250" s="1">
        <v>1.4003654099999998</v>
      </c>
      <c r="E250" s="1">
        <v>0.93041625999999999</v>
      </c>
      <c r="F250" s="1">
        <v>0.80132338999999997</v>
      </c>
      <c r="G250" s="58">
        <v>0.22948362999999999</v>
      </c>
      <c r="I250" s="1">
        <f>+BPub!G238/1000000</f>
        <v>0</v>
      </c>
      <c r="J250" s="1">
        <f>+BPub!L238/1000000</f>
        <v>0</v>
      </c>
      <c r="K250" s="1">
        <f>+BPub!Q238/1000000</f>
        <v>0</v>
      </c>
      <c r="L250" s="1">
        <f>+BPub!W238/1000000</f>
        <v>0</v>
      </c>
      <c r="M250" s="1">
        <f>+BPub!AD238/1000000</f>
        <v>0</v>
      </c>
      <c r="N250" s="1">
        <v>0</v>
      </c>
      <c r="O250" s="1"/>
      <c r="P250" s="58">
        <f>+BPub!I238/1000000</f>
        <v>9.1280189999999997E-2</v>
      </c>
      <c r="Q250" s="58">
        <f>+BPub!N238/1000000</f>
        <v>0.11808622000000001</v>
      </c>
      <c r="R250" s="58">
        <f>+BPub!S238/1000000</f>
        <v>0.16507760000000002</v>
      </c>
      <c r="S250" s="58">
        <f>+BPub!X238/1000000</f>
        <v>8.6862210000000009E-2</v>
      </c>
      <c r="T250" s="58">
        <f>+BPub!AB238/1000000</f>
        <v>7.8881699999999999E-3</v>
      </c>
      <c r="U250" s="58">
        <v>1.0381110000000001E-2</v>
      </c>
      <c r="V250" s="1"/>
      <c r="W250" s="58">
        <f>+BPub!H238/1000000</f>
        <v>0</v>
      </c>
      <c r="X250" s="58">
        <f>+BPub!M238/1000000</f>
        <v>0</v>
      </c>
      <c r="Y250" s="58">
        <f>+BPub!R238/1000000</f>
        <v>0</v>
      </c>
      <c r="Z250" s="58">
        <f>+BPub!V238/1000000</f>
        <v>0</v>
      </c>
      <c r="AA250" s="58">
        <f>+BPub!AC238/1000000</f>
        <v>0</v>
      </c>
      <c r="AB250" s="58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</row>
    <row r="251" spans="1:35" x14ac:dyDescent="0.25">
      <c r="A251" t="s">
        <v>233</v>
      </c>
      <c r="B251" s="1">
        <v>0.57102893999999993</v>
      </c>
      <c r="C251" s="149">
        <v>0.90032988000000003</v>
      </c>
      <c r="D251" s="1">
        <v>2.0550146599999999</v>
      </c>
      <c r="E251" s="1">
        <v>1.3280210700000001</v>
      </c>
      <c r="F251" s="1">
        <v>1.30063898</v>
      </c>
      <c r="G251" s="58">
        <v>0.42332690000000001</v>
      </c>
      <c r="I251" s="1">
        <f>+BPub!G239/1000000</f>
        <v>0</v>
      </c>
      <c r="J251" s="1">
        <f>+BPub!L239/1000000</f>
        <v>0</v>
      </c>
      <c r="K251" s="1">
        <f>+BPub!Q239/1000000</f>
        <v>0</v>
      </c>
      <c r="L251" s="1">
        <f>+BPub!W239/1000000</f>
        <v>0</v>
      </c>
      <c r="M251" s="1">
        <f>+BPub!AD239/1000000</f>
        <v>0</v>
      </c>
      <c r="N251" s="1">
        <v>0</v>
      </c>
      <c r="O251" s="1"/>
      <c r="P251" s="58">
        <f>+BPub!I239/1000000</f>
        <v>0.18536507000000002</v>
      </c>
      <c r="Q251" s="58">
        <f>+BPub!N239/1000000</f>
        <v>0.18781435000000002</v>
      </c>
      <c r="R251" s="58">
        <f>+BPub!S239/1000000</f>
        <v>0.59823735999999994</v>
      </c>
      <c r="S251" s="58">
        <f>+BPub!X239/1000000</f>
        <v>0.13075255999999999</v>
      </c>
      <c r="T251" s="58">
        <f>+BPub!AB239/1000000</f>
        <v>3.2612809999999999E-2</v>
      </c>
      <c r="U251" s="58">
        <v>6.1258069999999998E-2</v>
      </c>
      <c r="V251" s="1"/>
      <c r="W251" s="58">
        <f>+BPub!H239/1000000</f>
        <v>0</v>
      </c>
      <c r="X251" s="58">
        <f>+BPub!M239/1000000</f>
        <v>0</v>
      </c>
      <c r="Y251" s="58">
        <f>+BPub!R239/1000000</f>
        <v>0</v>
      </c>
      <c r="Z251" s="58">
        <f>+BPub!V239/1000000</f>
        <v>0</v>
      </c>
      <c r="AA251" s="58">
        <f>+BPub!AC239/1000000</f>
        <v>0</v>
      </c>
      <c r="AB251" s="58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</row>
    <row r="252" spans="1:35" x14ac:dyDescent="0.25">
      <c r="A252" t="s">
        <v>234</v>
      </c>
      <c r="B252" s="1">
        <v>1.6170455700000002</v>
      </c>
      <c r="C252" s="149">
        <v>1.9253995500000001</v>
      </c>
      <c r="D252" s="1">
        <v>4.0102463200000003</v>
      </c>
      <c r="E252" s="1">
        <v>2.4399874700000002</v>
      </c>
      <c r="F252" s="1">
        <v>2.3603502999999999</v>
      </c>
      <c r="G252" s="58">
        <v>0.80574526000000002</v>
      </c>
      <c r="I252" s="1">
        <f>+BPub!G240/1000000</f>
        <v>0</v>
      </c>
      <c r="J252" s="1">
        <f>+BPub!L240/1000000</f>
        <v>0</v>
      </c>
      <c r="K252" s="1">
        <f>+BPub!Q240/1000000</f>
        <v>0</v>
      </c>
      <c r="L252" s="1">
        <f>+BPub!W240/1000000</f>
        <v>0</v>
      </c>
      <c r="M252" s="1">
        <f>+BPub!AD240/1000000</f>
        <v>0</v>
      </c>
      <c r="N252" s="1">
        <v>0</v>
      </c>
      <c r="O252" s="1"/>
      <c r="P252" s="58">
        <f>+BPub!I240/1000000</f>
        <v>0.28783146999999998</v>
      </c>
      <c r="Q252" s="58">
        <f>+BPub!N240/1000000</f>
        <v>0.32362971999999995</v>
      </c>
      <c r="R252" s="58">
        <f>+BPub!S240/1000000</f>
        <v>0.56997852999999998</v>
      </c>
      <c r="S252" s="58">
        <f>+BPub!X240/1000000</f>
        <v>0.26320654999999998</v>
      </c>
      <c r="T252" s="58">
        <f>+BPub!AB240/1000000</f>
        <v>5.96234E-2</v>
      </c>
      <c r="U252" s="58">
        <v>7.0478639999999995E-2</v>
      </c>
      <c r="V252" s="1"/>
      <c r="W252" s="58">
        <f>+BPub!H240/1000000</f>
        <v>0</v>
      </c>
      <c r="X252" s="58">
        <f>+BPub!M240/1000000</f>
        <v>0</v>
      </c>
      <c r="Y252" s="58">
        <f>+BPub!R240/1000000</f>
        <v>0</v>
      </c>
      <c r="Z252" s="58">
        <f>+BPub!V240/1000000</f>
        <v>0</v>
      </c>
      <c r="AA252" s="58">
        <f>+BPub!AC240/1000000</f>
        <v>0</v>
      </c>
      <c r="AB252" s="58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</row>
    <row r="253" spans="1:35" x14ac:dyDescent="0.25">
      <c r="A253" t="s">
        <v>235</v>
      </c>
      <c r="B253" s="1">
        <v>3.0761501899999999</v>
      </c>
      <c r="C253" s="149">
        <v>5.6774374600000002</v>
      </c>
      <c r="D253" s="1">
        <v>12.99498766</v>
      </c>
      <c r="E253" s="1">
        <v>7.5271327999999995</v>
      </c>
      <c r="F253" s="1">
        <v>7.0498402200000001</v>
      </c>
      <c r="G253" s="58">
        <v>2.1967227200000004</v>
      </c>
      <c r="I253" s="1">
        <f>+BPub!G241/1000000</f>
        <v>0</v>
      </c>
      <c r="J253" s="1">
        <f>+BPub!L241/1000000</f>
        <v>0</v>
      </c>
      <c r="K253" s="1">
        <f>+BPub!Q241/1000000</f>
        <v>0</v>
      </c>
      <c r="L253" s="1">
        <f>+BPub!W241/1000000</f>
        <v>0</v>
      </c>
      <c r="M253" s="1">
        <f>+BPub!AD241/1000000</f>
        <v>0</v>
      </c>
      <c r="N253" s="1">
        <v>0</v>
      </c>
      <c r="O253" s="1"/>
      <c r="P253" s="58">
        <f>+BPub!I241/1000000</f>
        <v>4.7849306799999995</v>
      </c>
      <c r="Q253" s="58">
        <f>+BPub!N241/1000000</f>
        <v>4.6108334600000003</v>
      </c>
      <c r="R253" s="58">
        <f>+BPub!S241/1000000</f>
        <v>3.5126558599999997</v>
      </c>
      <c r="S253" s="58">
        <f>+BPub!X241/1000000</f>
        <v>0.78407119999999997</v>
      </c>
      <c r="T253" s="58">
        <f>+BPub!AB241/1000000</f>
        <v>1.20060064</v>
      </c>
      <c r="U253" s="58">
        <v>0.64974155</v>
      </c>
      <c r="V253" s="1"/>
      <c r="W253" s="58">
        <f>+BPub!H241/1000000</f>
        <v>0</v>
      </c>
      <c r="X253" s="58">
        <f>+BPub!M241/1000000</f>
        <v>0</v>
      </c>
      <c r="Y253" s="58">
        <f>+BPub!R241/1000000</f>
        <v>0</v>
      </c>
      <c r="Z253" s="58">
        <f>+BPub!V241/1000000</f>
        <v>0</v>
      </c>
      <c r="AA253" s="58">
        <f>+BPub!AC241/1000000</f>
        <v>0</v>
      </c>
      <c r="AB253" s="58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</row>
    <row r="254" spans="1:35" x14ac:dyDescent="0.25">
      <c r="A254" t="s">
        <v>236</v>
      </c>
      <c r="B254" s="1">
        <v>4.8539180000000001E-2</v>
      </c>
      <c r="C254" s="149">
        <v>0.16286420999999998</v>
      </c>
      <c r="D254" s="1">
        <v>0.12443899999999999</v>
      </c>
      <c r="E254" s="1">
        <v>0.14230207</v>
      </c>
      <c r="F254" s="1">
        <v>7.1985070000000012E-2</v>
      </c>
      <c r="G254" s="58">
        <v>3.7373429999999999E-2</v>
      </c>
      <c r="I254" s="1">
        <f>+BPub!G242/1000000</f>
        <v>0</v>
      </c>
      <c r="J254" s="1">
        <f>+BPub!L242/1000000</f>
        <v>0</v>
      </c>
      <c r="K254" s="1">
        <f>+BPub!Q242/1000000</f>
        <v>0</v>
      </c>
      <c r="L254" s="1">
        <f>+BPub!W242/1000000</f>
        <v>0</v>
      </c>
      <c r="M254" s="1">
        <f>+BPub!AD242/1000000</f>
        <v>0</v>
      </c>
      <c r="N254" s="1">
        <v>0</v>
      </c>
      <c r="O254" s="1"/>
      <c r="P254" s="58">
        <f>+BPub!I242/1000000</f>
        <v>0</v>
      </c>
      <c r="Q254" s="58">
        <f>+BPub!N242/1000000</f>
        <v>0</v>
      </c>
      <c r="R254" s="58">
        <f>+BPub!S242/1000000</f>
        <v>0</v>
      </c>
      <c r="S254" s="58">
        <f>+BPub!X242/1000000</f>
        <v>0</v>
      </c>
      <c r="T254" s="58">
        <f>+BPub!AB242/1000000</f>
        <v>0</v>
      </c>
      <c r="U254" s="58">
        <v>0</v>
      </c>
      <c r="V254" s="1"/>
      <c r="W254" s="58">
        <f>+BPub!H242/1000000</f>
        <v>0</v>
      </c>
      <c r="X254" s="58">
        <f>+BPub!M242/1000000</f>
        <v>0</v>
      </c>
      <c r="Y254" s="58">
        <f>+BPub!R242/1000000</f>
        <v>0</v>
      </c>
      <c r="Z254" s="58">
        <f>+BPub!V242/1000000</f>
        <v>0</v>
      </c>
      <c r="AA254" s="58">
        <f>+BPub!AC242/1000000</f>
        <v>0</v>
      </c>
      <c r="AB254" s="58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</row>
    <row r="255" spans="1:35" x14ac:dyDescent="0.25">
      <c r="A255" t="s">
        <v>237</v>
      </c>
      <c r="B255" s="1">
        <v>2.5219999999999999E-3</v>
      </c>
      <c r="C255" s="149">
        <v>1.4126E-2</v>
      </c>
      <c r="D255" s="1">
        <v>1.2487E-2</v>
      </c>
      <c r="E255" s="1">
        <v>8.6890200000000004E-3</v>
      </c>
      <c r="F255" s="1">
        <v>5.9835499999999998E-3</v>
      </c>
      <c r="G255" s="58">
        <v>2.41705E-3</v>
      </c>
      <c r="I255" s="1">
        <f>+BPub!G243/1000000</f>
        <v>0</v>
      </c>
      <c r="J255" s="1">
        <f>+BPub!L243/1000000</f>
        <v>0</v>
      </c>
      <c r="K255" s="1">
        <f>+BPub!Q243/1000000</f>
        <v>0</v>
      </c>
      <c r="L255" s="1">
        <f>+BPub!W243/1000000</f>
        <v>0</v>
      </c>
      <c r="M255" s="1">
        <f>+BPub!AD243/1000000</f>
        <v>0</v>
      </c>
      <c r="N255" s="1">
        <v>0</v>
      </c>
      <c r="O255" s="1"/>
      <c r="P255" s="58">
        <f>+BPub!I243/1000000</f>
        <v>0</v>
      </c>
      <c r="Q255" s="58">
        <f>+BPub!N243/1000000</f>
        <v>0</v>
      </c>
      <c r="R255" s="58">
        <f>+BPub!S243/1000000</f>
        <v>0</v>
      </c>
      <c r="S255" s="58">
        <f>+BPub!X243/1000000</f>
        <v>0</v>
      </c>
      <c r="T255" s="58">
        <f>+BPub!AB243/1000000</f>
        <v>0</v>
      </c>
      <c r="U255" s="58">
        <v>0</v>
      </c>
      <c r="V255" s="1"/>
      <c r="W255" s="58">
        <f>+BPub!H243/1000000</f>
        <v>0</v>
      </c>
      <c r="X255" s="58">
        <f>+BPub!M243/1000000</f>
        <v>0</v>
      </c>
      <c r="Y255" s="58">
        <f>+BPub!R243/1000000</f>
        <v>0</v>
      </c>
      <c r="Z255" s="58">
        <f>+BPub!V243/1000000</f>
        <v>0</v>
      </c>
      <c r="AA255" s="58">
        <f>+BPub!AC243/1000000</f>
        <v>0</v>
      </c>
      <c r="AB255" s="58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</row>
    <row r="256" spans="1:35" x14ac:dyDescent="0.25">
      <c r="A256" t="s">
        <v>238</v>
      </c>
      <c r="B256" s="1">
        <v>6.0705299999999993E-3</v>
      </c>
      <c r="C256" s="149">
        <v>1.8041000000000001E-2</v>
      </c>
      <c r="D256" s="1">
        <v>1.0911000000000001E-2</v>
      </c>
      <c r="E256" s="1">
        <v>1.347244E-2</v>
      </c>
      <c r="F256" s="1">
        <v>8.3095800000000004E-3</v>
      </c>
      <c r="G256" s="58">
        <v>3.0534200000000003E-3</v>
      </c>
      <c r="I256" s="1">
        <f>+BPub!G244/1000000</f>
        <v>0</v>
      </c>
      <c r="J256" s="1">
        <f>+BPub!L244/1000000</f>
        <v>0</v>
      </c>
      <c r="K256" s="1">
        <f>+BPub!Q244/1000000</f>
        <v>0</v>
      </c>
      <c r="L256" s="1">
        <f>+BPub!W244/1000000</f>
        <v>0</v>
      </c>
      <c r="M256" s="1">
        <f>+BPub!AD244/1000000</f>
        <v>0</v>
      </c>
      <c r="N256" s="1">
        <v>0</v>
      </c>
      <c r="O256" s="1"/>
      <c r="P256" s="58">
        <f>+BPub!I244/1000000</f>
        <v>0</v>
      </c>
      <c r="Q256" s="58">
        <f>+BPub!N244/1000000</f>
        <v>0</v>
      </c>
      <c r="R256" s="58">
        <f>+BPub!S244/1000000</f>
        <v>0</v>
      </c>
      <c r="S256" s="58">
        <f>+BPub!X244/1000000</f>
        <v>0</v>
      </c>
      <c r="T256" s="58">
        <f>+BPub!AB244/1000000</f>
        <v>0</v>
      </c>
      <c r="U256" s="58">
        <v>0</v>
      </c>
      <c r="V256" s="1"/>
      <c r="W256" s="58">
        <f>+BPub!H244/1000000</f>
        <v>0</v>
      </c>
      <c r="X256" s="58">
        <f>+BPub!M244/1000000</f>
        <v>0</v>
      </c>
      <c r="Y256" s="58">
        <f>+BPub!R244/1000000</f>
        <v>0</v>
      </c>
      <c r="Z256" s="58">
        <f>+BPub!V244/1000000</f>
        <v>0</v>
      </c>
      <c r="AA256" s="58">
        <f>+BPub!AC244/1000000</f>
        <v>0</v>
      </c>
      <c r="AB256" s="58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</row>
    <row r="257" spans="1:35" x14ac:dyDescent="0.25">
      <c r="A257" t="s">
        <v>239</v>
      </c>
      <c r="B257" s="1">
        <v>8.652E-3</v>
      </c>
      <c r="C257" s="149">
        <v>2.209821E-2</v>
      </c>
      <c r="D257" s="1">
        <v>1.6968E-2</v>
      </c>
      <c r="E257" s="1">
        <v>2.3752160000000001E-2</v>
      </c>
      <c r="F257" s="1">
        <v>1.124177E-2</v>
      </c>
      <c r="G257" s="58">
        <v>4.5274199999999999E-3</v>
      </c>
      <c r="I257" s="1">
        <f>+BPub!G245/1000000</f>
        <v>0</v>
      </c>
      <c r="J257" s="1">
        <f>+BPub!L245/1000000</f>
        <v>0</v>
      </c>
      <c r="K257" s="1">
        <f>+BPub!Q245/1000000</f>
        <v>0</v>
      </c>
      <c r="L257" s="1">
        <f>+BPub!W245/1000000</f>
        <v>0</v>
      </c>
      <c r="M257" s="1">
        <f>+BPub!AD245/1000000</f>
        <v>0</v>
      </c>
      <c r="N257" s="1">
        <v>0</v>
      </c>
      <c r="O257" s="1"/>
      <c r="P257" s="58">
        <f>+BPub!I245/1000000</f>
        <v>0</v>
      </c>
      <c r="Q257" s="58">
        <f>+BPub!N245/1000000</f>
        <v>0</v>
      </c>
      <c r="R257" s="58">
        <f>+BPub!S245/1000000</f>
        <v>0</v>
      </c>
      <c r="S257" s="58">
        <f>+BPub!X245/1000000</f>
        <v>0</v>
      </c>
      <c r="T257" s="58">
        <f>+BPub!AB245/1000000</f>
        <v>0</v>
      </c>
      <c r="U257" s="58">
        <v>0</v>
      </c>
      <c r="V257" s="1"/>
      <c r="W257" s="58">
        <f>+BPub!H245/1000000</f>
        <v>0</v>
      </c>
      <c r="X257" s="58">
        <f>+BPub!M245/1000000</f>
        <v>0</v>
      </c>
      <c r="Y257" s="58">
        <f>+BPub!R245/1000000</f>
        <v>0</v>
      </c>
      <c r="Z257" s="58">
        <f>+BPub!V245/1000000</f>
        <v>0</v>
      </c>
      <c r="AA257" s="58">
        <f>+BPub!AC245/1000000</f>
        <v>0</v>
      </c>
      <c r="AB257" s="58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</row>
    <row r="258" spans="1:35" x14ac:dyDescent="0.25">
      <c r="A258" t="s">
        <v>240</v>
      </c>
      <c r="B258" s="1">
        <v>1.4074930000000001E-2</v>
      </c>
      <c r="C258" s="149">
        <v>4.4812999999999999E-2</v>
      </c>
      <c r="D258" s="1">
        <v>3.1302000000000003E-2</v>
      </c>
      <c r="E258" s="1">
        <v>3.2550790000000003E-2</v>
      </c>
      <c r="F258" s="1">
        <v>1.9957099999999998E-2</v>
      </c>
      <c r="G258" s="58">
        <v>8.0263899999999996E-3</v>
      </c>
      <c r="I258" s="1">
        <f>+BPub!G246/1000000</f>
        <v>0</v>
      </c>
      <c r="J258" s="1">
        <f>+BPub!L246/1000000</f>
        <v>0</v>
      </c>
      <c r="K258" s="1">
        <f>+BPub!Q246/1000000</f>
        <v>0</v>
      </c>
      <c r="L258" s="1">
        <f>+BPub!W246/1000000</f>
        <v>0</v>
      </c>
      <c r="M258" s="1">
        <f>+BPub!AD246/1000000</f>
        <v>0</v>
      </c>
      <c r="N258" s="1">
        <v>0</v>
      </c>
      <c r="O258" s="1"/>
      <c r="P258" s="58">
        <f>+BPub!I246/1000000</f>
        <v>0</v>
      </c>
      <c r="Q258" s="58">
        <f>+BPub!N246/1000000</f>
        <v>0</v>
      </c>
      <c r="R258" s="58">
        <f>+BPub!S246/1000000</f>
        <v>0</v>
      </c>
      <c r="S258" s="58">
        <f>+BPub!X246/1000000</f>
        <v>0</v>
      </c>
      <c r="T258" s="58">
        <f>+BPub!AB246/1000000</f>
        <v>0</v>
      </c>
      <c r="U258" s="58">
        <v>0</v>
      </c>
      <c r="V258" s="1"/>
      <c r="W258" s="58">
        <f>+BPub!H246/1000000</f>
        <v>0</v>
      </c>
      <c r="X258" s="58">
        <f>+BPub!M246/1000000</f>
        <v>0</v>
      </c>
      <c r="Y258" s="58">
        <f>+BPub!R246/1000000</f>
        <v>0</v>
      </c>
      <c r="Z258" s="58">
        <f>+BPub!V246/1000000</f>
        <v>0</v>
      </c>
      <c r="AA258" s="58">
        <f>+BPub!AC246/1000000</f>
        <v>0</v>
      </c>
      <c r="AB258" s="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</row>
    <row r="259" spans="1:35" x14ac:dyDescent="0.25">
      <c r="A259" t="s">
        <v>241</v>
      </c>
      <c r="B259" s="1">
        <v>1.7219720000000001E-2</v>
      </c>
      <c r="C259" s="149">
        <v>6.3785999999999995E-2</v>
      </c>
      <c r="D259" s="1">
        <v>5.2770999999999998E-2</v>
      </c>
      <c r="E259" s="1">
        <v>6.3837660000000004E-2</v>
      </c>
      <c r="F259" s="1">
        <v>2.6493070000000001E-2</v>
      </c>
      <c r="G259" s="58">
        <v>1.9349150000000002E-2</v>
      </c>
      <c r="I259" s="1">
        <f>+BPub!G247/1000000</f>
        <v>0</v>
      </c>
      <c r="J259" s="1">
        <f>+BPub!L247/1000000</f>
        <v>0</v>
      </c>
      <c r="K259" s="1">
        <f>+BPub!Q247/1000000</f>
        <v>0</v>
      </c>
      <c r="L259" s="1">
        <f>+BPub!W247/1000000</f>
        <v>0</v>
      </c>
      <c r="M259" s="1">
        <f>+BPub!AD247/1000000</f>
        <v>0</v>
      </c>
      <c r="N259" s="1">
        <v>0</v>
      </c>
      <c r="O259" s="1"/>
      <c r="P259" s="58">
        <f>+BPub!I247/1000000</f>
        <v>0</v>
      </c>
      <c r="Q259" s="58">
        <f>+BPub!N247/1000000</f>
        <v>0</v>
      </c>
      <c r="R259" s="58">
        <f>+BPub!S247/1000000</f>
        <v>0</v>
      </c>
      <c r="S259" s="58">
        <f>+BPub!X247/1000000</f>
        <v>0</v>
      </c>
      <c r="T259" s="58">
        <f>+BPub!AB247/1000000</f>
        <v>0</v>
      </c>
      <c r="U259" s="58">
        <v>0</v>
      </c>
      <c r="V259" s="1"/>
      <c r="W259" s="58">
        <f>+BPub!H247/1000000</f>
        <v>0</v>
      </c>
      <c r="X259" s="58">
        <f>+BPub!M247/1000000</f>
        <v>0</v>
      </c>
      <c r="Y259" s="58">
        <f>+BPub!R247/1000000</f>
        <v>0</v>
      </c>
      <c r="Z259" s="58">
        <f>+BPub!V247/1000000</f>
        <v>0</v>
      </c>
      <c r="AA259" s="58">
        <f>+BPub!AC247/1000000</f>
        <v>0</v>
      </c>
      <c r="AB259" s="58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</row>
    <row r="260" spans="1:35" x14ac:dyDescent="0.25">
      <c r="A260" t="s">
        <v>242</v>
      </c>
      <c r="B260" s="1">
        <v>0</v>
      </c>
      <c r="C260" s="149">
        <v>0</v>
      </c>
      <c r="D260" s="1">
        <v>0</v>
      </c>
      <c r="E260" s="1">
        <v>0</v>
      </c>
      <c r="F260" s="1">
        <v>0</v>
      </c>
      <c r="G260" s="58">
        <v>0</v>
      </c>
      <c r="I260" s="1">
        <f>+BPub!G248/1000000</f>
        <v>0.75711440000000008</v>
      </c>
      <c r="J260" s="1">
        <f>+BPub!L248/1000000</f>
        <v>0.13049326999999999</v>
      </c>
      <c r="K260" s="1">
        <f>+BPub!Q248/1000000</f>
        <v>5.014863E-2</v>
      </c>
      <c r="L260" s="1">
        <f>+BPub!W248/1000000</f>
        <v>5.2600669999999995E-2</v>
      </c>
      <c r="M260" s="1">
        <f>+BPub!AD248/1000000</f>
        <v>0.22706679999999999</v>
      </c>
      <c r="N260" s="1">
        <v>0.12376804</v>
      </c>
      <c r="O260" s="1"/>
      <c r="P260" s="58">
        <f>+BPub!I248/1000000</f>
        <v>0</v>
      </c>
      <c r="Q260" s="58">
        <f>+BPub!N248/1000000</f>
        <v>0</v>
      </c>
      <c r="R260" s="58">
        <f>+BPub!S248/1000000</f>
        <v>0</v>
      </c>
      <c r="S260" s="58">
        <f>+BPub!X248/1000000</f>
        <v>0</v>
      </c>
      <c r="T260" s="58">
        <f>+BPub!AB248/1000000</f>
        <v>0</v>
      </c>
      <c r="U260" s="58">
        <v>0</v>
      </c>
      <c r="V260" s="1"/>
      <c r="W260" s="58">
        <f>+BPub!H248/1000000</f>
        <v>0</v>
      </c>
      <c r="X260" s="58">
        <f>+BPub!M248/1000000</f>
        <v>0</v>
      </c>
      <c r="Y260" s="58">
        <f>+BPub!R248/1000000</f>
        <v>0</v>
      </c>
      <c r="Z260" s="58">
        <f>+BPub!V248/1000000</f>
        <v>0</v>
      </c>
      <c r="AA260" s="58">
        <f>+BPub!AC248/1000000</f>
        <v>0</v>
      </c>
      <c r="AB260" s="58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</row>
    <row r="261" spans="1:35" x14ac:dyDescent="0.25">
      <c r="A261" t="s">
        <v>243</v>
      </c>
      <c r="B261" s="1">
        <v>0</v>
      </c>
      <c r="C261" s="149">
        <v>0</v>
      </c>
      <c r="D261" s="1">
        <v>0</v>
      </c>
      <c r="E261" s="1">
        <v>0</v>
      </c>
      <c r="F261" s="1">
        <v>0</v>
      </c>
      <c r="G261" s="58">
        <v>0</v>
      </c>
      <c r="I261" s="1">
        <f>+BPub!G249/1000000</f>
        <v>8.5673499999999996E-3</v>
      </c>
      <c r="J261" s="1">
        <f>+BPub!L249/1000000</f>
        <v>1.7449799999999999E-3</v>
      </c>
      <c r="K261" s="1">
        <f>+BPub!Q249/1000000</f>
        <v>5.4487000000000003E-4</v>
      </c>
      <c r="L261" s="1">
        <f>+BPub!W249/1000000</f>
        <v>1.19151E-3</v>
      </c>
      <c r="M261" s="1">
        <f>+BPub!AD249/1000000</f>
        <v>4.8697299999999992E-3</v>
      </c>
      <c r="N261" s="1">
        <v>2.8104800000000002E-3</v>
      </c>
      <c r="O261" s="1"/>
      <c r="P261" s="58">
        <f>+BPub!I249/1000000</f>
        <v>0</v>
      </c>
      <c r="Q261" s="58">
        <f>+BPub!N249/1000000</f>
        <v>0</v>
      </c>
      <c r="R261" s="58">
        <f>+BPub!S249/1000000</f>
        <v>0</v>
      </c>
      <c r="S261" s="58">
        <f>+BPub!X249/1000000</f>
        <v>0</v>
      </c>
      <c r="T261" s="58">
        <f>+BPub!AB249/1000000</f>
        <v>0</v>
      </c>
      <c r="U261" s="58">
        <v>0</v>
      </c>
      <c r="V261" s="1"/>
      <c r="W261" s="58">
        <f>+BPub!H249/1000000</f>
        <v>0</v>
      </c>
      <c r="X261" s="58">
        <f>+BPub!M249/1000000</f>
        <v>0</v>
      </c>
      <c r="Y261" s="58">
        <f>+BPub!R249/1000000</f>
        <v>0</v>
      </c>
      <c r="Z261" s="58">
        <f>+BPub!V249/1000000</f>
        <v>0</v>
      </c>
      <c r="AA261" s="58">
        <f>+BPub!AC249/1000000</f>
        <v>0</v>
      </c>
      <c r="AB261" s="58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</row>
    <row r="262" spans="1:35" x14ac:dyDescent="0.25">
      <c r="A262" t="s">
        <v>244</v>
      </c>
      <c r="B262" s="1">
        <v>0</v>
      </c>
      <c r="C262" s="149">
        <v>0</v>
      </c>
      <c r="D262" s="1">
        <v>0</v>
      </c>
      <c r="E262" s="1">
        <v>0</v>
      </c>
      <c r="F262" s="1">
        <v>0</v>
      </c>
      <c r="G262" s="58">
        <v>0</v>
      </c>
      <c r="I262" s="1">
        <f>+BPub!G250/1000000</f>
        <v>7.0544799999999993E-3</v>
      </c>
      <c r="J262" s="1">
        <f>+BPub!L250/1000000</f>
        <v>1.5535200000000001E-3</v>
      </c>
      <c r="K262" s="1">
        <f>+BPub!Q250/1000000</f>
        <v>1.0196000000000001E-3</v>
      </c>
      <c r="L262" s="1">
        <f>+BPub!W250/1000000</f>
        <v>6.2686000000000003E-4</v>
      </c>
      <c r="M262" s="1">
        <f>+BPub!AD250/1000000</f>
        <v>3.30548E-3</v>
      </c>
      <c r="N262" s="1">
        <v>2.3606599999999997E-3</v>
      </c>
      <c r="O262" s="1"/>
      <c r="P262" s="58">
        <f>+BPub!I250/1000000</f>
        <v>0</v>
      </c>
      <c r="Q262" s="58">
        <f>+BPub!N250/1000000</f>
        <v>0</v>
      </c>
      <c r="R262" s="58">
        <f>+BPub!S250/1000000</f>
        <v>0</v>
      </c>
      <c r="S262" s="58">
        <f>+BPub!X250/1000000</f>
        <v>0</v>
      </c>
      <c r="T262" s="58">
        <f>+BPub!AB250/1000000</f>
        <v>0</v>
      </c>
      <c r="U262" s="58">
        <v>0</v>
      </c>
      <c r="V262" s="1"/>
      <c r="W262" s="58">
        <f>+BPub!H250/1000000</f>
        <v>0</v>
      </c>
      <c r="X262" s="58">
        <f>+BPub!M250/1000000</f>
        <v>0</v>
      </c>
      <c r="Y262" s="58">
        <f>+BPub!R250/1000000</f>
        <v>0</v>
      </c>
      <c r="Z262" s="58">
        <f>+BPub!V250/1000000</f>
        <v>0</v>
      </c>
      <c r="AA262" s="58">
        <f>+BPub!AC250/1000000</f>
        <v>0</v>
      </c>
      <c r="AB262" s="58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</row>
    <row r="263" spans="1:35" x14ac:dyDescent="0.25">
      <c r="A263" t="s">
        <v>245</v>
      </c>
      <c r="B263" s="1">
        <v>0</v>
      </c>
      <c r="C263" s="149">
        <v>0</v>
      </c>
      <c r="D263" s="1">
        <v>0</v>
      </c>
      <c r="E263" s="1">
        <v>0</v>
      </c>
      <c r="F263" s="1">
        <v>0</v>
      </c>
      <c r="G263" s="58">
        <v>0</v>
      </c>
      <c r="I263" s="1">
        <f>+BPub!G251/1000000</f>
        <v>8.34559E-3</v>
      </c>
      <c r="J263" s="1">
        <f>+BPub!L251/1000000</f>
        <v>1.6967799999999999E-3</v>
      </c>
      <c r="K263" s="1">
        <f>+BPub!Q251/1000000</f>
        <v>1.5929900000000001E-3</v>
      </c>
      <c r="L263" s="1">
        <f>+BPub!W251/1000000</f>
        <v>9.5094999999999999E-4</v>
      </c>
      <c r="M263" s="1">
        <f>+BPub!AD251/1000000</f>
        <v>4.5341000000000001E-3</v>
      </c>
      <c r="N263" s="1">
        <v>3.0585500000000002E-3</v>
      </c>
      <c r="O263" s="1"/>
      <c r="P263" s="58">
        <f>+BPub!I251/1000000</f>
        <v>0</v>
      </c>
      <c r="Q263" s="58">
        <f>+BPub!N251/1000000</f>
        <v>0</v>
      </c>
      <c r="R263" s="58">
        <f>+BPub!S251/1000000</f>
        <v>0</v>
      </c>
      <c r="S263" s="58">
        <f>+BPub!X251/1000000</f>
        <v>0</v>
      </c>
      <c r="T263" s="58">
        <f>+BPub!AB251/1000000</f>
        <v>0</v>
      </c>
      <c r="U263" s="58">
        <v>0</v>
      </c>
      <c r="V263" s="1"/>
      <c r="W263" s="58">
        <f>+BPub!H251/1000000</f>
        <v>0</v>
      </c>
      <c r="X263" s="58">
        <f>+BPub!M251/1000000</f>
        <v>0</v>
      </c>
      <c r="Y263" s="58">
        <f>+BPub!R251/1000000</f>
        <v>0</v>
      </c>
      <c r="Z263" s="58">
        <f>+BPub!V251/1000000</f>
        <v>0</v>
      </c>
      <c r="AA263" s="58">
        <f>+BPub!AC251/1000000</f>
        <v>0</v>
      </c>
      <c r="AB263" s="58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</row>
    <row r="264" spans="1:35" x14ac:dyDescent="0.25">
      <c r="A264" t="s">
        <v>246</v>
      </c>
      <c r="B264" s="1">
        <v>0</v>
      </c>
      <c r="C264" s="149">
        <v>0</v>
      </c>
      <c r="D264" s="1">
        <v>0</v>
      </c>
      <c r="E264" s="1">
        <v>0</v>
      </c>
      <c r="F264" s="1">
        <v>0</v>
      </c>
      <c r="G264" s="58">
        <v>0</v>
      </c>
      <c r="I264" s="1">
        <f>+BPub!G252/1000000</f>
        <v>1.889648E-2</v>
      </c>
      <c r="J264" s="1">
        <f>+BPub!L252/1000000</f>
        <v>4.8457700000000001E-3</v>
      </c>
      <c r="K264" s="1">
        <f>+BPub!Q252/1000000</f>
        <v>1.7730999999999999E-3</v>
      </c>
      <c r="L264" s="1">
        <f>+BPub!W252/1000000</f>
        <v>1.9493199999999998E-3</v>
      </c>
      <c r="M264" s="1">
        <f>+BPub!AD252/1000000</f>
        <v>9.8692800000000011E-3</v>
      </c>
      <c r="N264" s="1">
        <v>6.8192499999999998E-3</v>
      </c>
      <c r="O264" s="1"/>
      <c r="P264" s="58">
        <f>+BPub!I252/1000000</f>
        <v>0</v>
      </c>
      <c r="Q264" s="58">
        <f>+BPub!N252/1000000</f>
        <v>0</v>
      </c>
      <c r="R264" s="58">
        <f>+BPub!S252/1000000</f>
        <v>0</v>
      </c>
      <c r="S264" s="58">
        <f>+BPub!X252/1000000</f>
        <v>0</v>
      </c>
      <c r="T264" s="58">
        <f>+BPub!AB252/1000000</f>
        <v>0</v>
      </c>
      <c r="U264" s="58">
        <v>0</v>
      </c>
      <c r="V264" s="1"/>
      <c r="W264" s="58">
        <f>+BPub!H252/1000000</f>
        <v>0</v>
      </c>
      <c r="X264" s="58">
        <f>+BPub!M252/1000000</f>
        <v>0</v>
      </c>
      <c r="Y264" s="58">
        <f>+BPub!R252/1000000</f>
        <v>0</v>
      </c>
      <c r="Z264" s="58">
        <f>+BPub!V252/1000000</f>
        <v>0</v>
      </c>
      <c r="AA264" s="58">
        <f>+BPub!AC252/1000000</f>
        <v>0</v>
      </c>
      <c r="AB264" s="58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</row>
    <row r="265" spans="1:35" x14ac:dyDescent="0.25">
      <c r="A265" t="s">
        <v>247</v>
      </c>
      <c r="B265" s="1">
        <v>0</v>
      </c>
      <c r="C265" s="149">
        <v>0</v>
      </c>
      <c r="D265" s="1">
        <v>0</v>
      </c>
      <c r="E265" s="1">
        <v>0</v>
      </c>
      <c r="F265" s="1">
        <v>0</v>
      </c>
      <c r="G265" s="58">
        <v>0</v>
      </c>
      <c r="I265" s="1">
        <f>+BPub!G253/1000000</f>
        <v>0.71425050000000001</v>
      </c>
      <c r="J265" s="1">
        <f>+BPub!L253/1000000</f>
        <v>0.12065222</v>
      </c>
      <c r="K265" s="1">
        <f>+BPub!Q253/1000000</f>
        <v>4.5218069999999999E-2</v>
      </c>
      <c r="L265" s="1">
        <f>+BPub!W253/1000000</f>
        <v>4.7882029999999999E-2</v>
      </c>
      <c r="M265" s="1">
        <f>+BPub!AD253/1000000</f>
        <v>0.20448821</v>
      </c>
      <c r="N265" s="1">
        <v>0.1087191</v>
      </c>
      <c r="O265" s="1"/>
      <c r="P265" s="58">
        <f>+BPub!I253/1000000</f>
        <v>0</v>
      </c>
      <c r="Q265" s="58">
        <f>+BPub!N253/1000000</f>
        <v>0</v>
      </c>
      <c r="R265" s="58">
        <f>+BPub!S253/1000000</f>
        <v>0</v>
      </c>
      <c r="S265" s="58">
        <f>+BPub!X253/1000000</f>
        <v>0</v>
      </c>
      <c r="T265" s="58">
        <f>+BPub!AB253/1000000</f>
        <v>0</v>
      </c>
      <c r="U265" s="58">
        <v>0</v>
      </c>
      <c r="V265" s="1"/>
      <c r="W265" s="58">
        <f>+BPub!H253/1000000</f>
        <v>0</v>
      </c>
      <c r="X265" s="58">
        <f>+BPub!M253/1000000</f>
        <v>0</v>
      </c>
      <c r="Y265" s="58">
        <f>+BPub!R253/1000000</f>
        <v>0</v>
      </c>
      <c r="Z265" s="58">
        <f>+BPub!V253/1000000</f>
        <v>0</v>
      </c>
      <c r="AA265" s="58">
        <f>+BPub!AC253/1000000</f>
        <v>0</v>
      </c>
      <c r="AB265" s="58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</row>
    <row r="266" spans="1:35" x14ac:dyDescent="0.25">
      <c r="A266" t="s">
        <v>248</v>
      </c>
      <c r="B266" s="1">
        <v>5.0749999999999997E-3</v>
      </c>
      <c r="C266" s="149">
        <v>4.7044519999999999E-2</v>
      </c>
      <c r="D266" s="1">
        <v>0.24745645000000002</v>
      </c>
      <c r="E266" s="1">
        <v>0.52006604999999995</v>
      </c>
      <c r="F266" s="1">
        <v>0.16878363000000002</v>
      </c>
      <c r="G266" s="58">
        <v>0.53422451999999998</v>
      </c>
      <c r="I266" s="1">
        <f>+BPub!G254/1000000</f>
        <v>0</v>
      </c>
      <c r="J266" s="1">
        <f>+BPub!L254/1000000</f>
        <v>0</v>
      </c>
      <c r="K266" s="1">
        <f>+BPub!Q254/1000000</f>
        <v>0</v>
      </c>
      <c r="L266" s="1">
        <f>+BPub!W254/1000000</f>
        <v>0</v>
      </c>
      <c r="M266" s="1">
        <f>+BPub!AD254/1000000</f>
        <v>0</v>
      </c>
      <c r="N266" s="1">
        <v>0</v>
      </c>
      <c r="O266" s="1"/>
      <c r="P266" s="58">
        <f>+BPub!I254/1000000</f>
        <v>0</v>
      </c>
      <c r="Q266" s="58">
        <f>+BPub!N254/1000000</f>
        <v>0</v>
      </c>
      <c r="R266" s="58">
        <f>+BPub!S254/1000000</f>
        <v>0</v>
      </c>
      <c r="S266" s="58">
        <f>+BPub!X254/1000000</f>
        <v>0</v>
      </c>
      <c r="T266" s="58">
        <f>+BPub!AB254/1000000</f>
        <v>0</v>
      </c>
      <c r="U266" s="58">
        <v>0</v>
      </c>
      <c r="V266" s="1"/>
      <c r="W266" s="58">
        <f>+BPub!H254/1000000</f>
        <v>0</v>
      </c>
      <c r="X266" s="58">
        <f>+BPub!M254/1000000</f>
        <v>0</v>
      </c>
      <c r="Y266" s="58">
        <f>+BPub!R254/1000000</f>
        <v>0</v>
      </c>
      <c r="Z266" s="58">
        <f>+BPub!V254/1000000</f>
        <v>0</v>
      </c>
      <c r="AA266" s="58">
        <f>+BPub!AC254/1000000</f>
        <v>0</v>
      </c>
      <c r="AB266" s="58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</row>
    <row r="267" spans="1:35" x14ac:dyDescent="0.25">
      <c r="A267" t="s">
        <v>249</v>
      </c>
      <c r="B267" s="1">
        <v>2.3699999999999999E-4</v>
      </c>
      <c r="C267" s="149">
        <v>1.8115899999999999E-3</v>
      </c>
      <c r="D267" s="1">
        <v>1.7155439999999997E-2</v>
      </c>
      <c r="E267" s="1">
        <v>3.2622150000000003E-2</v>
      </c>
      <c r="F267" s="1">
        <v>1.1084040000000002E-2</v>
      </c>
      <c r="G267" s="58">
        <v>2.2558419999999999E-2</v>
      </c>
      <c r="I267" s="1">
        <f>+BPub!G255/1000000</f>
        <v>0</v>
      </c>
      <c r="J267" s="1">
        <f>+BPub!L255/1000000</f>
        <v>0</v>
      </c>
      <c r="K267" s="1">
        <f>+BPub!Q255/1000000</f>
        <v>0</v>
      </c>
      <c r="L267" s="1">
        <f>+BPub!W255/1000000</f>
        <v>0</v>
      </c>
      <c r="M267" s="1">
        <f>+BPub!AD255/1000000</f>
        <v>0</v>
      </c>
      <c r="N267" s="1">
        <v>0</v>
      </c>
      <c r="O267" s="1"/>
      <c r="P267" s="58">
        <f>+BPub!I255/1000000</f>
        <v>0</v>
      </c>
      <c r="Q267" s="58">
        <f>+BPub!N255/1000000</f>
        <v>0</v>
      </c>
      <c r="R267" s="58">
        <f>+BPub!S255/1000000</f>
        <v>0</v>
      </c>
      <c r="S267" s="58">
        <f>+BPub!X255/1000000</f>
        <v>0</v>
      </c>
      <c r="T267" s="58">
        <f>+BPub!AB255/1000000</f>
        <v>0</v>
      </c>
      <c r="U267" s="58">
        <v>0</v>
      </c>
      <c r="V267" s="1"/>
      <c r="W267" s="58">
        <f>+BPub!H255/1000000</f>
        <v>0</v>
      </c>
      <c r="X267" s="58">
        <f>+BPub!M255/1000000</f>
        <v>0</v>
      </c>
      <c r="Y267" s="58">
        <f>+BPub!R255/1000000</f>
        <v>0</v>
      </c>
      <c r="Z267" s="58">
        <f>+BPub!V255/1000000</f>
        <v>0</v>
      </c>
      <c r="AA267" s="58">
        <f>+BPub!AC255/1000000</f>
        <v>0</v>
      </c>
      <c r="AB267" s="58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</row>
    <row r="268" spans="1:35" x14ac:dyDescent="0.25">
      <c r="A268" t="s">
        <v>250</v>
      </c>
      <c r="B268" s="1">
        <v>3.88E-4</v>
      </c>
      <c r="C268" s="149">
        <v>3.7568000000000002E-3</v>
      </c>
      <c r="D268" s="1">
        <v>3.1307580000000002E-2</v>
      </c>
      <c r="E268" s="1">
        <v>5.4518379999999998E-2</v>
      </c>
      <c r="F268" s="1">
        <v>1.5395870000000001E-2</v>
      </c>
      <c r="G268" s="58">
        <v>3.6963660000000002E-2</v>
      </c>
      <c r="I268" s="1">
        <f>+BPub!G256/1000000</f>
        <v>0</v>
      </c>
      <c r="J268" s="1">
        <f>+BPub!L256/1000000</f>
        <v>0</v>
      </c>
      <c r="K268" s="1">
        <f>+BPub!Q256/1000000</f>
        <v>0</v>
      </c>
      <c r="L268" s="1">
        <f>+BPub!W256/1000000</f>
        <v>0</v>
      </c>
      <c r="M268" s="1">
        <f>+BPub!AD256/1000000</f>
        <v>0</v>
      </c>
      <c r="N268" s="1">
        <v>0</v>
      </c>
      <c r="O268" s="1"/>
      <c r="P268" s="58">
        <f>+BPub!I256/1000000</f>
        <v>0</v>
      </c>
      <c r="Q268" s="58">
        <f>+BPub!N256/1000000</f>
        <v>0</v>
      </c>
      <c r="R268" s="58">
        <f>+BPub!S256/1000000</f>
        <v>0</v>
      </c>
      <c r="S268" s="58">
        <f>+BPub!X256/1000000</f>
        <v>0</v>
      </c>
      <c r="T268" s="58">
        <f>+BPub!AB256/1000000</f>
        <v>0</v>
      </c>
      <c r="U268" s="58">
        <v>0</v>
      </c>
      <c r="V268" s="1"/>
      <c r="W268" s="58">
        <f>+BPub!H256/1000000</f>
        <v>0</v>
      </c>
      <c r="X268" s="58">
        <f>+BPub!M256/1000000</f>
        <v>0</v>
      </c>
      <c r="Y268" s="58">
        <f>+BPub!R256/1000000</f>
        <v>0</v>
      </c>
      <c r="Z268" s="58">
        <f>+BPub!V256/1000000</f>
        <v>0</v>
      </c>
      <c r="AA268" s="58">
        <f>+BPub!AC256/1000000</f>
        <v>0</v>
      </c>
      <c r="AB268" s="5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</row>
    <row r="269" spans="1:35" x14ac:dyDescent="0.25">
      <c r="A269" t="s">
        <v>251</v>
      </c>
      <c r="B269" s="1">
        <v>1.0189999999999999E-3</v>
      </c>
      <c r="C269" s="149">
        <v>8.0330000000000002E-3</v>
      </c>
      <c r="D269" s="1">
        <v>5.1101139999999996E-2</v>
      </c>
      <c r="E269" s="1">
        <v>8.6500309999999997E-2</v>
      </c>
      <c r="F269" s="1">
        <v>3.566064E-2</v>
      </c>
      <c r="G269" s="58">
        <v>5.8504460000000001E-2</v>
      </c>
      <c r="I269" s="1">
        <f>+BPub!G257/1000000</f>
        <v>0</v>
      </c>
      <c r="J269" s="1">
        <f>+BPub!L257/1000000</f>
        <v>0</v>
      </c>
      <c r="K269" s="1">
        <f>+BPub!Q257/1000000</f>
        <v>0</v>
      </c>
      <c r="L269" s="1">
        <f>+BPub!W257/1000000</f>
        <v>0</v>
      </c>
      <c r="M269" s="1">
        <f>+BPub!AD257/1000000</f>
        <v>0</v>
      </c>
      <c r="N269" s="1">
        <v>0</v>
      </c>
      <c r="O269" s="1"/>
      <c r="P269" s="58">
        <f>+BPub!I257/1000000</f>
        <v>0</v>
      </c>
      <c r="Q269" s="58">
        <f>+BPub!N257/1000000</f>
        <v>0</v>
      </c>
      <c r="R269" s="58">
        <f>+BPub!S257/1000000</f>
        <v>0</v>
      </c>
      <c r="S269" s="58">
        <f>+BPub!X257/1000000</f>
        <v>0</v>
      </c>
      <c r="T269" s="58">
        <f>+BPub!AB257/1000000</f>
        <v>0</v>
      </c>
      <c r="U269" s="58">
        <v>0</v>
      </c>
      <c r="V269" s="1"/>
      <c r="W269" s="58">
        <f>+BPub!H257/1000000</f>
        <v>0</v>
      </c>
      <c r="X269" s="58">
        <f>+BPub!M257/1000000</f>
        <v>0</v>
      </c>
      <c r="Y269" s="58">
        <f>+BPub!R257/1000000</f>
        <v>0</v>
      </c>
      <c r="Z269" s="58">
        <f>+BPub!V257/1000000</f>
        <v>0</v>
      </c>
      <c r="AA269" s="58">
        <f>+BPub!AC257/1000000</f>
        <v>0</v>
      </c>
      <c r="AB269" s="58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</row>
    <row r="270" spans="1:35" x14ac:dyDescent="0.25">
      <c r="A270" t="s">
        <v>252</v>
      </c>
      <c r="B270" s="1">
        <v>1.3309999999999999E-3</v>
      </c>
      <c r="C270" s="149">
        <v>2.0330999999999998E-2</v>
      </c>
      <c r="D270" s="1">
        <v>7.1751460000000003E-2</v>
      </c>
      <c r="E270" s="1">
        <v>0.17778289999999999</v>
      </c>
      <c r="F270" s="1">
        <v>4.6987220000000003E-2</v>
      </c>
      <c r="G270" s="58">
        <v>0.11966903</v>
      </c>
      <c r="I270" s="1">
        <f>+BPub!G258/1000000</f>
        <v>0</v>
      </c>
      <c r="J270" s="1">
        <f>+BPub!L258/1000000</f>
        <v>0</v>
      </c>
      <c r="K270" s="1">
        <f>+BPub!Q258/1000000</f>
        <v>0</v>
      </c>
      <c r="L270" s="1">
        <f>+BPub!W258/1000000</f>
        <v>0</v>
      </c>
      <c r="M270" s="1">
        <f>+BPub!AD258/1000000</f>
        <v>0</v>
      </c>
      <c r="N270" s="1">
        <v>0</v>
      </c>
      <c r="O270" s="1"/>
      <c r="P270" s="58">
        <f>+BPub!I258/1000000</f>
        <v>0</v>
      </c>
      <c r="Q270" s="58">
        <f>+BPub!N258/1000000</f>
        <v>0</v>
      </c>
      <c r="R270" s="58">
        <f>+BPub!S258/1000000</f>
        <v>0</v>
      </c>
      <c r="S270" s="58">
        <f>+BPub!X258/1000000</f>
        <v>0</v>
      </c>
      <c r="T270" s="58">
        <f>+BPub!AB258/1000000</f>
        <v>0</v>
      </c>
      <c r="U270" s="58">
        <v>0</v>
      </c>
      <c r="V270" s="1"/>
      <c r="W270" s="58">
        <f>+BPub!H258/1000000</f>
        <v>0</v>
      </c>
      <c r="X270" s="58">
        <f>+BPub!M258/1000000</f>
        <v>0</v>
      </c>
      <c r="Y270" s="58">
        <f>+BPub!R258/1000000</f>
        <v>0</v>
      </c>
      <c r="Z270" s="58">
        <f>+BPub!V258/1000000</f>
        <v>0</v>
      </c>
      <c r="AA270" s="58">
        <f>+BPub!AC258/1000000</f>
        <v>0</v>
      </c>
      <c r="AB270" s="58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</row>
    <row r="271" spans="1:35" x14ac:dyDescent="0.25">
      <c r="A271" t="s">
        <v>253</v>
      </c>
      <c r="B271" s="1">
        <v>2.0999999999999999E-3</v>
      </c>
      <c r="C271" s="149">
        <v>1.311213E-2</v>
      </c>
      <c r="D271" s="1">
        <v>7.6140830000000007E-2</v>
      </c>
      <c r="E271" s="1">
        <v>0.16864230999999999</v>
      </c>
      <c r="F271" s="1">
        <v>5.9655859999999998E-2</v>
      </c>
      <c r="G271" s="58">
        <v>0.29652895000000001</v>
      </c>
      <c r="I271" s="1">
        <f>+BPub!G259/1000000</f>
        <v>0</v>
      </c>
      <c r="J271" s="1">
        <f>+BPub!L259/1000000</f>
        <v>0</v>
      </c>
      <c r="K271" s="1">
        <f>+BPub!Q259/1000000</f>
        <v>0</v>
      </c>
      <c r="L271" s="1">
        <f>+BPub!W259/1000000</f>
        <v>0</v>
      </c>
      <c r="M271" s="1">
        <f>+BPub!AD259/1000000</f>
        <v>0</v>
      </c>
      <c r="N271" s="1">
        <v>0</v>
      </c>
      <c r="O271" s="1"/>
      <c r="P271" s="58">
        <f>+BPub!I259/1000000</f>
        <v>0</v>
      </c>
      <c r="Q271" s="58">
        <f>+BPub!N259/1000000</f>
        <v>0</v>
      </c>
      <c r="R271" s="58">
        <f>+BPub!S259/1000000</f>
        <v>0</v>
      </c>
      <c r="S271" s="58">
        <f>+BPub!X259/1000000</f>
        <v>0</v>
      </c>
      <c r="T271" s="58">
        <f>+BPub!AB259/1000000</f>
        <v>0</v>
      </c>
      <c r="U271" s="58">
        <v>0</v>
      </c>
      <c r="V271" s="1"/>
      <c r="W271" s="58">
        <f>+BPub!H259/1000000</f>
        <v>0</v>
      </c>
      <c r="X271" s="58">
        <f>+BPub!M259/1000000</f>
        <v>0</v>
      </c>
      <c r="Y271" s="58">
        <f>+BPub!R259/1000000</f>
        <v>0</v>
      </c>
      <c r="Z271" s="58">
        <f>+BPub!V259/1000000</f>
        <v>0</v>
      </c>
      <c r="AA271" s="58">
        <f>+BPub!AC259/1000000</f>
        <v>0</v>
      </c>
      <c r="AB271" s="58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</row>
    <row r="272" spans="1:35" x14ac:dyDescent="0.25">
      <c r="A272" t="s">
        <v>254</v>
      </c>
      <c r="B272" s="1">
        <v>0</v>
      </c>
      <c r="C272" s="149">
        <v>0</v>
      </c>
      <c r="D272" s="1">
        <v>0</v>
      </c>
      <c r="E272" s="1">
        <v>0</v>
      </c>
      <c r="F272" s="1">
        <v>0</v>
      </c>
      <c r="G272" s="58">
        <v>0</v>
      </c>
      <c r="I272" s="1">
        <f>+BPub!G260/1000000</f>
        <v>0</v>
      </c>
      <c r="J272" s="1">
        <f>+BPub!L260/1000000</f>
        <v>0</v>
      </c>
      <c r="K272" s="1">
        <f>+BPub!Q260/1000000</f>
        <v>0</v>
      </c>
      <c r="L272" s="1">
        <f>+BPub!W260/1000000</f>
        <v>0</v>
      </c>
      <c r="M272" s="1">
        <f>+BPub!AD260/1000000</f>
        <v>0</v>
      </c>
      <c r="N272" s="1">
        <v>0</v>
      </c>
      <c r="O272" s="1"/>
      <c r="P272" s="58">
        <f>+BPub!I260/1000000</f>
        <v>0</v>
      </c>
      <c r="Q272" s="58">
        <f>+BPub!N260/1000000</f>
        <v>0</v>
      </c>
      <c r="R272" s="58">
        <f>+BPub!S260/1000000</f>
        <v>0</v>
      </c>
      <c r="S272" s="58">
        <f>+BPub!X260/1000000</f>
        <v>0</v>
      </c>
      <c r="T272" s="58">
        <f>+BPub!AB260/1000000</f>
        <v>0</v>
      </c>
      <c r="U272" s="58">
        <v>0</v>
      </c>
      <c r="V272" s="1"/>
      <c r="W272" s="58">
        <f>+BPub!H260/1000000</f>
        <v>0</v>
      </c>
      <c r="X272" s="58">
        <f>+BPub!M260/1000000</f>
        <v>0</v>
      </c>
      <c r="Y272" s="58">
        <f>+BPub!R260/1000000</f>
        <v>0</v>
      </c>
      <c r="Z272" s="58">
        <f>+BPub!V260/1000000</f>
        <v>0</v>
      </c>
      <c r="AA272" s="58">
        <f>+BPub!AC260/1000000</f>
        <v>0</v>
      </c>
      <c r="AB272" s="58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</row>
    <row r="273" spans="1:35" x14ac:dyDescent="0.25">
      <c r="A273" t="s">
        <v>255</v>
      </c>
      <c r="B273" s="1">
        <v>0</v>
      </c>
      <c r="C273" s="149">
        <v>0</v>
      </c>
      <c r="D273" s="1">
        <v>0</v>
      </c>
      <c r="E273" s="1">
        <v>0</v>
      </c>
      <c r="F273" s="1">
        <v>0</v>
      </c>
      <c r="G273" s="58">
        <v>0</v>
      </c>
      <c r="I273" s="1">
        <f>+BPub!G261/1000000</f>
        <v>0</v>
      </c>
      <c r="J273" s="1">
        <f>+BPub!L261/1000000</f>
        <v>0</v>
      </c>
      <c r="K273" s="1">
        <f>+BPub!Q261/1000000</f>
        <v>0</v>
      </c>
      <c r="L273" s="1">
        <f>+BPub!W261/1000000</f>
        <v>0</v>
      </c>
      <c r="M273" s="1">
        <f>+BPub!AD261/1000000</f>
        <v>0</v>
      </c>
      <c r="N273" s="1">
        <v>0</v>
      </c>
      <c r="O273" s="1"/>
      <c r="P273" s="58">
        <f>+BPub!I261/1000000</f>
        <v>0</v>
      </c>
      <c r="Q273" s="58">
        <f>+BPub!N261/1000000</f>
        <v>0</v>
      </c>
      <c r="R273" s="58">
        <f>+BPub!S261/1000000</f>
        <v>0</v>
      </c>
      <c r="S273" s="58">
        <f>+BPub!X261/1000000</f>
        <v>0</v>
      </c>
      <c r="T273" s="58">
        <f>+BPub!AB261/1000000</f>
        <v>0</v>
      </c>
      <c r="U273" s="58">
        <v>0</v>
      </c>
      <c r="V273" s="1"/>
      <c r="W273" s="58">
        <f>+BPub!H261/1000000</f>
        <v>0</v>
      </c>
      <c r="X273" s="58">
        <f>+BPub!M261/1000000</f>
        <v>0</v>
      </c>
      <c r="Y273" s="58">
        <f>+BPub!R261/1000000</f>
        <v>0</v>
      </c>
      <c r="Z273" s="58">
        <f>+BPub!V261/1000000</f>
        <v>0</v>
      </c>
      <c r="AA273" s="58">
        <f>+BPub!AC261/1000000</f>
        <v>0</v>
      </c>
      <c r="AB273" s="58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</row>
    <row r="274" spans="1:35" x14ac:dyDescent="0.25">
      <c r="A274" t="s">
        <v>256</v>
      </c>
      <c r="B274" s="1">
        <v>0</v>
      </c>
      <c r="C274" s="149">
        <v>0</v>
      </c>
      <c r="D274" s="1">
        <v>0</v>
      </c>
      <c r="E274" s="1">
        <v>0</v>
      </c>
      <c r="F274" s="1">
        <v>0</v>
      </c>
      <c r="G274" s="58">
        <v>0</v>
      </c>
      <c r="I274" s="1">
        <f>+BPub!G262/1000000</f>
        <v>0</v>
      </c>
      <c r="J274" s="1">
        <f>+BPub!L262/1000000</f>
        <v>0</v>
      </c>
      <c r="K274" s="1">
        <f>+BPub!Q262/1000000</f>
        <v>0</v>
      </c>
      <c r="L274" s="1">
        <f>+BPub!W262/1000000</f>
        <v>0</v>
      </c>
      <c r="M274" s="1">
        <f>+BPub!AD262/1000000</f>
        <v>0</v>
      </c>
      <c r="N274" s="1">
        <v>0</v>
      </c>
      <c r="O274" s="1"/>
      <c r="P274" s="58">
        <f>+BPub!I262/1000000</f>
        <v>0</v>
      </c>
      <c r="Q274" s="58">
        <f>+BPub!N262/1000000</f>
        <v>0</v>
      </c>
      <c r="R274" s="58">
        <f>+BPub!S262/1000000</f>
        <v>0</v>
      </c>
      <c r="S274" s="58">
        <f>+BPub!X262/1000000</f>
        <v>0</v>
      </c>
      <c r="T274" s="58">
        <f>+BPub!AB262/1000000</f>
        <v>0</v>
      </c>
      <c r="U274" s="58">
        <v>0</v>
      </c>
      <c r="V274" s="1"/>
      <c r="W274" s="58">
        <f>+BPub!H262/1000000</f>
        <v>0</v>
      </c>
      <c r="X274" s="58">
        <f>+BPub!M262/1000000</f>
        <v>0</v>
      </c>
      <c r="Y274" s="58">
        <f>+BPub!R262/1000000</f>
        <v>0</v>
      </c>
      <c r="Z274" s="58">
        <f>+BPub!V262/1000000</f>
        <v>0</v>
      </c>
      <c r="AA274" s="58">
        <f>+BPub!AC262/1000000</f>
        <v>0</v>
      </c>
      <c r="AB274" s="58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</row>
    <row r="275" spans="1:35" x14ac:dyDescent="0.25">
      <c r="A275" t="s">
        <v>257</v>
      </c>
      <c r="B275" s="1">
        <v>0</v>
      </c>
      <c r="C275" s="149">
        <v>0</v>
      </c>
      <c r="D275" s="1">
        <v>0</v>
      </c>
      <c r="E275" s="1">
        <v>0</v>
      </c>
      <c r="F275" s="1">
        <v>0</v>
      </c>
      <c r="G275" s="58">
        <v>0</v>
      </c>
      <c r="I275" s="1">
        <f>+BPub!G263/1000000</f>
        <v>0</v>
      </c>
      <c r="J275" s="1">
        <f>+BPub!L263/1000000</f>
        <v>0</v>
      </c>
      <c r="K275" s="1">
        <f>+BPub!Q263/1000000</f>
        <v>0</v>
      </c>
      <c r="L275" s="1">
        <f>+BPub!W263/1000000</f>
        <v>0</v>
      </c>
      <c r="M275" s="1">
        <f>+BPub!AD263/1000000</f>
        <v>0</v>
      </c>
      <c r="N275" s="1">
        <v>0</v>
      </c>
      <c r="O275" s="1"/>
      <c r="P275" s="58">
        <f>+BPub!I263/1000000</f>
        <v>0</v>
      </c>
      <c r="Q275" s="58">
        <f>+BPub!N263/1000000</f>
        <v>0</v>
      </c>
      <c r="R275" s="58">
        <f>+BPub!S263/1000000</f>
        <v>0</v>
      </c>
      <c r="S275" s="58">
        <f>+BPub!X263/1000000</f>
        <v>0</v>
      </c>
      <c r="T275" s="58">
        <f>+BPub!AB263/1000000</f>
        <v>0</v>
      </c>
      <c r="U275" s="58">
        <v>0</v>
      </c>
      <c r="V275" s="1"/>
      <c r="W275" s="58">
        <f>+BPub!H263/1000000</f>
        <v>0</v>
      </c>
      <c r="X275" s="58">
        <f>+BPub!M263/1000000</f>
        <v>0</v>
      </c>
      <c r="Y275" s="58">
        <f>+BPub!R263/1000000</f>
        <v>0</v>
      </c>
      <c r="Z275" s="58">
        <f>+BPub!V263/1000000</f>
        <v>0</v>
      </c>
      <c r="AA275" s="58">
        <f>+BPub!AC263/1000000</f>
        <v>0</v>
      </c>
      <c r="AB275" s="58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</row>
    <row r="276" spans="1:35" x14ac:dyDescent="0.25">
      <c r="A276" t="s">
        <v>258</v>
      </c>
      <c r="B276" s="1">
        <v>0</v>
      </c>
      <c r="C276" s="149">
        <v>0</v>
      </c>
      <c r="D276" s="1">
        <v>0</v>
      </c>
      <c r="E276" s="1">
        <v>0</v>
      </c>
      <c r="F276" s="1">
        <v>0</v>
      </c>
      <c r="G276" s="58">
        <v>0</v>
      </c>
      <c r="I276" s="1">
        <f>+BPub!G264/1000000</f>
        <v>0</v>
      </c>
      <c r="J276" s="1">
        <f>+BPub!L264/1000000</f>
        <v>0</v>
      </c>
      <c r="K276" s="1">
        <f>+BPub!Q264/1000000</f>
        <v>0</v>
      </c>
      <c r="L276" s="1">
        <f>+BPub!W264/1000000</f>
        <v>0</v>
      </c>
      <c r="M276" s="1">
        <f>+BPub!AD264/1000000</f>
        <v>0</v>
      </c>
      <c r="N276" s="1">
        <v>0</v>
      </c>
      <c r="O276" s="1"/>
      <c r="P276" s="58">
        <f>+BPub!I264/1000000</f>
        <v>0</v>
      </c>
      <c r="Q276" s="58">
        <f>+BPub!N264/1000000</f>
        <v>0</v>
      </c>
      <c r="R276" s="58">
        <f>+BPub!S264/1000000</f>
        <v>0</v>
      </c>
      <c r="S276" s="58">
        <f>+BPub!X264/1000000</f>
        <v>0</v>
      </c>
      <c r="T276" s="58">
        <f>+BPub!AB264/1000000</f>
        <v>0</v>
      </c>
      <c r="U276" s="58">
        <v>0</v>
      </c>
      <c r="V276" s="1"/>
      <c r="W276" s="58">
        <f>+BPub!H264/1000000</f>
        <v>0</v>
      </c>
      <c r="X276" s="58">
        <f>+BPub!M264/1000000</f>
        <v>0</v>
      </c>
      <c r="Y276" s="58">
        <f>+BPub!R264/1000000</f>
        <v>0</v>
      </c>
      <c r="Z276" s="58">
        <f>+BPub!V264/1000000</f>
        <v>0</v>
      </c>
      <c r="AA276" s="58">
        <f>+BPub!AC264/1000000</f>
        <v>0</v>
      </c>
      <c r="AB276" s="58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</row>
    <row r="277" spans="1:35" x14ac:dyDescent="0.25">
      <c r="A277" t="s">
        <v>259</v>
      </c>
      <c r="B277" s="1">
        <v>0</v>
      </c>
      <c r="C277" s="149">
        <v>0</v>
      </c>
      <c r="D277" s="1">
        <v>0</v>
      </c>
      <c r="E277" s="1">
        <v>0</v>
      </c>
      <c r="F277" s="1">
        <v>0</v>
      </c>
      <c r="G277" s="58">
        <v>0</v>
      </c>
      <c r="I277" s="1">
        <f>+BPub!G265/1000000</f>
        <v>0</v>
      </c>
      <c r="J277" s="1">
        <f>+BPub!L265/1000000</f>
        <v>0</v>
      </c>
      <c r="K277" s="1">
        <f>+BPub!Q265/1000000</f>
        <v>0</v>
      </c>
      <c r="L277" s="1">
        <f>+BPub!W265/1000000</f>
        <v>0</v>
      </c>
      <c r="M277" s="1">
        <f>+BPub!AD265/1000000</f>
        <v>0</v>
      </c>
      <c r="N277" s="1">
        <v>0</v>
      </c>
      <c r="O277" s="1"/>
      <c r="P277" s="58">
        <f>+BPub!I265/1000000</f>
        <v>0</v>
      </c>
      <c r="Q277" s="58">
        <f>+BPub!N265/1000000</f>
        <v>0</v>
      </c>
      <c r="R277" s="58">
        <f>+BPub!S265/1000000</f>
        <v>0</v>
      </c>
      <c r="S277" s="58">
        <f>+BPub!X265/1000000</f>
        <v>0</v>
      </c>
      <c r="T277" s="58">
        <f>+BPub!AB265/1000000</f>
        <v>0</v>
      </c>
      <c r="U277" s="58">
        <v>0</v>
      </c>
      <c r="V277" s="1"/>
      <c r="W277" s="58">
        <f>+BPub!H265/1000000</f>
        <v>0</v>
      </c>
      <c r="X277" s="58">
        <f>+BPub!M265/1000000</f>
        <v>0</v>
      </c>
      <c r="Y277" s="58">
        <f>+BPub!R265/1000000</f>
        <v>0</v>
      </c>
      <c r="Z277" s="58">
        <f>+BPub!V265/1000000</f>
        <v>0</v>
      </c>
      <c r="AA277" s="58">
        <f>+BPub!AC265/1000000</f>
        <v>0</v>
      </c>
      <c r="AB277" s="58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</row>
    <row r="278" spans="1:35" x14ac:dyDescent="0.25">
      <c r="A278" s="6" t="s">
        <v>260</v>
      </c>
      <c r="B278" s="1">
        <v>17.570981309999997</v>
      </c>
      <c r="C278" s="149">
        <v>25.118412129999999</v>
      </c>
      <c r="D278" s="1">
        <v>33.350811419999999</v>
      </c>
      <c r="E278" s="1">
        <v>34.397767189999996</v>
      </c>
      <c r="F278" s="1">
        <v>40.451604079999996</v>
      </c>
      <c r="G278" s="58">
        <v>32.595619309999996</v>
      </c>
      <c r="I278" s="1">
        <f>+BPub!G266/1000000</f>
        <v>7.2721000000000005E-4</v>
      </c>
      <c r="J278" s="1">
        <f>+BPub!L266/1000000</f>
        <v>4.8013999999999999E-4</v>
      </c>
      <c r="K278" s="1">
        <f>+BPub!Q266/1000000</f>
        <v>4.8013999999999999E-4</v>
      </c>
      <c r="L278" s="1">
        <f>+BPub!W266/1000000</f>
        <v>2.6752141000000003</v>
      </c>
      <c r="M278" s="1">
        <f>+BPub!AD266/1000000</f>
        <v>11.568815970000001</v>
      </c>
      <c r="N278" s="1">
        <v>20.424827960000002</v>
      </c>
      <c r="O278" s="1"/>
      <c r="P278" s="58">
        <f>+BPub!I266/1000000</f>
        <v>4.9656060399999999</v>
      </c>
      <c r="Q278" s="58">
        <f>+BPub!N266/1000000</f>
        <v>19.989013589999999</v>
      </c>
      <c r="R278" s="58">
        <f>+BPub!S266/1000000</f>
        <v>40.680022539999996</v>
      </c>
      <c r="S278" s="58">
        <f>+BPub!X266/1000000</f>
        <v>59.173051790000002</v>
      </c>
      <c r="T278" s="58">
        <f>+BPub!AB266/1000000</f>
        <v>39.435515200000005</v>
      </c>
      <c r="U278" s="58">
        <v>32.652758589999998</v>
      </c>
      <c r="V278" s="1"/>
      <c r="W278" s="58">
        <f>+BPub!H266/1000000</f>
        <v>0</v>
      </c>
      <c r="X278" s="58">
        <f>+BPub!M266/1000000</f>
        <v>0.58592878000000004</v>
      </c>
      <c r="Y278" s="58">
        <f>+BPub!R266/1000000</f>
        <v>0</v>
      </c>
      <c r="Z278" s="58">
        <f>+BPub!V266/1000000</f>
        <v>0</v>
      </c>
      <c r="AA278" s="58">
        <f>+BPub!AC266/1000000</f>
        <v>0</v>
      </c>
      <c r="AB278" s="58">
        <v>9.6106423100000011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</row>
    <row r="279" spans="1:35" x14ac:dyDescent="0.25">
      <c r="A279" t="s">
        <v>261</v>
      </c>
      <c r="B279" s="1">
        <v>1.6699999999999999E-6</v>
      </c>
      <c r="C279" s="149">
        <v>9.1502E-4</v>
      </c>
      <c r="D279" s="1">
        <v>0</v>
      </c>
      <c r="E279" s="1">
        <v>0</v>
      </c>
      <c r="F279" s="1">
        <v>0</v>
      </c>
      <c r="G279" s="58">
        <v>0</v>
      </c>
      <c r="I279" s="1">
        <f>+BPub!G267/1000000</f>
        <v>0</v>
      </c>
      <c r="J279" s="1">
        <f>+BPub!L267/1000000</f>
        <v>0</v>
      </c>
      <c r="K279" s="1">
        <f>+BPub!Q267/1000000</f>
        <v>0</v>
      </c>
      <c r="L279" s="1">
        <f>+BPub!W267/1000000</f>
        <v>0</v>
      </c>
      <c r="M279" s="1">
        <f>+BPub!AD267/1000000</f>
        <v>0</v>
      </c>
      <c r="N279" s="1">
        <v>0</v>
      </c>
      <c r="O279" s="1"/>
      <c r="P279" s="58">
        <f>+BPub!I267/1000000</f>
        <v>2.4533999999999998E-4</v>
      </c>
      <c r="Q279" s="58">
        <f>+BPub!N267/1000000</f>
        <v>0.185</v>
      </c>
      <c r="R279" s="58">
        <f>+BPub!S267/1000000</f>
        <v>0</v>
      </c>
      <c r="S279" s="58">
        <f>+BPub!X267/1000000</f>
        <v>0</v>
      </c>
      <c r="T279" s="58">
        <f>+BPub!AB267/1000000</f>
        <v>0</v>
      </c>
      <c r="U279" s="58">
        <v>0.41721293999999998</v>
      </c>
      <c r="V279" s="1"/>
      <c r="W279" s="58">
        <f>+BPub!H267/1000000</f>
        <v>0</v>
      </c>
      <c r="X279" s="58">
        <f>+BPub!M267/1000000</f>
        <v>0</v>
      </c>
      <c r="Y279" s="58">
        <f>+BPub!R267/1000000</f>
        <v>0</v>
      </c>
      <c r="Z279" s="58">
        <f>+BPub!V267/1000000</f>
        <v>0</v>
      </c>
      <c r="AA279" s="58">
        <f>+BPub!AC267/1000000</f>
        <v>0</v>
      </c>
      <c r="AB279" s="58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</row>
    <row r="280" spans="1:35" x14ac:dyDescent="0.25">
      <c r="A280" t="s">
        <v>262</v>
      </c>
      <c r="B280" s="1">
        <v>5.0583931900000003</v>
      </c>
      <c r="C280" s="149">
        <v>7.7649530999999996</v>
      </c>
      <c r="D280" s="1">
        <v>6.7233482499999999</v>
      </c>
      <c r="E280" s="1">
        <v>6.3504881399999995</v>
      </c>
      <c r="F280" s="1">
        <v>5.2725120300000006</v>
      </c>
      <c r="G280" s="58">
        <v>3.2977167999999999</v>
      </c>
      <c r="I280" s="1">
        <f>+BPub!G268/1000000</f>
        <v>3.8621E-4</v>
      </c>
      <c r="J280" s="1">
        <f>+BPub!L268/1000000</f>
        <v>0</v>
      </c>
      <c r="K280" s="1">
        <f>+BPub!Q268/1000000</f>
        <v>0</v>
      </c>
      <c r="L280" s="1">
        <f>+BPub!W268/1000000</f>
        <v>0.82934622000000002</v>
      </c>
      <c r="M280" s="1">
        <f>+BPub!AD268/1000000</f>
        <v>2.30020062</v>
      </c>
      <c r="N280" s="1">
        <v>5.3712081999999999</v>
      </c>
      <c r="O280" s="1"/>
      <c r="P280" s="58">
        <f>+BPub!I268/1000000</f>
        <v>4.3492476799999995</v>
      </c>
      <c r="Q280" s="58">
        <f>+BPub!N268/1000000</f>
        <v>9.4577023699999998</v>
      </c>
      <c r="R280" s="58">
        <f>+BPub!S268/1000000</f>
        <v>7.3617863300000002</v>
      </c>
      <c r="S280" s="58">
        <f>+BPub!X268/1000000</f>
        <v>6.53590289</v>
      </c>
      <c r="T280" s="58">
        <f>+BPub!AB268/1000000</f>
        <v>4.6882453499999999</v>
      </c>
      <c r="U280" s="58">
        <v>2.0227395499999998</v>
      </c>
      <c r="V280" s="1"/>
      <c r="W280" s="58">
        <f>+BPub!H268/1000000</f>
        <v>0</v>
      </c>
      <c r="X280" s="58">
        <f>+BPub!M268/1000000</f>
        <v>9.4453869999999995E-2</v>
      </c>
      <c r="Y280" s="58">
        <f>+BPub!R268/1000000</f>
        <v>0</v>
      </c>
      <c r="Z280" s="58">
        <f>+BPub!V268/1000000</f>
        <v>0</v>
      </c>
      <c r="AA280" s="58">
        <f>+BPub!AC268/1000000</f>
        <v>0</v>
      </c>
      <c r="AB280" s="58">
        <v>1.17627003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</row>
    <row r="281" spans="1:35" x14ac:dyDescent="0.25">
      <c r="A281" t="s">
        <v>263</v>
      </c>
      <c r="B281" s="1">
        <v>4.2172614599999996</v>
      </c>
      <c r="C281" s="149">
        <v>6.6132114</v>
      </c>
      <c r="D281" s="1">
        <v>7.9422579800000008</v>
      </c>
      <c r="E281" s="1">
        <v>6.5311560399999999</v>
      </c>
      <c r="F281" s="1">
        <v>7.8434351500000004</v>
      </c>
      <c r="G281" s="58">
        <v>5.9360943099999997</v>
      </c>
      <c r="I281" s="1">
        <f>+BPub!G269/1000000</f>
        <v>0</v>
      </c>
      <c r="J281" s="1">
        <f>+BPub!L269/1000000</f>
        <v>0</v>
      </c>
      <c r="K281" s="1">
        <f>+BPub!Q269/1000000</f>
        <v>0</v>
      </c>
      <c r="L281" s="1">
        <f>+BPub!W269/1000000</f>
        <v>1.55122936</v>
      </c>
      <c r="M281" s="1">
        <f>+BPub!AD269/1000000</f>
        <v>5.3245054500000002</v>
      </c>
      <c r="N281" s="1">
        <v>5.8523368300000005</v>
      </c>
      <c r="O281" s="1"/>
      <c r="P281" s="58">
        <f>+BPub!I269/1000000</f>
        <v>0.18810560000000001</v>
      </c>
      <c r="Q281" s="58">
        <f>+BPub!N269/1000000</f>
        <v>6.8392179999999998</v>
      </c>
      <c r="R281" s="58">
        <f>+BPub!S269/1000000</f>
        <v>5.1989693099999998</v>
      </c>
      <c r="S281" s="58">
        <f>+BPub!X269/1000000</f>
        <v>15.17812618</v>
      </c>
      <c r="T281" s="58">
        <f>+BPub!AB269/1000000</f>
        <v>1.8542306100000001</v>
      </c>
      <c r="U281" s="58">
        <v>6.1891984600000001</v>
      </c>
      <c r="V281" s="1"/>
      <c r="W281" s="58">
        <f>+BPub!H269/1000000</f>
        <v>0</v>
      </c>
      <c r="X281" s="58">
        <f>+BPub!M269/1000000</f>
        <v>0.16012379999999998</v>
      </c>
      <c r="Y281" s="58">
        <f>+BPub!R269/1000000</f>
        <v>0</v>
      </c>
      <c r="Z281" s="58">
        <f>+BPub!V269/1000000</f>
        <v>0</v>
      </c>
      <c r="AA281" s="58">
        <f>+BPub!AC269/1000000</f>
        <v>0</v>
      </c>
      <c r="AB281" s="58">
        <v>1.99903776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</row>
    <row r="282" spans="1:35" x14ac:dyDescent="0.25">
      <c r="A282" t="s">
        <v>264</v>
      </c>
      <c r="B282" s="1">
        <v>4.0133657099999995</v>
      </c>
      <c r="C282" s="149">
        <v>5.9574978700000001</v>
      </c>
      <c r="D282" s="1">
        <v>8.1632405199999987</v>
      </c>
      <c r="E282" s="1">
        <v>7.7720164199999999</v>
      </c>
      <c r="F282" s="1">
        <v>10.93550314</v>
      </c>
      <c r="G282" s="58">
        <v>7.60755874</v>
      </c>
      <c r="I282" s="1">
        <f>+BPub!G270/1000000</f>
        <v>0</v>
      </c>
      <c r="J282" s="1">
        <f>+BPub!L270/1000000</f>
        <v>3.9413999999999996E-4</v>
      </c>
      <c r="K282" s="1">
        <f>+BPub!Q270/1000000</f>
        <v>0</v>
      </c>
      <c r="L282" s="1">
        <f>+BPub!W270/1000000</f>
        <v>0.29415838</v>
      </c>
      <c r="M282" s="1">
        <f>+BPub!AD270/1000000</f>
        <v>3.3768679100000001</v>
      </c>
      <c r="N282" s="1">
        <v>3.6818244600000001</v>
      </c>
      <c r="O282" s="1"/>
      <c r="P282" s="58">
        <f>+BPub!I270/1000000</f>
        <v>7.0694000000000009E-4</v>
      </c>
      <c r="Q282" s="58">
        <f>+BPub!N270/1000000</f>
        <v>3.0670723600000001</v>
      </c>
      <c r="R282" s="58">
        <f>+BPub!S270/1000000</f>
        <v>14.659735289999999</v>
      </c>
      <c r="S282" s="58">
        <f>+BPub!X270/1000000</f>
        <v>11.89013843</v>
      </c>
      <c r="T282" s="58">
        <f>+BPub!AB270/1000000</f>
        <v>5.6126236500000006</v>
      </c>
      <c r="U282" s="58">
        <v>8.0979003299999999</v>
      </c>
      <c r="V282" s="1"/>
      <c r="W282" s="58">
        <f>+BPub!H270/1000000</f>
        <v>0</v>
      </c>
      <c r="X282" s="58">
        <f>+BPub!M270/1000000</f>
        <v>0.33135111</v>
      </c>
      <c r="Y282" s="58">
        <f>+BPub!R270/1000000</f>
        <v>0</v>
      </c>
      <c r="Z282" s="58">
        <f>+BPub!V270/1000000</f>
        <v>0</v>
      </c>
      <c r="AA282" s="58">
        <f>+BPub!AC270/1000000</f>
        <v>0</v>
      </c>
      <c r="AB282" s="58">
        <v>4.0266242099999996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</row>
    <row r="283" spans="1:35" x14ac:dyDescent="0.25">
      <c r="A283" t="s">
        <v>265</v>
      </c>
      <c r="B283" s="1">
        <v>4.2819592800000006</v>
      </c>
      <c r="C283" s="149">
        <v>4.7818347399999999</v>
      </c>
      <c r="D283" s="1">
        <v>10.521964669999999</v>
      </c>
      <c r="E283" s="1">
        <v>13.744106589999999</v>
      </c>
      <c r="F283" s="1">
        <v>16.400153759999998</v>
      </c>
      <c r="G283" s="58">
        <v>15.75424946</v>
      </c>
      <c r="I283" s="1">
        <f>+BPub!G271/1000000</f>
        <v>3.4099999999999999E-4</v>
      </c>
      <c r="J283" s="1">
        <f>+BPub!L271/1000000</f>
        <v>8.6000000000000003E-5</v>
      </c>
      <c r="K283" s="1">
        <f>+BPub!Q271/1000000</f>
        <v>4.8013999999999999E-4</v>
      </c>
      <c r="L283" s="1">
        <f>+BPub!W271/1000000</f>
        <v>4.8013999999999999E-4</v>
      </c>
      <c r="M283" s="1">
        <f>+BPub!AD271/1000000</f>
        <v>0.56724198999999997</v>
      </c>
      <c r="N283" s="1">
        <v>5.51945847</v>
      </c>
      <c r="O283" s="1"/>
      <c r="P283" s="58">
        <f>+BPub!I271/1000000</f>
        <v>0.42730047999999998</v>
      </c>
      <c r="Q283" s="58">
        <f>+BPub!N271/1000000</f>
        <v>0.44002086000000001</v>
      </c>
      <c r="R283" s="58">
        <f>+BPub!S271/1000000</f>
        <v>13.459531609999999</v>
      </c>
      <c r="S283" s="58">
        <f>+BPub!X271/1000000</f>
        <v>25.56888429</v>
      </c>
      <c r="T283" s="58">
        <f>+BPub!AB271/1000000</f>
        <v>27.28041559</v>
      </c>
      <c r="U283" s="58">
        <v>15.92570731</v>
      </c>
      <c r="V283" s="1"/>
      <c r="W283" s="58">
        <f>+BPub!H271/1000000</f>
        <v>0</v>
      </c>
      <c r="X283" s="58">
        <f>+BPub!M271/1000000</f>
        <v>0</v>
      </c>
      <c r="Y283" s="58">
        <f>+BPub!R271/1000000</f>
        <v>0</v>
      </c>
      <c r="Z283" s="58">
        <f>+BPub!V271/1000000</f>
        <v>0</v>
      </c>
      <c r="AA283" s="58">
        <f>+BPub!AC271/1000000</f>
        <v>0</v>
      </c>
      <c r="AB283" s="58">
        <v>2.40871031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</row>
    <row r="284" spans="1:35" x14ac:dyDescent="0.25">
      <c r="A284" t="s">
        <v>266</v>
      </c>
      <c r="B284" s="1">
        <v>1.9265367199999999</v>
      </c>
      <c r="C284" s="149">
        <v>1.34193553</v>
      </c>
      <c r="D284" s="1">
        <v>1.22866371</v>
      </c>
      <c r="E284" s="1">
        <v>1.0933177700000001</v>
      </c>
      <c r="F284" s="1">
        <v>1.39281783</v>
      </c>
      <c r="G284" s="58">
        <v>1.0184018800000001</v>
      </c>
      <c r="I284" s="1">
        <f>+BPub!G272/1000000</f>
        <v>0</v>
      </c>
      <c r="J284" s="1">
        <f>+BPub!L272/1000000</f>
        <v>0</v>
      </c>
      <c r="K284" s="1">
        <f>+BPub!Q272/1000000</f>
        <v>0</v>
      </c>
      <c r="L284" s="1">
        <f>+BPub!W272/1000000</f>
        <v>0</v>
      </c>
      <c r="M284" s="1">
        <f>+BPub!AD272/1000000</f>
        <v>0</v>
      </c>
      <c r="N284" s="1">
        <v>0</v>
      </c>
      <c r="O284" s="1"/>
      <c r="P284" s="58">
        <f>+BPub!I272/1000000</f>
        <v>0</v>
      </c>
      <c r="Q284" s="58">
        <f>+BPub!N272/1000000</f>
        <v>0</v>
      </c>
      <c r="R284" s="58">
        <f>+BPub!S272/1000000</f>
        <v>0</v>
      </c>
      <c r="S284" s="58">
        <f>+BPub!X272/1000000</f>
        <v>0</v>
      </c>
      <c r="T284" s="58">
        <f>+BPub!AB272/1000000</f>
        <v>0</v>
      </c>
      <c r="U284" s="58">
        <v>0</v>
      </c>
      <c r="V284" s="1"/>
      <c r="W284" s="58">
        <f>+BPub!H272/1000000</f>
        <v>0</v>
      </c>
      <c r="X284" s="58">
        <f>+BPub!M272/1000000</f>
        <v>0</v>
      </c>
      <c r="Y284" s="58">
        <f>+BPub!R272/1000000</f>
        <v>0</v>
      </c>
      <c r="Z284" s="58">
        <f>+BPub!V272/1000000</f>
        <v>0</v>
      </c>
      <c r="AA284" s="58">
        <f>+BPub!AC272/1000000</f>
        <v>0</v>
      </c>
      <c r="AB284" s="58">
        <v>0</v>
      </c>
      <c r="AD284">
        <v>3.6720109999999999</v>
      </c>
      <c r="AE284">
        <v>5.6802919999999997</v>
      </c>
      <c r="AF284">
        <v>8.7480550000000008</v>
      </c>
      <c r="AG284">
        <v>11.718667</v>
      </c>
      <c r="AH284">
        <v>11.332585949999999</v>
      </c>
      <c r="AI284">
        <v>0</v>
      </c>
    </row>
    <row r="285" spans="1:35" x14ac:dyDescent="0.25">
      <c r="A285" t="s">
        <v>267</v>
      </c>
      <c r="B285" s="1">
        <v>0.26336125999999999</v>
      </c>
      <c r="C285" s="149">
        <v>0.18116254999999998</v>
      </c>
      <c r="D285" s="1">
        <v>0.14082810999999998</v>
      </c>
      <c r="E285" s="1">
        <v>0.16966125000000001</v>
      </c>
      <c r="F285" s="1">
        <v>0.16798329000000001</v>
      </c>
      <c r="G285" s="58">
        <v>7.7359559999999994E-2</v>
      </c>
      <c r="I285" s="1">
        <f>+BPub!G273/1000000</f>
        <v>0</v>
      </c>
      <c r="J285" s="1">
        <f>+BPub!L273/1000000</f>
        <v>0</v>
      </c>
      <c r="K285" s="1">
        <f>+BPub!Q273/1000000</f>
        <v>0</v>
      </c>
      <c r="L285" s="1">
        <f>+BPub!W273/1000000</f>
        <v>0</v>
      </c>
      <c r="M285" s="1">
        <f>+BPub!AD273/1000000</f>
        <v>0</v>
      </c>
      <c r="N285" s="1">
        <v>0</v>
      </c>
      <c r="O285" s="1"/>
      <c r="P285" s="58">
        <f>+BPub!I273/1000000</f>
        <v>0</v>
      </c>
      <c r="Q285" s="58">
        <f>+BPub!N273/1000000</f>
        <v>0</v>
      </c>
      <c r="R285" s="58">
        <f>+BPub!S273/1000000</f>
        <v>0</v>
      </c>
      <c r="S285" s="58">
        <f>+BPub!X273/1000000</f>
        <v>0</v>
      </c>
      <c r="T285" s="58">
        <f>+BPub!AB273/1000000</f>
        <v>0</v>
      </c>
      <c r="U285" s="58">
        <v>0</v>
      </c>
      <c r="V285" s="1"/>
      <c r="W285" s="58">
        <f>+BPub!H273/1000000</f>
        <v>0</v>
      </c>
      <c r="X285" s="58">
        <f>+BPub!M273/1000000</f>
        <v>0</v>
      </c>
      <c r="Y285" s="58">
        <f>+BPub!R273/1000000</f>
        <v>0</v>
      </c>
      <c r="Z285" s="58">
        <f>+BPub!V273/1000000</f>
        <v>0</v>
      </c>
      <c r="AA285" s="58">
        <f>+BPub!AC273/1000000</f>
        <v>0</v>
      </c>
      <c r="AB285" s="58">
        <v>0</v>
      </c>
      <c r="AD285">
        <v>0.43670500000000001</v>
      </c>
      <c r="AE285">
        <v>0.21007400000000001</v>
      </c>
      <c r="AF285">
        <v>0.112945</v>
      </c>
      <c r="AG285">
        <v>0.17191200000000001</v>
      </c>
      <c r="AH285">
        <v>0.13543601</v>
      </c>
      <c r="AI285">
        <v>0</v>
      </c>
    </row>
    <row r="286" spans="1:35" x14ac:dyDescent="0.25">
      <c r="A286" t="s">
        <v>268</v>
      </c>
      <c r="B286" s="1">
        <v>0.53716361999999995</v>
      </c>
      <c r="C286" s="149">
        <v>0.32199164000000002</v>
      </c>
      <c r="D286" s="1">
        <v>0.30500084999999999</v>
      </c>
      <c r="E286" s="1">
        <v>0.27744239000000004</v>
      </c>
      <c r="F286" s="1">
        <v>0.32196561000000001</v>
      </c>
      <c r="G286" s="58">
        <v>0.15094760999999998</v>
      </c>
      <c r="I286" s="1">
        <f>+BPub!G274/1000000</f>
        <v>0</v>
      </c>
      <c r="J286" s="1">
        <f>+BPub!L274/1000000</f>
        <v>0</v>
      </c>
      <c r="K286" s="1">
        <f>+BPub!Q274/1000000</f>
        <v>0</v>
      </c>
      <c r="L286" s="1">
        <f>+BPub!W274/1000000</f>
        <v>0</v>
      </c>
      <c r="M286" s="1">
        <f>+BPub!AD274/1000000</f>
        <v>0</v>
      </c>
      <c r="N286" s="1">
        <v>0</v>
      </c>
      <c r="O286" s="1"/>
      <c r="P286" s="58">
        <f>+BPub!I274/1000000</f>
        <v>0</v>
      </c>
      <c r="Q286" s="58">
        <f>+BPub!N274/1000000</f>
        <v>0</v>
      </c>
      <c r="R286" s="58">
        <f>+BPub!S274/1000000</f>
        <v>0</v>
      </c>
      <c r="S286" s="58">
        <f>+BPub!X274/1000000</f>
        <v>0</v>
      </c>
      <c r="T286" s="58">
        <f>+BPub!AB274/1000000</f>
        <v>0</v>
      </c>
      <c r="U286" s="58">
        <v>0</v>
      </c>
      <c r="V286" s="1"/>
      <c r="W286" s="58">
        <f>+BPub!H274/1000000</f>
        <v>0</v>
      </c>
      <c r="X286" s="58">
        <f>+BPub!M274/1000000</f>
        <v>0</v>
      </c>
      <c r="Y286" s="58">
        <f>+BPub!R274/1000000</f>
        <v>0</v>
      </c>
      <c r="Z286" s="58">
        <f>+BPub!V274/1000000</f>
        <v>0</v>
      </c>
      <c r="AA286" s="58">
        <f>+BPub!AC274/1000000</f>
        <v>0</v>
      </c>
      <c r="AB286" s="58">
        <v>0</v>
      </c>
      <c r="AD286">
        <v>0.45267600000000002</v>
      </c>
      <c r="AE286">
        <v>0.65902000000000005</v>
      </c>
      <c r="AF286">
        <v>1.4184749999999999</v>
      </c>
      <c r="AG286">
        <v>2.3496039999999998</v>
      </c>
      <c r="AH286">
        <v>2.4598705999999999</v>
      </c>
      <c r="AI286">
        <v>0</v>
      </c>
    </row>
    <row r="287" spans="1:35" x14ac:dyDescent="0.25">
      <c r="A287" t="s">
        <v>269</v>
      </c>
      <c r="B287" s="1">
        <v>0.36735942999999999</v>
      </c>
      <c r="C287" s="149">
        <v>0.27736697999999999</v>
      </c>
      <c r="D287" s="1">
        <v>0.25687123000000001</v>
      </c>
      <c r="E287" s="1">
        <v>0.18284713</v>
      </c>
      <c r="F287" s="1">
        <v>0.26872818999999998</v>
      </c>
      <c r="G287" s="58">
        <v>0.15301766</v>
      </c>
      <c r="I287" s="1">
        <f>+BPub!G275/1000000</f>
        <v>0</v>
      </c>
      <c r="J287" s="1">
        <f>+BPub!L275/1000000</f>
        <v>0</v>
      </c>
      <c r="K287" s="1">
        <f>+BPub!Q275/1000000</f>
        <v>0</v>
      </c>
      <c r="L287" s="1">
        <f>+BPub!W275/1000000</f>
        <v>0</v>
      </c>
      <c r="M287" s="1">
        <f>+BPub!AD275/1000000</f>
        <v>0</v>
      </c>
      <c r="N287" s="1">
        <v>0</v>
      </c>
      <c r="O287" s="1"/>
      <c r="P287" s="58">
        <f>+BPub!I275/1000000</f>
        <v>0</v>
      </c>
      <c r="Q287" s="58">
        <f>+BPub!N275/1000000</f>
        <v>0</v>
      </c>
      <c r="R287" s="58">
        <f>+BPub!S275/1000000</f>
        <v>0</v>
      </c>
      <c r="S287" s="58">
        <f>+BPub!X275/1000000</f>
        <v>0</v>
      </c>
      <c r="T287" s="58">
        <f>+BPub!AB275/1000000</f>
        <v>0</v>
      </c>
      <c r="U287" s="58">
        <v>0</v>
      </c>
      <c r="V287" s="1"/>
      <c r="W287" s="58">
        <f>+BPub!H275/1000000</f>
        <v>0</v>
      </c>
      <c r="X287" s="58">
        <f>+BPub!M275/1000000</f>
        <v>0</v>
      </c>
      <c r="Y287" s="58">
        <f>+BPub!R275/1000000</f>
        <v>0</v>
      </c>
      <c r="Z287" s="58">
        <f>+BPub!V275/1000000</f>
        <v>0</v>
      </c>
      <c r="AA287" s="58">
        <f>+BPub!AC275/1000000</f>
        <v>0</v>
      </c>
      <c r="AB287" s="58">
        <v>0</v>
      </c>
      <c r="AD287">
        <v>0.78258399999999995</v>
      </c>
      <c r="AE287">
        <v>0.84868100000000002</v>
      </c>
      <c r="AF287">
        <v>0.54969000000000001</v>
      </c>
      <c r="AG287">
        <v>0.35258400000000001</v>
      </c>
      <c r="AH287">
        <v>0.13953884</v>
      </c>
      <c r="AI287">
        <v>0</v>
      </c>
    </row>
    <row r="288" spans="1:35" x14ac:dyDescent="0.25">
      <c r="A288" t="s">
        <v>270</v>
      </c>
      <c r="B288" s="1">
        <v>0.20874510999999998</v>
      </c>
      <c r="C288" s="149">
        <v>0.14967217000000002</v>
      </c>
      <c r="D288" s="1">
        <v>0.15875113000000002</v>
      </c>
      <c r="E288" s="1">
        <v>0.12042071</v>
      </c>
      <c r="F288" s="1">
        <v>0.20535465999999999</v>
      </c>
      <c r="G288" s="58">
        <v>0.15337675000000001</v>
      </c>
      <c r="I288" s="1">
        <f>+BPub!G276/1000000</f>
        <v>0</v>
      </c>
      <c r="J288" s="1">
        <f>+BPub!L276/1000000</f>
        <v>0</v>
      </c>
      <c r="K288" s="1">
        <f>+BPub!Q276/1000000</f>
        <v>0</v>
      </c>
      <c r="L288" s="1">
        <f>+BPub!W276/1000000</f>
        <v>0</v>
      </c>
      <c r="M288" s="1">
        <f>+BPub!AD276/1000000</f>
        <v>0</v>
      </c>
      <c r="N288" s="1">
        <v>0</v>
      </c>
      <c r="O288" s="1"/>
      <c r="P288" s="58">
        <f>+BPub!I276/1000000</f>
        <v>0</v>
      </c>
      <c r="Q288" s="58">
        <f>+BPub!N276/1000000</f>
        <v>0</v>
      </c>
      <c r="R288" s="58">
        <f>+BPub!S276/1000000</f>
        <v>0</v>
      </c>
      <c r="S288" s="58">
        <f>+BPub!X276/1000000</f>
        <v>0</v>
      </c>
      <c r="T288" s="58">
        <f>+BPub!AB276/1000000</f>
        <v>0</v>
      </c>
      <c r="U288" s="58">
        <v>0</v>
      </c>
      <c r="V288" s="1"/>
      <c r="W288" s="58">
        <f>+BPub!H276/1000000</f>
        <v>0</v>
      </c>
      <c r="X288" s="58">
        <f>+BPub!M276/1000000</f>
        <v>0</v>
      </c>
      <c r="Y288" s="58">
        <f>+BPub!R276/1000000</f>
        <v>0</v>
      </c>
      <c r="Z288" s="58">
        <f>+BPub!V276/1000000</f>
        <v>0</v>
      </c>
      <c r="AA288" s="58">
        <f>+BPub!AC276/1000000</f>
        <v>0</v>
      </c>
      <c r="AB288" s="58">
        <v>0</v>
      </c>
      <c r="AD288">
        <v>0.49161199999999999</v>
      </c>
      <c r="AE288">
        <v>1.423136</v>
      </c>
      <c r="AF288">
        <v>3.0388950000000001</v>
      </c>
      <c r="AG288">
        <v>2.7295129999999999</v>
      </c>
      <c r="AH288">
        <v>2.4793790899999997</v>
      </c>
      <c r="AI288">
        <v>0</v>
      </c>
    </row>
    <row r="289" spans="1:35" x14ac:dyDescent="0.25">
      <c r="A289" t="s">
        <v>271</v>
      </c>
      <c r="B289" s="1">
        <v>0.5499073000000001</v>
      </c>
      <c r="C289" s="149">
        <v>0.41174219000000001</v>
      </c>
      <c r="D289" s="1">
        <v>0.36721239</v>
      </c>
      <c r="E289" s="1">
        <v>0.34294628999999999</v>
      </c>
      <c r="F289" s="1">
        <v>0.42878608000000001</v>
      </c>
      <c r="G289" s="58">
        <v>0.48370029999999997</v>
      </c>
      <c r="I289" s="1">
        <f>+BPub!G277/1000000</f>
        <v>0</v>
      </c>
      <c r="J289" s="1">
        <f>+BPub!L277/1000000</f>
        <v>0</v>
      </c>
      <c r="K289" s="1">
        <f>+BPub!Q277/1000000</f>
        <v>0</v>
      </c>
      <c r="L289" s="1">
        <f>+BPub!W277/1000000</f>
        <v>0</v>
      </c>
      <c r="M289" s="1">
        <f>+BPub!AD277/1000000</f>
        <v>0</v>
      </c>
      <c r="N289" s="1">
        <v>0</v>
      </c>
      <c r="O289" s="1"/>
      <c r="P289" s="58">
        <f>+BPub!I277/1000000</f>
        <v>0</v>
      </c>
      <c r="Q289" s="58">
        <f>+BPub!N277/1000000</f>
        <v>0</v>
      </c>
      <c r="R289" s="58">
        <f>+BPub!S277/1000000</f>
        <v>0</v>
      </c>
      <c r="S289" s="58">
        <f>+BPub!X277/1000000</f>
        <v>0</v>
      </c>
      <c r="T289" s="58">
        <f>+BPub!AB277/1000000</f>
        <v>0</v>
      </c>
      <c r="U289" s="58">
        <v>0</v>
      </c>
      <c r="V289" s="1"/>
      <c r="W289" s="58">
        <f>+BPub!H277/1000000</f>
        <v>0</v>
      </c>
      <c r="X289" s="58">
        <f>+BPub!M277/1000000</f>
        <v>0</v>
      </c>
      <c r="Y289" s="58">
        <f>+BPub!R277/1000000</f>
        <v>0</v>
      </c>
      <c r="Z289" s="58">
        <f>+BPub!V277/1000000</f>
        <v>0</v>
      </c>
      <c r="AA289" s="58">
        <f>+BPub!AC277/1000000</f>
        <v>0</v>
      </c>
      <c r="AB289" s="58">
        <v>0</v>
      </c>
      <c r="AD289">
        <v>1.508435</v>
      </c>
      <c r="AE289">
        <v>2.5393810000000001</v>
      </c>
      <c r="AF289">
        <v>3.62805</v>
      </c>
      <c r="AG289">
        <v>6.1150529999999996</v>
      </c>
      <c r="AH289">
        <v>6.1183614100000003</v>
      </c>
      <c r="AI289">
        <v>0</v>
      </c>
    </row>
    <row r="290" spans="1:35" x14ac:dyDescent="0.25">
      <c r="A290" t="s">
        <v>272</v>
      </c>
      <c r="B290" s="1">
        <v>0</v>
      </c>
      <c r="C290" s="149">
        <v>0</v>
      </c>
      <c r="D290" s="1">
        <v>0</v>
      </c>
      <c r="E290" s="1">
        <v>0</v>
      </c>
      <c r="F290" s="1">
        <v>0</v>
      </c>
      <c r="G290" s="58">
        <v>0</v>
      </c>
      <c r="I290" s="1">
        <f>+BPub!G278/1000000</f>
        <v>0.29939055999999997</v>
      </c>
      <c r="J290" s="1">
        <f>+BPub!L278/1000000</f>
        <v>0.23626260999999998</v>
      </c>
      <c r="K290" s="1">
        <f>+BPub!Q278/1000000</f>
        <v>0.11236475</v>
      </c>
      <c r="L290" s="1">
        <f>+BPub!W278/1000000</f>
        <v>6.1515069999999998E-2</v>
      </c>
      <c r="M290" s="1">
        <f>+BPub!AD278/1000000</f>
        <v>6.071936E-2</v>
      </c>
      <c r="N290" s="1">
        <v>4.3736519999999994E-2</v>
      </c>
      <c r="O290" s="1"/>
      <c r="P290" s="58">
        <f>+BPub!I278/1000000</f>
        <v>0</v>
      </c>
      <c r="Q290" s="58">
        <f>+BPub!N278/1000000</f>
        <v>5.3321349999999997E-2</v>
      </c>
      <c r="R290" s="58">
        <f>+BPub!S278/1000000</f>
        <v>3.2512630000000001E-2</v>
      </c>
      <c r="S290" s="58">
        <f>+BPub!X278/1000000</f>
        <v>2.329175E-2</v>
      </c>
      <c r="T290" s="58">
        <f>+BPub!AB278/1000000</f>
        <v>0</v>
      </c>
      <c r="U290" s="58">
        <v>1.7420599999999999E-3</v>
      </c>
      <c r="V290" s="1"/>
      <c r="W290" s="58">
        <f>+BPub!H278/1000000</f>
        <v>0</v>
      </c>
      <c r="X290" s="58">
        <f>+BPub!M278/1000000</f>
        <v>0</v>
      </c>
      <c r="Y290" s="58">
        <f>+BPub!R278/1000000</f>
        <v>0</v>
      </c>
      <c r="Z290" s="58">
        <f>+BPub!V278/1000000</f>
        <v>0</v>
      </c>
      <c r="AA290" s="58">
        <f>+BPub!AC278/1000000</f>
        <v>0</v>
      </c>
      <c r="AB290" s="58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</row>
    <row r="291" spans="1:35" x14ac:dyDescent="0.25">
      <c r="A291" t="s">
        <v>273</v>
      </c>
      <c r="B291" s="1">
        <v>0</v>
      </c>
      <c r="C291" s="149">
        <v>0</v>
      </c>
      <c r="D291" s="1">
        <v>0</v>
      </c>
      <c r="E291" s="1">
        <v>0</v>
      </c>
      <c r="F291" s="1">
        <v>0</v>
      </c>
      <c r="G291" s="58">
        <v>0</v>
      </c>
      <c r="I291" s="1">
        <f>+BPub!G279/1000000</f>
        <v>0</v>
      </c>
      <c r="J291" s="1">
        <f>+BPub!L279/1000000</f>
        <v>0</v>
      </c>
      <c r="K291" s="1">
        <f>+BPub!Q279/1000000</f>
        <v>0</v>
      </c>
      <c r="L291" s="1">
        <f>+BPub!W279/1000000</f>
        <v>0</v>
      </c>
      <c r="M291" s="1">
        <f>+BPub!AD279/1000000</f>
        <v>0</v>
      </c>
      <c r="N291" s="1">
        <v>0</v>
      </c>
      <c r="O291" s="1"/>
      <c r="P291" s="58">
        <f>+BPub!I279/1000000</f>
        <v>0</v>
      </c>
      <c r="Q291" s="58">
        <f>+BPub!N279/1000000</f>
        <v>0</v>
      </c>
      <c r="R291" s="58">
        <f>+BPub!S279/1000000</f>
        <v>0</v>
      </c>
      <c r="S291" s="58">
        <f>+BPub!X279/1000000</f>
        <v>0</v>
      </c>
      <c r="T291" s="58">
        <f>+BPub!AB279/1000000</f>
        <v>0</v>
      </c>
      <c r="U291" s="58">
        <v>0</v>
      </c>
      <c r="V291" s="1"/>
      <c r="W291" s="58">
        <f>+BPub!H279/1000000</f>
        <v>0</v>
      </c>
      <c r="X291" s="58">
        <f>+BPub!M279/1000000</f>
        <v>0</v>
      </c>
      <c r="Y291" s="58">
        <f>+BPub!R279/1000000</f>
        <v>0</v>
      </c>
      <c r="Z291" s="58">
        <f>+BPub!V279/1000000</f>
        <v>0</v>
      </c>
      <c r="AA291" s="58">
        <f>+BPub!AC279/1000000</f>
        <v>0</v>
      </c>
      <c r="AB291" s="58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</row>
    <row r="292" spans="1:35" x14ac:dyDescent="0.25">
      <c r="A292" t="s">
        <v>274</v>
      </c>
      <c r="B292" s="1">
        <v>0</v>
      </c>
      <c r="C292" s="149">
        <v>0</v>
      </c>
      <c r="D292" s="1">
        <v>0</v>
      </c>
      <c r="E292" s="1">
        <v>0</v>
      </c>
      <c r="F292" s="1">
        <v>0</v>
      </c>
      <c r="G292" s="58">
        <v>0</v>
      </c>
      <c r="I292" s="1">
        <f>+BPub!G280/1000000</f>
        <v>2.7727040000000001E-2</v>
      </c>
      <c r="J292" s="1">
        <f>+BPub!L280/1000000</f>
        <v>1.5708159999999999E-2</v>
      </c>
      <c r="K292" s="1">
        <f>+BPub!Q280/1000000</f>
        <v>1.019465E-2</v>
      </c>
      <c r="L292" s="1">
        <f>+BPub!W280/1000000</f>
        <v>8.781520000000001E-3</v>
      </c>
      <c r="M292" s="1">
        <f>+BPub!AD280/1000000</f>
        <v>1.001139E-2</v>
      </c>
      <c r="N292" s="1">
        <v>6.6927200000000001E-3</v>
      </c>
      <c r="O292" s="1"/>
      <c r="P292" s="58">
        <f>+BPub!I280/1000000</f>
        <v>0</v>
      </c>
      <c r="Q292" s="58">
        <f>+BPub!N280/1000000</f>
        <v>5.1148999999999997E-4</v>
      </c>
      <c r="R292" s="58">
        <f>+BPub!S280/1000000</f>
        <v>1.1073900000000002E-3</v>
      </c>
      <c r="S292" s="58">
        <f>+BPub!X280/1000000</f>
        <v>9.4826999999999997E-4</v>
      </c>
      <c r="T292" s="58">
        <f>+BPub!AB280/1000000</f>
        <v>0</v>
      </c>
      <c r="U292" s="58">
        <v>5.7386000000000004E-4</v>
      </c>
      <c r="V292" s="1"/>
      <c r="W292" s="58">
        <f>+BPub!H280/1000000</f>
        <v>0</v>
      </c>
      <c r="X292" s="58">
        <f>+BPub!M280/1000000</f>
        <v>0</v>
      </c>
      <c r="Y292" s="58">
        <f>+BPub!R280/1000000</f>
        <v>0</v>
      </c>
      <c r="Z292" s="58">
        <f>+BPub!V280/1000000</f>
        <v>0</v>
      </c>
      <c r="AA292" s="58">
        <f>+BPub!AC280/1000000</f>
        <v>0</v>
      </c>
      <c r="AB292" s="58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</row>
    <row r="293" spans="1:35" x14ac:dyDescent="0.25">
      <c r="A293" t="s">
        <v>275</v>
      </c>
      <c r="B293" s="1">
        <v>0</v>
      </c>
      <c r="C293" s="149">
        <v>0</v>
      </c>
      <c r="D293" s="1">
        <v>0</v>
      </c>
      <c r="E293" s="1">
        <v>0</v>
      </c>
      <c r="F293" s="1">
        <v>0</v>
      </c>
      <c r="G293" s="58">
        <v>0</v>
      </c>
      <c r="I293" s="1">
        <f>+BPub!G281/1000000</f>
        <v>0.10761745</v>
      </c>
      <c r="J293" s="1">
        <f>+BPub!L281/1000000</f>
        <v>6.8907160000000009E-2</v>
      </c>
      <c r="K293" s="1">
        <f>+BPub!Q281/1000000</f>
        <v>3.661433E-2</v>
      </c>
      <c r="L293" s="1">
        <f>+BPub!W281/1000000</f>
        <v>2.0712330000000001E-2</v>
      </c>
      <c r="M293" s="1">
        <f>+BPub!AD281/1000000</f>
        <v>2.0810040000000002E-2</v>
      </c>
      <c r="N293" s="1">
        <v>1.1832850000000001E-2</v>
      </c>
      <c r="O293" s="1"/>
      <c r="P293" s="58">
        <f>+BPub!I281/1000000</f>
        <v>0</v>
      </c>
      <c r="Q293" s="58">
        <f>+BPub!N281/1000000</f>
        <v>1.0351099999999999E-3</v>
      </c>
      <c r="R293" s="58">
        <f>+BPub!S281/1000000</f>
        <v>7.1489999999999998E-4</v>
      </c>
      <c r="S293" s="58">
        <f>+BPub!X281/1000000</f>
        <v>9.9047999999999996E-4</v>
      </c>
      <c r="T293" s="58">
        <f>+BPub!AB281/1000000</f>
        <v>0</v>
      </c>
      <c r="U293" s="58">
        <v>1.1682000000000001E-3</v>
      </c>
      <c r="V293" s="1"/>
      <c r="W293" s="58">
        <f>+BPub!H281/1000000</f>
        <v>0</v>
      </c>
      <c r="X293" s="58">
        <f>+BPub!M281/1000000</f>
        <v>0</v>
      </c>
      <c r="Y293" s="58">
        <f>+BPub!R281/1000000</f>
        <v>0</v>
      </c>
      <c r="Z293" s="58">
        <f>+BPub!V281/1000000</f>
        <v>0</v>
      </c>
      <c r="AA293" s="58">
        <f>+BPub!AC281/1000000</f>
        <v>0</v>
      </c>
      <c r="AB293" s="58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</row>
    <row r="294" spans="1:35" x14ac:dyDescent="0.25">
      <c r="A294" t="s">
        <v>276</v>
      </c>
      <c r="B294" s="1">
        <v>0</v>
      </c>
      <c r="C294" s="149">
        <v>0</v>
      </c>
      <c r="D294" s="1">
        <v>0</v>
      </c>
      <c r="E294" s="1">
        <v>0</v>
      </c>
      <c r="F294" s="1">
        <v>0</v>
      </c>
      <c r="G294" s="58">
        <v>0</v>
      </c>
      <c r="I294" s="1">
        <f>+BPub!G282/1000000</f>
        <v>4.1602460000000001E-2</v>
      </c>
      <c r="J294" s="1">
        <f>+BPub!L282/1000000</f>
        <v>2.912058E-2</v>
      </c>
      <c r="K294" s="1">
        <f>+BPub!Q282/1000000</f>
        <v>1.3727129999999999E-2</v>
      </c>
      <c r="L294" s="1">
        <f>+BPub!W282/1000000</f>
        <v>6.3651099999999993E-3</v>
      </c>
      <c r="M294" s="1">
        <f>+BPub!AD282/1000000</f>
        <v>6.2167700000000008E-3</v>
      </c>
      <c r="N294" s="1">
        <v>4.9039700000000006E-3</v>
      </c>
      <c r="O294" s="1"/>
      <c r="P294" s="58">
        <f>+BPub!I282/1000000</f>
        <v>0</v>
      </c>
      <c r="Q294" s="58">
        <f>+BPub!N282/1000000</f>
        <v>0</v>
      </c>
      <c r="R294" s="58">
        <f>+BPub!S282/1000000</f>
        <v>0</v>
      </c>
      <c r="S294" s="58">
        <f>+BPub!X282/1000000</f>
        <v>2.1351999999999999E-2</v>
      </c>
      <c r="T294" s="58">
        <f>+BPub!AB282/1000000</f>
        <v>0</v>
      </c>
      <c r="U294" s="58">
        <v>0</v>
      </c>
      <c r="V294" s="1"/>
      <c r="W294" s="58">
        <f>+BPub!H282/1000000</f>
        <v>0</v>
      </c>
      <c r="X294" s="58">
        <f>+BPub!M282/1000000</f>
        <v>0</v>
      </c>
      <c r="Y294" s="58">
        <f>+BPub!R282/1000000</f>
        <v>0</v>
      </c>
      <c r="Z294" s="58">
        <f>+BPub!V282/1000000</f>
        <v>0</v>
      </c>
      <c r="AA294" s="58">
        <f>+BPub!AC282/1000000</f>
        <v>0</v>
      </c>
      <c r="AB294" s="58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</row>
    <row r="295" spans="1:35" x14ac:dyDescent="0.25">
      <c r="A295" t="s">
        <v>277</v>
      </c>
      <c r="B295" s="1">
        <v>0</v>
      </c>
      <c r="C295" s="149">
        <v>0</v>
      </c>
      <c r="D295" s="1">
        <v>0</v>
      </c>
      <c r="E295" s="1">
        <v>0</v>
      </c>
      <c r="F295" s="1">
        <v>0</v>
      </c>
      <c r="G295" s="58">
        <v>0</v>
      </c>
      <c r="I295" s="1">
        <f>+BPub!G283/1000000</f>
        <v>0.1047269</v>
      </c>
      <c r="J295" s="1">
        <f>+BPub!L283/1000000</f>
        <v>8.3200929999999992E-2</v>
      </c>
      <c r="K295" s="1">
        <f>+BPub!Q283/1000000</f>
        <v>3.7220570000000001E-2</v>
      </c>
      <c r="L295" s="1">
        <f>+BPub!W283/1000000</f>
        <v>1.7959869999999999E-2</v>
      </c>
      <c r="M295" s="1">
        <f>+BPub!AD283/1000000</f>
        <v>1.6010369999999999E-2</v>
      </c>
      <c r="N295" s="1">
        <v>1.310419E-2</v>
      </c>
      <c r="O295" s="1"/>
      <c r="P295" s="58">
        <f>+BPub!I283/1000000</f>
        <v>0</v>
      </c>
      <c r="Q295" s="58">
        <f>+BPub!N283/1000000</f>
        <v>5.1774750000000001E-2</v>
      </c>
      <c r="R295" s="58">
        <f>+BPub!S283/1000000</f>
        <v>0</v>
      </c>
      <c r="S295" s="58">
        <f>+BPub!X283/1000000</f>
        <v>0</v>
      </c>
      <c r="T295" s="58">
        <f>+BPub!AB283/1000000</f>
        <v>0</v>
      </c>
      <c r="U295" s="58">
        <v>0</v>
      </c>
      <c r="V295" s="1"/>
      <c r="W295" s="58">
        <f>+BPub!H283/1000000</f>
        <v>0</v>
      </c>
      <c r="X295" s="58">
        <f>+BPub!M283/1000000</f>
        <v>0</v>
      </c>
      <c r="Y295" s="58">
        <f>+BPub!R283/1000000</f>
        <v>0</v>
      </c>
      <c r="Z295" s="58">
        <f>+BPub!V283/1000000</f>
        <v>0</v>
      </c>
      <c r="AA295" s="58">
        <f>+BPub!AC283/1000000</f>
        <v>0</v>
      </c>
      <c r="AB295" s="58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</row>
    <row r="296" spans="1:35" x14ac:dyDescent="0.25">
      <c r="A296" t="s">
        <v>278</v>
      </c>
      <c r="B296" s="1">
        <v>0</v>
      </c>
      <c r="C296" s="149">
        <v>0</v>
      </c>
      <c r="D296" s="1">
        <v>0</v>
      </c>
      <c r="E296" s="1">
        <v>0</v>
      </c>
      <c r="F296" s="1">
        <v>0</v>
      </c>
      <c r="G296" s="58">
        <v>0</v>
      </c>
      <c r="I296" s="1">
        <f>+BPub!G284/1000000</f>
        <v>1.771671E-2</v>
      </c>
      <c r="J296" s="1">
        <f>+BPub!L284/1000000</f>
        <v>3.9325779999999998E-2</v>
      </c>
      <c r="K296" s="1">
        <f>+BPub!Q284/1000000</f>
        <v>1.4608069999999999E-2</v>
      </c>
      <c r="L296" s="1">
        <f>+BPub!W284/1000000</f>
        <v>7.69624E-3</v>
      </c>
      <c r="M296" s="1">
        <f>+BPub!AD284/1000000</f>
        <v>7.6707900000000002E-3</v>
      </c>
      <c r="N296" s="1">
        <v>7.2027899999999997E-3</v>
      </c>
      <c r="O296" s="1"/>
      <c r="P296" s="58">
        <f>+BPub!I284/1000000</f>
        <v>0</v>
      </c>
      <c r="Q296" s="58">
        <f>+BPub!N284/1000000</f>
        <v>0</v>
      </c>
      <c r="R296" s="58">
        <f>+BPub!S284/1000000</f>
        <v>3.069034E-2</v>
      </c>
      <c r="S296" s="58">
        <f>+BPub!X284/1000000</f>
        <v>9.9999999999999995E-7</v>
      </c>
      <c r="T296" s="58">
        <f>+BPub!AB284/1000000</f>
        <v>0</v>
      </c>
      <c r="U296" s="58">
        <v>0</v>
      </c>
      <c r="V296" s="1"/>
      <c r="W296" s="58">
        <f>+BPub!H284/1000000</f>
        <v>0</v>
      </c>
      <c r="X296" s="58">
        <f>+BPub!M284/1000000</f>
        <v>0</v>
      </c>
      <c r="Y296" s="58">
        <f>+BPub!R284/1000000</f>
        <v>0</v>
      </c>
      <c r="Z296" s="58">
        <f>+BPub!V284/1000000</f>
        <v>0</v>
      </c>
      <c r="AA296" s="58">
        <f>+BPub!AC284/1000000</f>
        <v>0</v>
      </c>
      <c r="AB296" s="58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</row>
    <row r="297" spans="1:35" x14ac:dyDescent="0.25">
      <c r="A297" t="s">
        <v>279</v>
      </c>
      <c r="B297" s="1">
        <v>3.97338134</v>
      </c>
      <c r="C297" s="149">
        <v>16.899721159999999</v>
      </c>
      <c r="D297" s="1">
        <v>3.09597298</v>
      </c>
      <c r="E297" s="1">
        <v>2.02225411</v>
      </c>
      <c r="F297" s="1">
        <v>3.3427111900000002</v>
      </c>
      <c r="G297" s="58">
        <v>20.319289039999997</v>
      </c>
      <c r="I297" s="1">
        <f>+BPub!G285/1000000</f>
        <v>0</v>
      </c>
      <c r="J297" s="1">
        <f>+BPub!L285/1000000</f>
        <v>0</v>
      </c>
      <c r="K297" s="1">
        <f>+BPub!Q285/1000000</f>
        <v>0</v>
      </c>
      <c r="L297" s="1">
        <f>+BPub!W285/1000000</f>
        <v>0</v>
      </c>
      <c r="M297" s="1">
        <f>+BPub!AD285/1000000</f>
        <v>0</v>
      </c>
      <c r="N297" s="1">
        <v>0</v>
      </c>
      <c r="O297" s="1"/>
      <c r="P297" s="58">
        <f>+BPub!I285/1000000</f>
        <v>0.19456999</v>
      </c>
      <c r="Q297" s="58">
        <f>+BPub!N285/1000000</f>
        <v>6.4794385700000001</v>
      </c>
      <c r="R297" s="58">
        <f>+BPub!S285/1000000</f>
        <v>5.2799922699999993</v>
      </c>
      <c r="S297" s="58">
        <f>+BPub!X285/1000000</f>
        <v>0.60457990000000006</v>
      </c>
      <c r="T297" s="58">
        <f>+BPub!AB285/1000000</f>
        <v>0.70866646</v>
      </c>
      <c r="U297" s="58">
        <v>0.65214660000000002</v>
      </c>
      <c r="V297" s="1"/>
      <c r="W297" s="58">
        <f>+BPub!H285/1000000</f>
        <v>0</v>
      </c>
      <c r="X297" s="58">
        <f>+BPub!M285/1000000</f>
        <v>0</v>
      </c>
      <c r="Y297" s="58">
        <f>+BPub!R285/1000000</f>
        <v>0</v>
      </c>
      <c r="Z297" s="58">
        <f>+BPub!V285/1000000</f>
        <v>0</v>
      </c>
      <c r="AA297" s="58">
        <f>+BPub!AC285/1000000</f>
        <v>0</v>
      </c>
      <c r="AB297" s="58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</row>
    <row r="298" spans="1:35" x14ac:dyDescent="0.25">
      <c r="A298" t="s">
        <v>280</v>
      </c>
      <c r="B298" s="1">
        <v>1.07403585</v>
      </c>
      <c r="C298" s="149">
        <v>2.7407239300000001</v>
      </c>
      <c r="D298" s="1">
        <v>0.86431907999999991</v>
      </c>
      <c r="E298" s="1">
        <v>0.80263238000000003</v>
      </c>
      <c r="F298" s="1">
        <v>0.6487933199999999</v>
      </c>
      <c r="G298" s="58">
        <v>1.88126178</v>
      </c>
      <c r="I298" s="1">
        <f>+BPub!G286/1000000</f>
        <v>0</v>
      </c>
      <c r="J298" s="1">
        <f>+BPub!L286/1000000</f>
        <v>0</v>
      </c>
      <c r="K298" s="1">
        <f>+BPub!Q286/1000000</f>
        <v>0</v>
      </c>
      <c r="L298" s="1">
        <f>+BPub!W286/1000000</f>
        <v>0</v>
      </c>
      <c r="M298" s="1">
        <f>+BPub!AD286/1000000</f>
        <v>0</v>
      </c>
      <c r="N298" s="1">
        <v>0</v>
      </c>
      <c r="O298" s="1"/>
      <c r="P298" s="58">
        <f>+BPub!I286/1000000</f>
        <v>0.15346458999999998</v>
      </c>
      <c r="Q298" s="58">
        <f>+BPub!N286/1000000</f>
        <v>2.2496215199999998</v>
      </c>
      <c r="R298" s="58">
        <f>+BPub!S286/1000000</f>
        <v>0.61764923999999999</v>
      </c>
      <c r="S298" s="58">
        <f>+BPub!X286/1000000</f>
        <v>0.22073834000000001</v>
      </c>
      <c r="T298" s="58">
        <f>+BPub!AB286/1000000</f>
        <v>0.2064801</v>
      </c>
      <c r="U298" s="58">
        <v>0.10142941</v>
      </c>
      <c r="V298" s="1"/>
      <c r="W298" s="58">
        <f>+BPub!H286/1000000</f>
        <v>0</v>
      </c>
      <c r="X298" s="58">
        <f>+BPub!M286/1000000</f>
        <v>0</v>
      </c>
      <c r="Y298" s="58">
        <f>+BPub!R286/1000000</f>
        <v>0</v>
      </c>
      <c r="Z298" s="58">
        <f>+BPub!V286/1000000</f>
        <v>0</v>
      </c>
      <c r="AA298" s="58">
        <f>+BPub!AC286/1000000</f>
        <v>0</v>
      </c>
      <c r="AB298" s="5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</row>
    <row r="299" spans="1:35" x14ac:dyDescent="0.25">
      <c r="A299" t="s">
        <v>281</v>
      </c>
      <c r="B299" s="1">
        <v>1.17672705</v>
      </c>
      <c r="C299" s="149">
        <v>4.1584035500000001</v>
      </c>
      <c r="D299" s="1">
        <v>1.1465148300000001</v>
      </c>
      <c r="E299" s="1">
        <v>0.79179170999999993</v>
      </c>
      <c r="F299" s="1">
        <v>1.3172019099999999</v>
      </c>
      <c r="G299" s="58">
        <v>3.7436927899999999</v>
      </c>
      <c r="I299" s="1">
        <f>+BPub!G287/1000000</f>
        <v>0</v>
      </c>
      <c r="J299" s="1">
        <f>+BPub!L287/1000000</f>
        <v>0</v>
      </c>
      <c r="K299" s="1">
        <f>+BPub!Q287/1000000</f>
        <v>0</v>
      </c>
      <c r="L299" s="1">
        <f>+BPub!W287/1000000</f>
        <v>0</v>
      </c>
      <c r="M299" s="1">
        <f>+BPub!AD287/1000000</f>
        <v>0</v>
      </c>
      <c r="N299" s="1">
        <v>0</v>
      </c>
      <c r="O299" s="1"/>
      <c r="P299" s="58">
        <f>+BPub!I287/1000000</f>
        <v>4.0186739999999999E-2</v>
      </c>
      <c r="Q299" s="58">
        <f>+BPub!N287/1000000</f>
        <v>1.0644722099999999</v>
      </c>
      <c r="R299" s="58">
        <f>+BPub!S287/1000000</f>
        <v>0.86402170999999994</v>
      </c>
      <c r="S299" s="58">
        <f>+BPub!X287/1000000</f>
        <v>0.26147282999999999</v>
      </c>
      <c r="T299" s="58">
        <f>+BPub!AB287/1000000</f>
        <v>0.34566759000000002</v>
      </c>
      <c r="U299" s="58">
        <v>0.16605408999999999</v>
      </c>
      <c r="V299" s="1"/>
      <c r="W299" s="58">
        <f>+BPub!H287/1000000</f>
        <v>0</v>
      </c>
      <c r="X299" s="58">
        <f>+BPub!M287/1000000</f>
        <v>0</v>
      </c>
      <c r="Y299" s="58">
        <f>+BPub!R287/1000000</f>
        <v>0</v>
      </c>
      <c r="Z299" s="58">
        <f>+BPub!V287/1000000</f>
        <v>0</v>
      </c>
      <c r="AA299" s="58">
        <f>+BPub!AC287/1000000</f>
        <v>0</v>
      </c>
      <c r="AB299" s="58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</row>
    <row r="300" spans="1:35" x14ac:dyDescent="0.25">
      <c r="A300" t="s">
        <v>282</v>
      </c>
      <c r="B300" s="1">
        <v>0.82777036000000004</v>
      </c>
      <c r="C300" s="149">
        <v>4.0305890800000004</v>
      </c>
      <c r="D300" s="1">
        <v>1.0758187100000001</v>
      </c>
      <c r="E300" s="1">
        <v>0.42062102000000001</v>
      </c>
      <c r="F300" s="1">
        <v>0.99039672000000001</v>
      </c>
      <c r="G300" s="58">
        <v>3.6500113999999999</v>
      </c>
      <c r="I300" s="1">
        <f>+BPub!G288/1000000</f>
        <v>0</v>
      </c>
      <c r="J300" s="1">
        <f>+BPub!L288/1000000</f>
        <v>0</v>
      </c>
      <c r="K300" s="1">
        <f>+BPub!Q288/1000000</f>
        <v>0</v>
      </c>
      <c r="L300" s="1">
        <f>+BPub!W288/1000000</f>
        <v>0</v>
      </c>
      <c r="M300" s="1">
        <f>+BPub!AD288/1000000</f>
        <v>0</v>
      </c>
      <c r="N300" s="1">
        <v>0</v>
      </c>
      <c r="O300" s="1"/>
      <c r="P300" s="58">
        <f>+BPub!I288/1000000</f>
        <v>9.1865999999999996E-4</v>
      </c>
      <c r="Q300" s="58">
        <f>+BPub!N288/1000000</f>
        <v>3.04411845</v>
      </c>
      <c r="R300" s="58">
        <f>+BPub!S288/1000000</f>
        <v>1.29737788</v>
      </c>
      <c r="S300" s="58">
        <f>+BPub!X288/1000000</f>
        <v>0.11865256</v>
      </c>
      <c r="T300" s="58">
        <f>+BPub!AB288/1000000</f>
        <v>0.14800495999999999</v>
      </c>
      <c r="U300" s="58">
        <v>0.35194634000000002</v>
      </c>
      <c r="V300" s="1"/>
      <c r="W300" s="58">
        <f>+BPub!H288/1000000</f>
        <v>0</v>
      </c>
      <c r="X300" s="58">
        <f>+BPub!M288/1000000</f>
        <v>0</v>
      </c>
      <c r="Y300" s="58">
        <f>+BPub!R288/1000000</f>
        <v>0</v>
      </c>
      <c r="Z300" s="58">
        <f>+BPub!V288/1000000</f>
        <v>0</v>
      </c>
      <c r="AA300" s="58">
        <f>+BPub!AC288/1000000</f>
        <v>0</v>
      </c>
      <c r="AB300" s="58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</row>
    <row r="301" spans="1:35" x14ac:dyDescent="0.25">
      <c r="A301" t="s">
        <v>283</v>
      </c>
      <c r="B301" s="1">
        <v>0.57937053999999999</v>
      </c>
      <c r="C301" s="149">
        <v>4.0918150999999998</v>
      </c>
      <c r="D301" s="1">
        <v>3.908E-3</v>
      </c>
      <c r="E301" s="1">
        <v>3.0310700000000003E-3</v>
      </c>
      <c r="F301" s="1">
        <v>0.38151773</v>
      </c>
      <c r="G301" s="58">
        <v>4.0158046199999999</v>
      </c>
      <c r="I301" s="1">
        <f>+BPub!G289/1000000</f>
        <v>0</v>
      </c>
      <c r="J301" s="1">
        <f>+BPub!L289/1000000</f>
        <v>0</v>
      </c>
      <c r="K301" s="1">
        <f>+BPub!Q289/1000000</f>
        <v>0</v>
      </c>
      <c r="L301" s="1">
        <f>+BPub!W289/1000000</f>
        <v>0</v>
      </c>
      <c r="M301" s="1">
        <f>+BPub!AD289/1000000</f>
        <v>0</v>
      </c>
      <c r="N301" s="1">
        <v>0</v>
      </c>
      <c r="O301" s="1"/>
      <c r="P301" s="58">
        <f>+BPub!I289/1000000</f>
        <v>0</v>
      </c>
      <c r="Q301" s="58">
        <f>+BPub!N289/1000000</f>
        <v>0.12037017999999999</v>
      </c>
      <c r="R301" s="58">
        <f>+BPub!S289/1000000</f>
        <v>2.2692884100000001</v>
      </c>
      <c r="S301" s="58">
        <f>+BPub!X289/1000000</f>
        <v>6.8016999999999991E-4</v>
      </c>
      <c r="T301" s="58">
        <f>+BPub!AB289/1000000</f>
        <v>8.2258100000000001E-3</v>
      </c>
      <c r="U301" s="58">
        <v>3.2285050000000003E-2</v>
      </c>
      <c r="V301" s="1"/>
      <c r="W301" s="58">
        <f>+BPub!H289/1000000</f>
        <v>0</v>
      </c>
      <c r="X301" s="58">
        <f>+BPub!M289/1000000</f>
        <v>0</v>
      </c>
      <c r="Y301" s="58">
        <f>+BPub!R289/1000000</f>
        <v>0</v>
      </c>
      <c r="Z301" s="58">
        <f>+BPub!V289/1000000</f>
        <v>0</v>
      </c>
      <c r="AA301" s="58">
        <f>+BPub!AC289/1000000</f>
        <v>0</v>
      </c>
      <c r="AB301" s="58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</row>
    <row r="302" spans="1:35" x14ac:dyDescent="0.25">
      <c r="A302" t="s">
        <v>284</v>
      </c>
      <c r="B302" s="1">
        <v>0.31547754</v>
      </c>
      <c r="C302" s="149">
        <v>1.8781895</v>
      </c>
      <c r="D302" s="1">
        <v>5.4123599999999997E-3</v>
      </c>
      <c r="E302" s="1">
        <v>4.1779300000000007E-3</v>
      </c>
      <c r="F302" s="1">
        <v>4.8015100000000002E-3</v>
      </c>
      <c r="G302" s="58">
        <v>7.02851845</v>
      </c>
      <c r="I302">
        <f>+BPub!G290/1000000</f>
        <v>0</v>
      </c>
      <c r="J302">
        <f>+BPub!L290/1000000</f>
        <v>0</v>
      </c>
      <c r="K302">
        <f>+BPub!Q290/1000000</f>
        <v>0</v>
      </c>
      <c r="L302">
        <f>+BPub!W290/1000000</f>
        <v>0</v>
      </c>
      <c r="M302">
        <f>+BPub!AD290/1000000</f>
        <v>0</v>
      </c>
      <c r="N302">
        <v>0</v>
      </c>
      <c r="P302" s="58">
        <f>+BPub!I290/1000000</f>
        <v>0</v>
      </c>
      <c r="Q302" s="58">
        <f>+BPub!N290/1000000</f>
        <v>8.5621000000000004E-4</v>
      </c>
      <c r="R302" s="58">
        <f>+BPub!S290/1000000</f>
        <v>0.23165503000000001</v>
      </c>
      <c r="S302" s="58">
        <f>+BPub!X290/1000000</f>
        <v>3.0360000000000001E-3</v>
      </c>
      <c r="T302" s="58">
        <f>+BPub!AB290/1000000</f>
        <v>2.8800000000000001E-4</v>
      </c>
      <c r="U302" s="58">
        <v>4.3170999999999997E-4</v>
      </c>
      <c r="W302" s="58">
        <f>+BPub!H290/1000000</f>
        <v>0</v>
      </c>
      <c r="X302" s="58">
        <f>+BPub!M290/1000000</f>
        <v>0</v>
      </c>
      <c r="Y302" s="58">
        <f>+BPub!R290/1000000</f>
        <v>0</v>
      </c>
      <c r="Z302" s="58">
        <f>+BPub!V290/1000000</f>
        <v>0</v>
      </c>
      <c r="AA302" s="58">
        <f>+BPub!AC290/1000000</f>
        <v>0</v>
      </c>
      <c r="AB302" s="58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</row>
    <row r="303" spans="1:35" x14ac:dyDescent="0.25">
      <c r="A303" t="s">
        <v>285</v>
      </c>
      <c r="B303" s="1">
        <v>0</v>
      </c>
      <c r="C303" s="149">
        <v>0</v>
      </c>
      <c r="D303" s="1">
        <v>0</v>
      </c>
      <c r="E303" s="1">
        <v>0</v>
      </c>
      <c r="F303" s="1">
        <v>0</v>
      </c>
      <c r="G303" s="58">
        <v>0</v>
      </c>
      <c r="I303">
        <f>+BPub!G291/1000000</f>
        <v>0</v>
      </c>
      <c r="J303">
        <f>+BPub!L291/1000000</f>
        <v>0</v>
      </c>
      <c r="K303">
        <f>+BPub!Q291/1000000</f>
        <v>0</v>
      </c>
      <c r="L303">
        <f>+BPub!W291/1000000</f>
        <v>0</v>
      </c>
      <c r="M303">
        <f>+BPub!AD291/1000000</f>
        <v>0</v>
      </c>
      <c r="N303">
        <v>0</v>
      </c>
      <c r="P303" s="58">
        <f>+BPub!I291/1000000</f>
        <v>0</v>
      </c>
      <c r="Q303" s="58">
        <f>+BPub!N291/1000000</f>
        <v>0</v>
      </c>
      <c r="R303" s="58">
        <f>+BPub!S291/1000000</f>
        <v>0</v>
      </c>
      <c r="S303" s="58">
        <f>+BPub!X291/1000000</f>
        <v>0</v>
      </c>
      <c r="T303" s="58">
        <f>+BPub!AB291/1000000</f>
        <v>0</v>
      </c>
      <c r="U303" s="58">
        <v>0</v>
      </c>
      <c r="W303" s="58">
        <f>+BPub!H291/1000000</f>
        <v>0</v>
      </c>
      <c r="X303" s="58">
        <f>+BPub!M291/1000000</f>
        <v>0</v>
      </c>
      <c r="Y303" s="58">
        <f>+BPub!R291/1000000</f>
        <v>0</v>
      </c>
      <c r="Z303" s="58">
        <f>+BPub!V291/1000000</f>
        <v>0</v>
      </c>
      <c r="AA303" s="58">
        <f>+BPub!AC291/1000000</f>
        <v>0</v>
      </c>
      <c r="AB303" s="58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13.36014486</v>
      </c>
    </row>
    <row r="304" spans="1:35" x14ac:dyDescent="0.25">
      <c r="A304" t="s">
        <v>286</v>
      </c>
      <c r="B304" s="1">
        <v>0</v>
      </c>
      <c r="C304" s="149">
        <v>0</v>
      </c>
      <c r="D304" s="1">
        <v>0</v>
      </c>
      <c r="E304" s="1">
        <v>0</v>
      </c>
      <c r="F304" s="1">
        <v>0</v>
      </c>
      <c r="G304" s="58">
        <v>0</v>
      </c>
      <c r="I304">
        <f>+BPub!G292/1000000</f>
        <v>0</v>
      </c>
      <c r="J304">
        <f>+BPub!L292/1000000</f>
        <v>0</v>
      </c>
      <c r="K304">
        <f>+BPub!Q292/1000000</f>
        <v>0</v>
      </c>
      <c r="L304">
        <f>+BPub!W292/1000000</f>
        <v>0</v>
      </c>
      <c r="M304">
        <f>+BPub!AD292/1000000</f>
        <v>0</v>
      </c>
      <c r="N304">
        <v>0</v>
      </c>
      <c r="P304" s="58">
        <f>+BPub!I292/1000000</f>
        <v>0</v>
      </c>
      <c r="Q304" s="58">
        <f>+BPub!N292/1000000</f>
        <v>0</v>
      </c>
      <c r="R304" s="58">
        <f>+BPub!S292/1000000</f>
        <v>0</v>
      </c>
      <c r="S304" s="58">
        <f>+BPub!X292/1000000</f>
        <v>0</v>
      </c>
      <c r="T304" s="58">
        <f>+BPub!AB292/1000000</f>
        <v>0</v>
      </c>
      <c r="U304" s="58">
        <v>0</v>
      </c>
      <c r="W304" s="58">
        <f>+BPub!H292/1000000</f>
        <v>0</v>
      </c>
      <c r="X304" s="58">
        <f>+BPub!M292/1000000</f>
        <v>0</v>
      </c>
      <c r="Y304" s="58">
        <f>+BPub!R292/1000000</f>
        <v>0</v>
      </c>
      <c r="Z304" s="58">
        <f>+BPub!V292/1000000</f>
        <v>0</v>
      </c>
      <c r="AA304" s="58">
        <f>+BPub!AC292/1000000</f>
        <v>0</v>
      </c>
      <c r="AB304" s="58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0.18533572000000001</v>
      </c>
    </row>
    <row r="305" spans="1:35" x14ac:dyDescent="0.25">
      <c r="A305" t="s">
        <v>287</v>
      </c>
      <c r="B305" s="1">
        <v>0</v>
      </c>
      <c r="C305" s="149">
        <v>0</v>
      </c>
      <c r="D305" s="1">
        <v>0</v>
      </c>
      <c r="E305" s="1">
        <v>0</v>
      </c>
      <c r="F305" s="1">
        <v>0</v>
      </c>
      <c r="G305" s="58">
        <v>0</v>
      </c>
      <c r="I305">
        <f>+BPub!G293/1000000</f>
        <v>0</v>
      </c>
      <c r="J305">
        <f>+BPub!L293/1000000</f>
        <v>0</v>
      </c>
      <c r="K305">
        <f>+BPub!Q293/1000000</f>
        <v>0</v>
      </c>
      <c r="L305">
        <f>+BPub!W293/1000000</f>
        <v>0</v>
      </c>
      <c r="M305">
        <f>+BPub!AD293/1000000</f>
        <v>0</v>
      </c>
      <c r="N305">
        <v>0</v>
      </c>
      <c r="P305" s="58">
        <f>+BPub!I293/1000000</f>
        <v>0</v>
      </c>
      <c r="Q305" s="58">
        <f>+BPub!N293/1000000</f>
        <v>0</v>
      </c>
      <c r="R305" s="58">
        <f>+BPub!S293/1000000</f>
        <v>0</v>
      </c>
      <c r="S305" s="58">
        <f>+BPub!X293/1000000</f>
        <v>0</v>
      </c>
      <c r="T305" s="58">
        <f>+BPub!AB293/1000000</f>
        <v>0</v>
      </c>
      <c r="U305" s="58">
        <v>0</v>
      </c>
      <c r="W305" s="58">
        <f>+BPub!H293/1000000</f>
        <v>0</v>
      </c>
      <c r="X305" s="58">
        <f>+BPub!M293/1000000</f>
        <v>0</v>
      </c>
      <c r="Y305" s="58">
        <f>+BPub!R293/1000000</f>
        <v>0</v>
      </c>
      <c r="Z305" s="58">
        <f>+BPub!V293/1000000</f>
        <v>0</v>
      </c>
      <c r="AA305" s="58">
        <f>+BPub!AC293/1000000</f>
        <v>0</v>
      </c>
      <c r="AB305" s="58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3.3700512200000001</v>
      </c>
    </row>
    <row r="306" spans="1:35" x14ac:dyDescent="0.25">
      <c r="A306" t="s">
        <v>288</v>
      </c>
      <c r="B306" s="1">
        <v>0</v>
      </c>
      <c r="C306" s="149">
        <v>0</v>
      </c>
      <c r="D306" s="1">
        <v>0</v>
      </c>
      <c r="E306" s="1">
        <v>0</v>
      </c>
      <c r="F306" s="1">
        <v>0</v>
      </c>
      <c r="G306" s="58">
        <v>0</v>
      </c>
      <c r="I306">
        <f>+BPub!G294/1000000</f>
        <v>0</v>
      </c>
      <c r="J306">
        <f>+BPub!L294/1000000</f>
        <v>0</v>
      </c>
      <c r="K306">
        <f>+BPub!Q294/1000000</f>
        <v>0</v>
      </c>
      <c r="L306">
        <f>+BPub!W294/1000000</f>
        <v>0</v>
      </c>
      <c r="M306">
        <f>+BPub!AD294/1000000</f>
        <v>0</v>
      </c>
      <c r="N306">
        <v>0</v>
      </c>
      <c r="P306" s="58">
        <f>+BPub!I294/1000000</f>
        <v>0</v>
      </c>
      <c r="Q306" s="58">
        <f>+BPub!N294/1000000</f>
        <v>0</v>
      </c>
      <c r="R306" s="58">
        <f>+BPub!S294/1000000</f>
        <v>0</v>
      </c>
      <c r="S306" s="58">
        <f>+BPub!X294/1000000</f>
        <v>0</v>
      </c>
      <c r="T306" s="58">
        <f>+BPub!AB294/1000000</f>
        <v>0</v>
      </c>
      <c r="U306" s="58">
        <v>0</v>
      </c>
      <c r="W306" s="58">
        <f>+BPub!H294/1000000</f>
        <v>0</v>
      </c>
      <c r="X306" s="58">
        <f>+BPub!M294/1000000</f>
        <v>0</v>
      </c>
      <c r="Y306" s="58">
        <f>+BPub!R294/1000000</f>
        <v>0</v>
      </c>
      <c r="Z306" s="58">
        <f>+BPub!V294/1000000</f>
        <v>0</v>
      </c>
      <c r="AA306" s="58">
        <f>+BPub!AC294/1000000</f>
        <v>0</v>
      </c>
      <c r="AB306" s="58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0.32935397</v>
      </c>
    </row>
    <row r="307" spans="1:35" x14ac:dyDescent="0.25">
      <c r="A307" t="s">
        <v>289</v>
      </c>
      <c r="B307" s="1">
        <v>0</v>
      </c>
      <c r="C307" s="149">
        <v>0</v>
      </c>
      <c r="D307" s="1">
        <v>0</v>
      </c>
      <c r="E307" s="1">
        <v>0</v>
      </c>
      <c r="F307" s="1">
        <v>0</v>
      </c>
      <c r="G307" s="58">
        <v>0</v>
      </c>
      <c r="I307">
        <f>+BPub!G295/1000000</f>
        <v>0</v>
      </c>
      <c r="J307">
        <f>+BPub!L295/1000000</f>
        <v>0</v>
      </c>
      <c r="K307">
        <f>+BPub!Q295/1000000</f>
        <v>0</v>
      </c>
      <c r="L307">
        <f>+BPub!W295/1000000</f>
        <v>0</v>
      </c>
      <c r="M307">
        <f>+BPub!AD295/1000000</f>
        <v>0</v>
      </c>
      <c r="N307">
        <v>0</v>
      </c>
      <c r="P307" s="58">
        <f>+BPub!I295/1000000</f>
        <v>0</v>
      </c>
      <c r="Q307" s="58">
        <f>+BPub!N295/1000000</f>
        <v>0</v>
      </c>
      <c r="R307" s="58">
        <f>+BPub!S295/1000000</f>
        <v>0</v>
      </c>
      <c r="S307" s="58">
        <f>+BPub!X295/1000000</f>
        <v>0</v>
      </c>
      <c r="T307" s="58">
        <f>+BPub!AB295/1000000</f>
        <v>0</v>
      </c>
      <c r="U307" s="58">
        <v>0</v>
      </c>
      <c r="W307" s="58">
        <f>+BPub!H295/1000000</f>
        <v>0</v>
      </c>
      <c r="X307" s="58">
        <f>+BPub!M295/1000000</f>
        <v>0</v>
      </c>
      <c r="Y307" s="58">
        <f>+BPub!R295/1000000</f>
        <v>0</v>
      </c>
      <c r="Z307" s="58">
        <f>+BPub!V295/1000000</f>
        <v>0</v>
      </c>
      <c r="AA307" s="58">
        <f>+BPub!AC295/1000000</f>
        <v>0</v>
      </c>
      <c r="AB307" s="58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5.5821213200000006</v>
      </c>
    </row>
    <row r="308" spans="1:35" x14ac:dyDescent="0.25">
      <c r="A308" t="s">
        <v>290</v>
      </c>
      <c r="B308" s="1">
        <v>0</v>
      </c>
      <c r="C308" s="149">
        <v>0</v>
      </c>
      <c r="D308" s="1">
        <v>0</v>
      </c>
      <c r="E308" s="1">
        <v>0</v>
      </c>
      <c r="F308" s="1">
        <v>0</v>
      </c>
      <c r="G308" s="58">
        <v>0</v>
      </c>
      <c r="I308">
        <f>+BPub!G296/1000000</f>
        <v>0</v>
      </c>
      <c r="J308">
        <f>+BPub!L296/1000000</f>
        <v>0</v>
      </c>
      <c r="K308">
        <f>+BPub!Q296/1000000</f>
        <v>0</v>
      </c>
      <c r="L308">
        <f>+BPub!W296/1000000</f>
        <v>0</v>
      </c>
      <c r="M308">
        <f>+BPub!AD296/1000000</f>
        <v>0</v>
      </c>
      <c r="N308">
        <v>0</v>
      </c>
      <c r="P308" s="58">
        <f>+BPub!I296/1000000</f>
        <v>0</v>
      </c>
      <c r="Q308" s="58">
        <f>+BPub!N296/1000000</f>
        <v>0</v>
      </c>
      <c r="R308" s="58">
        <f>+BPub!S296/1000000</f>
        <v>0</v>
      </c>
      <c r="S308" s="58">
        <f>+BPub!X296/1000000</f>
        <v>0</v>
      </c>
      <c r="T308" s="58">
        <f>+BPub!AB296/1000000</f>
        <v>0</v>
      </c>
      <c r="U308" s="58">
        <v>0</v>
      </c>
      <c r="W308" s="58">
        <f>+BPub!H296/1000000</f>
        <v>0</v>
      </c>
      <c r="X308" s="58">
        <f>+BPub!M296/1000000</f>
        <v>0</v>
      </c>
      <c r="Y308" s="58">
        <f>+BPub!R296/1000000</f>
        <v>0</v>
      </c>
      <c r="Z308" s="58">
        <f>+BPub!V296/1000000</f>
        <v>0</v>
      </c>
      <c r="AA308" s="58">
        <f>+BPub!AC296/1000000</f>
        <v>0</v>
      </c>
      <c r="AB308" s="5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3.8932826299999999</v>
      </c>
    </row>
    <row r="309" spans="1:35" x14ac:dyDescent="0.25">
      <c r="A309" s="6" t="s">
        <v>291</v>
      </c>
      <c r="B309" s="1">
        <v>0</v>
      </c>
      <c r="C309" s="149">
        <v>0</v>
      </c>
      <c r="D309" s="1">
        <v>0</v>
      </c>
      <c r="E309" s="1">
        <v>0</v>
      </c>
      <c r="F309" s="1">
        <v>0</v>
      </c>
      <c r="G309" s="58">
        <v>0</v>
      </c>
      <c r="I309">
        <f>+BPub!G297/1000000</f>
        <v>0</v>
      </c>
      <c r="J309">
        <f>+BPub!L297/1000000</f>
        <v>0</v>
      </c>
      <c r="K309">
        <f>+BPub!Q297/1000000</f>
        <v>0</v>
      </c>
      <c r="L309">
        <f>+BPub!W297/1000000</f>
        <v>0</v>
      </c>
      <c r="M309">
        <f>+BPub!AD297/1000000</f>
        <v>0</v>
      </c>
      <c r="N309">
        <v>0</v>
      </c>
      <c r="P309" s="58">
        <f>+BPub!I297/1000000</f>
        <v>0</v>
      </c>
      <c r="Q309" s="58">
        <f>+BPub!N297/1000000</f>
        <v>0</v>
      </c>
      <c r="R309" s="58">
        <f>+BPub!S297/1000000</f>
        <v>0</v>
      </c>
      <c r="S309" s="58">
        <f>+BPub!X297/1000000</f>
        <v>0</v>
      </c>
      <c r="T309" s="58">
        <f>+BPub!AB297/1000000</f>
        <v>0</v>
      </c>
      <c r="U309" s="58">
        <v>0</v>
      </c>
      <c r="W309" s="58">
        <f>+BPub!H297/1000000</f>
        <v>0</v>
      </c>
      <c r="X309" s="58">
        <f>+BPub!M297/1000000</f>
        <v>0</v>
      </c>
      <c r="Y309" s="58">
        <f>+BPub!R297/1000000</f>
        <v>0</v>
      </c>
      <c r="Z309" s="58">
        <f>+BPub!V297/1000000</f>
        <v>0</v>
      </c>
      <c r="AA309" s="58">
        <f>+BPub!AC297/1000000</f>
        <v>0</v>
      </c>
      <c r="AB309" s="58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</row>
    <row r="310" spans="1:35" x14ac:dyDescent="0.25">
      <c r="A310" t="s">
        <v>292</v>
      </c>
      <c r="B310" s="1">
        <v>0</v>
      </c>
      <c r="C310" s="149">
        <v>0</v>
      </c>
      <c r="D310" s="1">
        <v>0</v>
      </c>
      <c r="E310" s="1">
        <v>0</v>
      </c>
      <c r="F310" s="1">
        <v>0</v>
      </c>
      <c r="G310" s="58">
        <v>0</v>
      </c>
      <c r="I310">
        <f>+BPub!G298/1000000</f>
        <v>0</v>
      </c>
      <c r="J310">
        <f>+BPub!L298/1000000</f>
        <v>0</v>
      </c>
      <c r="K310">
        <f>+BPub!Q298/1000000</f>
        <v>0</v>
      </c>
      <c r="L310">
        <f>+BPub!W298/1000000</f>
        <v>0</v>
      </c>
      <c r="M310">
        <f>+BPub!AD298/1000000</f>
        <v>0</v>
      </c>
      <c r="N310">
        <v>0</v>
      </c>
      <c r="P310" s="58">
        <f>+BPub!I298/1000000</f>
        <v>0</v>
      </c>
      <c r="Q310" s="58">
        <f>+BPub!N298/1000000</f>
        <v>0</v>
      </c>
      <c r="R310" s="58">
        <f>+BPub!S298/1000000</f>
        <v>0</v>
      </c>
      <c r="S310" s="58">
        <f>+BPub!X298/1000000</f>
        <v>0</v>
      </c>
      <c r="T310" s="58">
        <f>+BPub!AB298/1000000</f>
        <v>0</v>
      </c>
      <c r="U310" s="58">
        <v>0</v>
      </c>
      <c r="W310" s="58">
        <f>+BPub!H298/1000000</f>
        <v>0</v>
      </c>
      <c r="X310" s="58">
        <f>+BPub!M298/1000000</f>
        <v>0</v>
      </c>
      <c r="Y310" s="58">
        <f>+BPub!R298/1000000</f>
        <v>0</v>
      </c>
      <c r="Z310" s="58">
        <f>+BPub!V298/1000000</f>
        <v>0</v>
      </c>
      <c r="AA310" s="58">
        <f>+BPub!AC298/1000000</f>
        <v>0</v>
      </c>
      <c r="AB310" s="58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</row>
    <row r="311" spans="1:35" x14ac:dyDescent="0.25">
      <c r="A311" t="s">
        <v>293</v>
      </c>
      <c r="B311" s="1">
        <v>0</v>
      </c>
      <c r="C311" s="149">
        <v>0</v>
      </c>
      <c r="D311" s="1">
        <v>0</v>
      </c>
      <c r="E311" s="1">
        <v>0</v>
      </c>
      <c r="F311" s="1">
        <v>0</v>
      </c>
      <c r="G311" s="58">
        <v>0</v>
      </c>
      <c r="I311">
        <f>+BPub!G299/1000000</f>
        <v>0</v>
      </c>
      <c r="J311">
        <f>+BPub!L299/1000000</f>
        <v>0</v>
      </c>
      <c r="K311">
        <f>+BPub!Q299/1000000</f>
        <v>0</v>
      </c>
      <c r="L311">
        <f>+BPub!W299/1000000</f>
        <v>0</v>
      </c>
      <c r="M311">
        <f>+BPub!AD299/1000000</f>
        <v>0</v>
      </c>
      <c r="N311">
        <v>0</v>
      </c>
      <c r="P311" s="58">
        <f>+BPub!I299/1000000</f>
        <v>0</v>
      </c>
      <c r="Q311" s="58">
        <f>+BPub!N299/1000000</f>
        <v>0</v>
      </c>
      <c r="R311" s="58">
        <f>+BPub!S299/1000000</f>
        <v>0</v>
      </c>
      <c r="S311" s="58">
        <f>+BPub!X299/1000000</f>
        <v>0</v>
      </c>
      <c r="T311" s="58">
        <f>+BPub!AB299/1000000</f>
        <v>0</v>
      </c>
      <c r="U311" s="58">
        <v>0</v>
      </c>
      <c r="W311" s="58">
        <f>+BPub!H299/1000000</f>
        <v>0</v>
      </c>
      <c r="X311" s="58">
        <f>+BPub!M299/1000000</f>
        <v>0</v>
      </c>
      <c r="Y311" s="58">
        <f>+BPub!R299/1000000</f>
        <v>0</v>
      </c>
      <c r="Z311" s="58">
        <f>+BPub!V299/1000000</f>
        <v>0</v>
      </c>
      <c r="AA311" s="58">
        <f>+BPub!AC299/1000000</f>
        <v>0</v>
      </c>
      <c r="AB311" s="58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</row>
    <row r="312" spans="1:35" x14ac:dyDescent="0.25">
      <c r="A312" t="s">
        <v>294</v>
      </c>
      <c r="B312" s="1">
        <v>0</v>
      </c>
      <c r="C312" s="149">
        <v>0</v>
      </c>
      <c r="D312" s="1">
        <v>0</v>
      </c>
      <c r="E312" s="1">
        <v>0</v>
      </c>
      <c r="F312" s="1">
        <v>0</v>
      </c>
      <c r="G312" s="58">
        <v>0</v>
      </c>
      <c r="I312">
        <f>+BPub!G300/1000000</f>
        <v>0</v>
      </c>
      <c r="J312">
        <f>+BPub!L300/1000000</f>
        <v>0</v>
      </c>
      <c r="K312">
        <f>+BPub!Q300/1000000</f>
        <v>0</v>
      </c>
      <c r="L312">
        <f>+BPub!W300/1000000</f>
        <v>0</v>
      </c>
      <c r="M312">
        <f>+BPub!AD300/1000000</f>
        <v>0</v>
      </c>
      <c r="N312">
        <v>0</v>
      </c>
      <c r="P312" s="58">
        <f>+BPub!I300/1000000</f>
        <v>0</v>
      </c>
      <c r="Q312" s="58">
        <f>+BPub!N300/1000000</f>
        <v>0</v>
      </c>
      <c r="R312" s="58">
        <f>+BPub!S300/1000000</f>
        <v>0</v>
      </c>
      <c r="S312" s="58">
        <f>+BPub!X300/1000000</f>
        <v>0</v>
      </c>
      <c r="T312" s="58">
        <f>+BPub!AB300/1000000</f>
        <v>0</v>
      </c>
      <c r="U312" s="58">
        <v>0</v>
      </c>
      <c r="W312" s="58">
        <f>+BPub!H300/1000000</f>
        <v>0</v>
      </c>
      <c r="X312" s="58">
        <f>+BPub!M300/1000000</f>
        <v>0</v>
      </c>
      <c r="Y312" s="58">
        <f>+BPub!R300/1000000</f>
        <v>0</v>
      </c>
      <c r="Z312" s="58">
        <f>+BPub!V300/1000000</f>
        <v>0</v>
      </c>
      <c r="AA312" s="58">
        <f>+BPub!AC300/1000000</f>
        <v>0</v>
      </c>
      <c r="AB312" s="58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</row>
    <row r="313" spans="1:35" x14ac:dyDescent="0.25">
      <c r="A313" t="s">
        <v>295</v>
      </c>
      <c r="B313" s="1">
        <v>0</v>
      </c>
      <c r="C313" s="149">
        <v>0</v>
      </c>
      <c r="D313" s="1">
        <v>0</v>
      </c>
      <c r="E313" s="1">
        <v>0</v>
      </c>
      <c r="F313" s="1">
        <v>0</v>
      </c>
      <c r="G313" s="58">
        <v>0</v>
      </c>
      <c r="I313">
        <f>+BPub!G301/1000000</f>
        <v>0</v>
      </c>
      <c r="J313">
        <f>+BPub!L301/1000000</f>
        <v>0</v>
      </c>
      <c r="K313">
        <f>+BPub!Q301/1000000</f>
        <v>0</v>
      </c>
      <c r="L313">
        <f>+BPub!W301/1000000</f>
        <v>0</v>
      </c>
      <c r="M313">
        <f>+BPub!AD301/1000000</f>
        <v>0</v>
      </c>
      <c r="N313">
        <v>0</v>
      </c>
      <c r="P313" s="58">
        <f>+BPub!I301/1000000</f>
        <v>0</v>
      </c>
      <c r="Q313" s="58">
        <f>+BPub!N301/1000000</f>
        <v>0</v>
      </c>
      <c r="R313" s="58">
        <f>+BPub!S301/1000000</f>
        <v>0</v>
      </c>
      <c r="S313" s="58">
        <f>+BPub!X301/1000000</f>
        <v>0</v>
      </c>
      <c r="T313" s="58">
        <f>+BPub!AB301/1000000</f>
        <v>0</v>
      </c>
      <c r="U313" s="58">
        <v>0</v>
      </c>
      <c r="W313" s="58">
        <f>+BPub!H301/1000000</f>
        <v>0</v>
      </c>
      <c r="X313" s="58">
        <f>+BPub!M301/1000000</f>
        <v>0</v>
      </c>
      <c r="Y313" s="58">
        <f>+BPub!R301/1000000</f>
        <v>0</v>
      </c>
      <c r="Z313" s="58">
        <f>+BPub!V301/1000000</f>
        <v>0</v>
      </c>
      <c r="AA313" s="58">
        <f>+BPub!AC301/1000000</f>
        <v>0</v>
      </c>
      <c r="AB313" s="58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</row>
    <row r="314" spans="1:35" x14ac:dyDescent="0.25">
      <c r="A314" t="s">
        <v>296</v>
      </c>
      <c r="B314" s="1">
        <v>0</v>
      </c>
      <c r="C314" s="149">
        <v>0</v>
      </c>
      <c r="D314" s="1">
        <v>0</v>
      </c>
      <c r="E314" s="1">
        <v>0</v>
      </c>
      <c r="F314" s="1">
        <v>0</v>
      </c>
      <c r="G314" s="58">
        <v>0</v>
      </c>
      <c r="I314">
        <f>+BPub!G302/1000000</f>
        <v>0</v>
      </c>
      <c r="J314">
        <f>+BPub!L302/1000000</f>
        <v>0</v>
      </c>
      <c r="K314">
        <f>+BPub!Q302/1000000</f>
        <v>0</v>
      </c>
      <c r="L314">
        <f>+BPub!W302/1000000</f>
        <v>0</v>
      </c>
      <c r="M314">
        <f>+BPub!AD302/1000000</f>
        <v>0</v>
      </c>
      <c r="N314">
        <v>0</v>
      </c>
      <c r="P314" s="58">
        <f>+BPub!I302/1000000</f>
        <v>0</v>
      </c>
      <c r="Q314" s="58">
        <f>+BPub!N302/1000000</f>
        <v>0</v>
      </c>
      <c r="R314" s="58">
        <f>+BPub!S302/1000000</f>
        <v>0</v>
      </c>
      <c r="S314" s="58">
        <f>+BPub!X302/1000000</f>
        <v>0</v>
      </c>
      <c r="T314" s="58">
        <f>+BPub!AB302/1000000</f>
        <v>0</v>
      </c>
      <c r="U314" s="58">
        <v>0</v>
      </c>
      <c r="W314" s="58">
        <f>+BPub!H302/1000000</f>
        <v>0</v>
      </c>
      <c r="X314" s="58">
        <f>+BPub!M302/1000000</f>
        <v>0</v>
      </c>
      <c r="Y314" s="58">
        <f>+BPub!R302/1000000</f>
        <v>0</v>
      </c>
      <c r="Z314" s="58">
        <f>+BPub!V302/1000000</f>
        <v>0</v>
      </c>
      <c r="AA314" s="58">
        <f>+BPub!AC302/1000000</f>
        <v>0</v>
      </c>
      <c r="AB314" s="58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</row>
    <row r="315" spans="1:35" x14ac:dyDescent="0.25">
      <c r="A315" t="s">
        <v>297</v>
      </c>
      <c r="B315" s="1">
        <v>0</v>
      </c>
      <c r="C315" s="149">
        <v>0</v>
      </c>
      <c r="D315" s="1">
        <v>0</v>
      </c>
      <c r="E315" s="1">
        <v>0</v>
      </c>
      <c r="F315" s="1">
        <v>0</v>
      </c>
      <c r="G315" s="58">
        <v>0</v>
      </c>
      <c r="I315">
        <f>+BPub!G303/1000000</f>
        <v>0</v>
      </c>
      <c r="J315">
        <f>+BPub!L303/1000000</f>
        <v>0</v>
      </c>
      <c r="K315">
        <f>+BPub!Q303/1000000</f>
        <v>0</v>
      </c>
      <c r="L315">
        <f>+BPub!W303/1000000</f>
        <v>0</v>
      </c>
      <c r="M315">
        <f>+BPub!AD303/1000000</f>
        <v>0</v>
      </c>
      <c r="N315">
        <v>0</v>
      </c>
      <c r="P315" s="58">
        <f>+BPub!I303/1000000</f>
        <v>0</v>
      </c>
      <c r="Q315" s="58">
        <f>+BPub!N303/1000000</f>
        <v>0</v>
      </c>
      <c r="R315" s="58">
        <f>+BPub!S303/1000000</f>
        <v>0</v>
      </c>
      <c r="S315" s="58">
        <f>+BPub!X303/1000000</f>
        <v>0</v>
      </c>
      <c r="T315" s="58">
        <f>+BPub!AB303/1000000</f>
        <v>0</v>
      </c>
      <c r="U315" s="58">
        <v>0</v>
      </c>
      <c r="W315" s="58">
        <f>+BPub!H303/1000000</f>
        <v>0</v>
      </c>
      <c r="X315" s="58">
        <f>+BPub!M303/1000000</f>
        <v>0</v>
      </c>
      <c r="Y315" s="58">
        <f>+BPub!R303/1000000</f>
        <v>0</v>
      </c>
      <c r="Z315" s="58">
        <f>+BPub!V303/1000000</f>
        <v>0</v>
      </c>
      <c r="AA315" s="58">
        <f>+BPub!AC303/1000000</f>
        <v>0</v>
      </c>
      <c r="AB315" s="58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</row>
    <row r="316" spans="1:35" x14ac:dyDescent="0.25">
      <c r="A316" t="s">
        <v>298</v>
      </c>
      <c r="B316" s="1">
        <v>0</v>
      </c>
      <c r="C316" s="149">
        <v>0</v>
      </c>
      <c r="D316" s="1">
        <v>0</v>
      </c>
      <c r="E316" s="1">
        <v>0</v>
      </c>
      <c r="F316" s="1">
        <v>0</v>
      </c>
      <c r="G316" s="58">
        <v>0</v>
      </c>
      <c r="I316">
        <f>+BPub!G304/1000000</f>
        <v>0</v>
      </c>
      <c r="J316">
        <f>+BPub!L304/1000000</f>
        <v>0</v>
      </c>
      <c r="K316">
        <f>+BPub!Q304/1000000</f>
        <v>0</v>
      </c>
      <c r="L316">
        <f>+BPub!W304/1000000</f>
        <v>0</v>
      </c>
      <c r="M316">
        <f>+BPub!AD304/1000000</f>
        <v>0</v>
      </c>
      <c r="N316">
        <v>0</v>
      </c>
      <c r="P316" s="58">
        <f>+BPub!I304/1000000</f>
        <v>0</v>
      </c>
      <c r="Q316" s="58">
        <f>+BPub!N304/1000000</f>
        <v>0</v>
      </c>
      <c r="R316" s="58">
        <f>+BPub!S304/1000000</f>
        <v>0</v>
      </c>
      <c r="S316" s="58">
        <f>+BPub!X304/1000000</f>
        <v>0</v>
      </c>
      <c r="T316" s="58">
        <f>+BPub!AB304/1000000</f>
        <v>0</v>
      </c>
      <c r="U316" s="58">
        <v>0</v>
      </c>
      <c r="W316" s="58">
        <f>+BPub!H304/1000000</f>
        <v>0</v>
      </c>
      <c r="X316" s="58">
        <f>+BPub!M304/1000000</f>
        <v>0</v>
      </c>
      <c r="Y316" s="58">
        <f>+BPub!R304/1000000</f>
        <v>0</v>
      </c>
      <c r="Z316" s="58">
        <f>+BPub!V304/1000000</f>
        <v>0</v>
      </c>
      <c r="AA316" s="58">
        <f>+BPub!AC304/1000000</f>
        <v>0</v>
      </c>
      <c r="AB316" s="58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</row>
    <row r="317" spans="1:35" x14ac:dyDescent="0.25">
      <c r="A317" t="s">
        <v>299</v>
      </c>
      <c r="B317" s="1">
        <v>0</v>
      </c>
      <c r="C317" s="149">
        <v>0</v>
      </c>
      <c r="D317" s="1">
        <v>0</v>
      </c>
      <c r="E317" s="1">
        <v>0</v>
      </c>
      <c r="F317" s="1">
        <v>0</v>
      </c>
      <c r="G317" s="58">
        <v>0</v>
      </c>
      <c r="I317">
        <f>+BPub!G305/1000000</f>
        <v>0</v>
      </c>
      <c r="J317">
        <f>+BPub!L305/1000000</f>
        <v>0</v>
      </c>
      <c r="K317">
        <f>+BPub!Q305/1000000</f>
        <v>0</v>
      </c>
      <c r="L317">
        <f>+BPub!W305/1000000</f>
        <v>0</v>
      </c>
      <c r="M317">
        <f>+BPub!AD305/1000000</f>
        <v>0</v>
      </c>
      <c r="N317">
        <v>0</v>
      </c>
      <c r="P317" s="58">
        <f>+BPub!I305/1000000</f>
        <v>0</v>
      </c>
      <c r="Q317" s="58">
        <f>+BPub!N305/1000000</f>
        <v>0</v>
      </c>
      <c r="R317" s="58">
        <f>+BPub!S305/1000000</f>
        <v>0</v>
      </c>
      <c r="S317" s="58">
        <f>+BPub!X305/1000000</f>
        <v>0</v>
      </c>
      <c r="T317" s="58">
        <f>+BPub!AB305/1000000</f>
        <v>0</v>
      </c>
      <c r="U317" s="58">
        <v>0</v>
      </c>
      <c r="W317" s="58">
        <f>+BPub!H305/1000000</f>
        <v>0</v>
      </c>
      <c r="X317" s="58">
        <f>+BPub!M305/1000000</f>
        <v>0</v>
      </c>
      <c r="Y317" s="58">
        <f>+BPub!R305/1000000</f>
        <v>0</v>
      </c>
      <c r="Z317" s="58">
        <f>+BPub!V305/1000000</f>
        <v>0</v>
      </c>
      <c r="AA317" s="58">
        <f>+BPub!AC305/1000000</f>
        <v>0</v>
      </c>
      <c r="AB317" s="58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</row>
    <row r="318" spans="1:35" x14ac:dyDescent="0.25">
      <c r="A318" t="s">
        <v>300</v>
      </c>
      <c r="B318" s="1">
        <v>0</v>
      </c>
      <c r="C318" s="149">
        <v>0</v>
      </c>
      <c r="D318" s="1">
        <v>0</v>
      </c>
      <c r="E318" s="1">
        <v>0</v>
      </c>
      <c r="F318" s="1">
        <v>0</v>
      </c>
      <c r="G318" s="58">
        <v>0</v>
      </c>
      <c r="I318">
        <f>+BPub!G306/1000000</f>
        <v>0</v>
      </c>
      <c r="J318">
        <f>+BPub!L306/1000000</f>
        <v>0</v>
      </c>
      <c r="K318">
        <f>+BPub!Q306/1000000</f>
        <v>0</v>
      </c>
      <c r="L318">
        <f>+BPub!W306/1000000</f>
        <v>0</v>
      </c>
      <c r="M318">
        <f>+BPub!AD306/1000000</f>
        <v>0</v>
      </c>
      <c r="N318">
        <v>0</v>
      </c>
      <c r="P318" s="58">
        <f>+BPub!I306/1000000</f>
        <v>0</v>
      </c>
      <c r="Q318" s="58">
        <f>+BPub!N306/1000000</f>
        <v>0</v>
      </c>
      <c r="R318" s="58">
        <f>+BPub!S306/1000000</f>
        <v>0</v>
      </c>
      <c r="S318" s="58">
        <f>+BPub!X306/1000000</f>
        <v>0</v>
      </c>
      <c r="T318" s="58">
        <f>+BPub!AB306/1000000</f>
        <v>0</v>
      </c>
      <c r="U318" s="58">
        <v>0</v>
      </c>
      <c r="W318" s="58">
        <f>+BPub!H306/1000000</f>
        <v>0</v>
      </c>
      <c r="X318" s="58">
        <f>+BPub!M306/1000000</f>
        <v>0</v>
      </c>
      <c r="Y318" s="58">
        <f>+BPub!R306/1000000</f>
        <v>0</v>
      </c>
      <c r="Z318" s="58">
        <f>+BPub!V306/1000000</f>
        <v>0</v>
      </c>
      <c r="AA318" s="58">
        <f>+BPub!AC306/1000000</f>
        <v>0</v>
      </c>
      <c r="AB318" s="5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</row>
    <row r="319" spans="1:35" x14ac:dyDescent="0.25">
      <c r="A319" t="s">
        <v>301</v>
      </c>
      <c r="B319" s="1">
        <v>0</v>
      </c>
      <c r="C319" s="149">
        <v>0</v>
      </c>
      <c r="D319" s="1">
        <v>0</v>
      </c>
      <c r="E319" s="1">
        <v>0</v>
      </c>
      <c r="F319" s="1">
        <v>0</v>
      </c>
      <c r="G319" s="58">
        <v>0</v>
      </c>
      <c r="I319">
        <f>+BPub!G307/1000000</f>
        <v>0</v>
      </c>
      <c r="J319">
        <f>+BPub!L307/1000000</f>
        <v>0</v>
      </c>
      <c r="K319">
        <f>+BPub!Q307/1000000</f>
        <v>0</v>
      </c>
      <c r="L319">
        <f>+BPub!W307/1000000</f>
        <v>0</v>
      </c>
      <c r="M319">
        <f>+BPub!AD307/1000000</f>
        <v>0</v>
      </c>
      <c r="N319">
        <v>0</v>
      </c>
      <c r="P319" s="58">
        <f>+BPub!I307/1000000</f>
        <v>0</v>
      </c>
      <c r="Q319" s="58">
        <f>+BPub!N307/1000000</f>
        <v>0</v>
      </c>
      <c r="R319" s="58">
        <f>+BPub!S307/1000000</f>
        <v>0</v>
      </c>
      <c r="S319" s="58">
        <f>+BPub!X307/1000000</f>
        <v>0</v>
      </c>
      <c r="T319" s="58">
        <f>+BPub!AB307/1000000</f>
        <v>0</v>
      </c>
      <c r="U319" s="58">
        <v>0</v>
      </c>
      <c r="W319" s="58">
        <f>+BPub!H307/1000000</f>
        <v>0</v>
      </c>
      <c r="X319" s="58">
        <f>+BPub!M307/1000000</f>
        <v>0</v>
      </c>
      <c r="Y319" s="58">
        <f>+BPub!R307/1000000</f>
        <v>0</v>
      </c>
      <c r="Z319" s="58">
        <f>+BPub!V307/1000000</f>
        <v>0</v>
      </c>
      <c r="AA319" s="58">
        <f>+BPub!AC307/1000000</f>
        <v>0</v>
      </c>
      <c r="AB319" s="58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</row>
    <row r="320" spans="1:35" x14ac:dyDescent="0.25">
      <c r="A320" t="s">
        <v>302</v>
      </c>
      <c r="B320" s="1">
        <v>0</v>
      </c>
      <c r="C320" s="149">
        <v>0</v>
      </c>
      <c r="D320" s="1">
        <v>0</v>
      </c>
      <c r="E320" s="1">
        <v>0</v>
      </c>
      <c r="F320" s="1">
        <v>0</v>
      </c>
      <c r="G320" s="58">
        <v>0</v>
      </c>
      <c r="I320">
        <f>+BPub!G308/1000000</f>
        <v>0</v>
      </c>
      <c r="J320">
        <f>+BPub!L308/1000000</f>
        <v>0</v>
      </c>
      <c r="K320">
        <f>+BPub!Q308/1000000</f>
        <v>0</v>
      </c>
      <c r="L320">
        <f>+BPub!W308/1000000</f>
        <v>0</v>
      </c>
      <c r="M320">
        <f>+BPub!AD308/1000000</f>
        <v>0</v>
      </c>
      <c r="N320">
        <v>0</v>
      </c>
      <c r="P320" s="58">
        <f>+BPub!I308/1000000</f>
        <v>0</v>
      </c>
      <c r="Q320" s="58">
        <f>+BPub!N308/1000000</f>
        <v>0</v>
      </c>
      <c r="R320" s="58">
        <f>+BPub!S308/1000000</f>
        <v>0</v>
      </c>
      <c r="S320" s="58">
        <f>+BPub!X308/1000000</f>
        <v>0</v>
      </c>
      <c r="T320" s="58">
        <f>+BPub!AB308/1000000</f>
        <v>0</v>
      </c>
      <c r="U320" s="58">
        <v>0</v>
      </c>
      <c r="W320" s="58">
        <f>+BPub!H308/1000000</f>
        <v>0</v>
      </c>
      <c r="X320" s="58">
        <f>+BPub!M308/1000000</f>
        <v>0</v>
      </c>
      <c r="Y320" s="58">
        <f>+BPub!R308/1000000</f>
        <v>0</v>
      </c>
      <c r="Z320" s="58">
        <f>+BPub!V308/1000000</f>
        <v>0</v>
      </c>
      <c r="AA320" s="58">
        <f>+BPub!AC308/1000000</f>
        <v>0</v>
      </c>
      <c r="AB320" s="58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</row>
    <row r="321" spans="1:35" x14ac:dyDescent="0.25">
      <c r="A321" t="s">
        <v>303</v>
      </c>
      <c r="B321" s="1">
        <v>0</v>
      </c>
      <c r="C321" s="149">
        <v>0</v>
      </c>
      <c r="D321" s="1">
        <v>0</v>
      </c>
      <c r="E321" s="1">
        <v>0</v>
      </c>
      <c r="F321" s="1">
        <v>0</v>
      </c>
      <c r="G321" s="58">
        <v>0</v>
      </c>
      <c r="I321">
        <f>+BPub!G309/1000000</f>
        <v>0</v>
      </c>
      <c r="J321">
        <f>+BPub!L309/1000000</f>
        <v>0</v>
      </c>
      <c r="K321">
        <f>+BPub!Q309/1000000</f>
        <v>0</v>
      </c>
      <c r="L321">
        <f>+BPub!W309/1000000</f>
        <v>0</v>
      </c>
      <c r="M321">
        <f>+BPub!AD309/1000000</f>
        <v>0</v>
      </c>
      <c r="N321">
        <v>0</v>
      </c>
      <c r="P321" s="58">
        <f>+BPub!I309/1000000</f>
        <v>0</v>
      </c>
      <c r="Q321" s="58">
        <f>+BPub!N309/1000000</f>
        <v>0</v>
      </c>
      <c r="R321" s="58">
        <f>+BPub!S309/1000000</f>
        <v>0</v>
      </c>
      <c r="S321" s="58">
        <f>+BPub!X309/1000000</f>
        <v>0</v>
      </c>
      <c r="T321" s="58">
        <f>+BPub!AB309/1000000</f>
        <v>0</v>
      </c>
      <c r="U321" s="58">
        <v>0</v>
      </c>
      <c r="W321" s="58">
        <f>+BPub!H309/1000000</f>
        <v>0</v>
      </c>
      <c r="X321" s="58">
        <f>+BPub!M309/1000000</f>
        <v>0</v>
      </c>
      <c r="Y321" s="58">
        <f>+BPub!R309/1000000</f>
        <v>0</v>
      </c>
      <c r="Z321" s="58">
        <f>+BPub!V309/1000000</f>
        <v>0</v>
      </c>
      <c r="AA321" s="58">
        <f>+BPub!AC309/1000000</f>
        <v>0</v>
      </c>
      <c r="AB321" s="58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</row>
    <row r="322" spans="1:35" x14ac:dyDescent="0.25">
      <c r="A322" t="s">
        <v>304</v>
      </c>
      <c r="B322" s="1">
        <v>0</v>
      </c>
      <c r="C322" s="149">
        <v>0</v>
      </c>
      <c r="D322" s="1">
        <v>0</v>
      </c>
      <c r="E322" s="1">
        <v>0</v>
      </c>
      <c r="F322" s="1">
        <v>0</v>
      </c>
      <c r="G322" s="58">
        <v>0</v>
      </c>
      <c r="I322" s="180">
        <f>+BPub!G310/1000000</f>
        <v>0</v>
      </c>
      <c r="J322" s="180">
        <f>+BPub!L310/1000000</f>
        <v>0</v>
      </c>
      <c r="K322" s="180">
        <f>+BPub!Q310/1000000</f>
        <v>0</v>
      </c>
      <c r="L322" s="180">
        <f>+BPub!W310/1000000</f>
        <v>0</v>
      </c>
      <c r="M322" s="180">
        <f>+BPub!AD310/1000000</f>
        <v>0</v>
      </c>
      <c r="N322" s="180">
        <v>0</v>
      </c>
      <c r="P322" s="58">
        <f>+BPub!I310/1000000</f>
        <v>0</v>
      </c>
      <c r="Q322" s="58">
        <f>+BPub!N310/1000000</f>
        <v>0</v>
      </c>
      <c r="R322" s="58">
        <f>+BPub!S310/1000000</f>
        <v>0</v>
      </c>
      <c r="S322" s="58">
        <f>+BPub!X310/1000000</f>
        <v>0</v>
      </c>
      <c r="T322" s="58">
        <f>+BPub!AB310/1000000</f>
        <v>0</v>
      </c>
      <c r="U322" s="58">
        <v>0</v>
      </c>
      <c r="W322" s="58">
        <f>+BPub!H310/1000000</f>
        <v>0</v>
      </c>
      <c r="X322" s="58">
        <f>+BPub!M310/1000000</f>
        <v>0</v>
      </c>
      <c r="Y322" s="58">
        <f>+BPub!R310/1000000</f>
        <v>0</v>
      </c>
      <c r="Z322" s="58">
        <f>+BPub!V310/1000000</f>
        <v>0</v>
      </c>
      <c r="AA322" s="58">
        <f>+BPub!AC310/1000000</f>
        <v>0</v>
      </c>
      <c r="AB322" s="58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</row>
    <row r="323" spans="1:35" x14ac:dyDescent="0.25">
      <c r="A323" t="s">
        <v>305</v>
      </c>
      <c r="B323" s="1">
        <v>0</v>
      </c>
      <c r="C323" s="149">
        <v>0</v>
      </c>
      <c r="D323" s="1">
        <v>0</v>
      </c>
      <c r="E323" s="1">
        <v>0</v>
      </c>
      <c r="F323" s="1">
        <v>0</v>
      </c>
      <c r="G323" s="58">
        <v>0</v>
      </c>
      <c r="I323" s="180">
        <f>+BPub!G311/1000000</f>
        <v>0</v>
      </c>
      <c r="J323" s="180">
        <f>+BPub!L311/1000000</f>
        <v>0</v>
      </c>
      <c r="K323" s="180">
        <f>+BPub!Q311/1000000</f>
        <v>0</v>
      </c>
      <c r="L323" s="180">
        <f>+BPub!W311/1000000</f>
        <v>0</v>
      </c>
      <c r="M323" s="180">
        <f>+BPub!AD311/1000000</f>
        <v>0</v>
      </c>
      <c r="N323" s="180">
        <v>0</v>
      </c>
      <c r="P323" s="58">
        <f>+BPub!I311/1000000</f>
        <v>0</v>
      </c>
      <c r="Q323" s="58">
        <f>+BPub!N311/1000000</f>
        <v>0</v>
      </c>
      <c r="R323" s="58">
        <f>+BPub!S311/1000000</f>
        <v>0</v>
      </c>
      <c r="S323" s="58">
        <f>+BPub!X311/1000000</f>
        <v>0</v>
      </c>
      <c r="T323" s="58">
        <f>+BPub!AB311/1000000</f>
        <v>0</v>
      </c>
      <c r="U323" s="58">
        <v>0</v>
      </c>
      <c r="W323" s="58">
        <f>+BPub!H311/1000000</f>
        <v>0</v>
      </c>
      <c r="X323" s="58">
        <f>+BPub!M311/1000000</f>
        <v>0</v>
      </c>
      <c r="Y323" s="58">
        <f>+BPub!R311/1000000</f>
        <v>0</v>
      </c>
      <c r="Z323" s="58">
        <f>+BPub!V311/1000000</f>
        <v>0</v>
      </c>
      <c r="AA323" s="58">
        <f>+BPub!AC311/1000000</f>
        <v>0</v>
      </c>
      <c r="AB323" s="58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</row>
    <row r="324" spans="1:35" x14ac:dyDescent="0.25">
      <c r="A324" t="s">
        <v>306</v>
      </c>
      <c r="B324" s="1">
        <v>0</v>
      </c>
      <c r="C324" s="149">
        <v>0</v>
      </c>
      <c r="D324" s="1">
        <v>0</v>
      </c>
      <c r="E324" s="1">
        <v>0</v>
      </c>
      <c r="F324" s="1">
        <v>0</v>
      </c>
      <c r="G324" s="58">
        <v>0</v>
      </c>
      <c r="I324" s="180">
        <f>+BPub!G312/1000000</f>
        <v>0</v>
      </c>
      <c r="J324" s="180">
        <f>+BPub!L312/1000000</f>
        <v>0</v>
      </c>
      <c r="K324" s="180">
        <f>+BPub!Q312/1000000</f>
        <v>0</v>
      </c>
      <c r="L324" s="180">
        <f>+BPub!W312/1000000</f>
        <v>0</v>
      </c>
      <c r="M324" s="180">
        <f>+BPub!AD312/1000000</f>
        <v>0</v>
      </c>
      <c r="N324" s="180">
        <v>0</v>
      </c>
      <c r="P324" s="58">
        <f>+BPub!I312/1000000</f>
        <v>0</v>
      </c>
      <c r="Q324" s="58">
        <f>+BPub!N312/1000000</f>
        <v>0</v>
      </c>
      <c r="R324" s="58">
        <f>+BPub!S312/1000000</f>
        <v>0</v>
      </c>
      <c r="S324" s="58">
        <f>+BPub!X312/1000000</f>
        <v>0</v>
      </c>
      <c r="T324" s="58">
        <f>+BPub!AB312/1000000</f>
        <v>0</v>
      </c>
      <c r="U324" s="58">
        <v>0</v>
      </c>
      <c r="W324" s="58">
        <f>+BPub!H312/1000000</f>
        <v>0</v>
      </c>
      <c r="X324" s="58">
        <f>+BPub!M312/1000000</f>
        <v>0</v>
      </c>
      <c r="Y324" s="58">
        <f>+BPub!R312/1000000</f>
        <v>0</v>
      </c>
      <c r="Z324" s="58">
        <f>+BPub!V312/1000000</f>
        <v>0</v>
      </c>
      <c r="AA324" s="58">
        <f>+BPub!AC312/1000000</f>
        <v>0</v>
      </c>
      <c r="AB324" s="58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</row>
    <row r="325" spans="1:35" x14ac:dyDescent="0.25">
      <c r="A325" t="s">
        <v>307</v>
      </c>
      <c r="B325" s="1">
        <v>0</v>
      </c>
      <c r="C325" s="149">
        <v>0</v>
      </c>
      <c r="D325" s="1">
        <v>0</v>
      </c>
      <c r="E325" s="1">
        <v>0</v>
      </c>
      <c r="F325" s="1">
        <v>0</v>
      </c>
      <c r="G325" s="58">
        <v>0</v>
      </c>
      <c r="I325" s="180">
        <f>+BPub!G313/1000000</f>
        <v>0</v>
      </c>
      <c r="J325" s="180">
        <f>+BPub!L313/1000000</f>
        <v>0</v>
      </c>
      <c r="K325" s="180">
        <f>+BPub!Q313/1000000</f>
        <v>0</v>
      </c>
      <c r="L325" s="180">
        <f>+BPub!W313/1000000</f>
        <v>0</v>
      </c>
      <c r="M325" s="180">
        <f>+BPub!AD313/1000000</f>
        <v>0</v>
      </c>
      <c r="N325" s="180">
        <v>0</v>
      </c>
      <c r="P325" s="58">
        <f>+BPub!I313/1000000</f>
        <v>0</v>
      </c>
      <c r="Q325" s="58">
        <f>+BPub!N313/1000000</f>
        <v>0</v>
      </c>
      <c r="R325" s="58">
        <f>+BPub!S313/1000000</f>
        <v>0</v>
      </c>
      <c r="S325" s="58">
        <f>+BPub!X313/1000000</f>
        <v>0</v>
      </c>
      <c r="T325" s="58">
        <f>+BPub!AB313/1000000</f>
        <v>0</v>
      </c>
      <c r="U325" s="58">
        <v>0</v>
      </c>
      <c r="W325" s="58">
        <f>+BPub!H313/1000000</f>
        <v>0</v>
      </c>
      <c r="X325" s="58">
        <f>+BPub!M313/1000000</f>
        <v>0</v>
      </c>
      <c r="Y325" s="58">
        <f>+BPub!R313/1000000</f>
        <v>0</v>
      </c>
      <c r="Z325" s="58">
        <f>+BPub!V313/1000000</f>
        <v>0</v>
      </c>
      <c r="AA325" s="58">
        <f>+BPub!AC313/1000000</f>
        <v>0</v>
      </c>
      <c r="AB325" s="58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</row>
    <row r="326" spans="1:35" x14ac:dyDescent="0.25">
      <c r="A326" t="s">
        <v>308</v>
      </c>
      <c r="B326" s="1">
        <v>0</v>
      </c>
      <c r="C326" s="149">
        <v>0</v>
      </c>
      <c r="D326" s="1">
        <v>0</v>
      </c>
      <c r="E326" s="1">
        <v>0</v>
      </c>
      <c r="F326" s="1">
        <v>0</v>
      </c>
      <c r="G326" s="58">
        <v>0</v>
      </c>
      <c r="I326" s="180">
        <f>+BPub!G314/1000000</f>
        <v>0</v>
      </c>
      <c r="J326" s="180">
        <f>+BPub!L314/1000000</f>
        <v>0</v>
      </c>
      <c r="K326" s="180">
        <f>+BPub!Q314/1000000</f>
        <v>0</v>
      </c>
      <c r="L326" s="180">
        <f>+BPub!W314/1000000</f>
        <v>0</v>
      </c>
      <c r="M326" s="180">
        <f>+BPub!AD314/1000000</f>
        <v>0</v>
      </c>
      <c r="N326" s="180">
        <v>0</v>
      </c>
      <c r="P326" s="58">
        <f>+BPub!I314/1000000</f>
        <v>0</v>
      </c>
      <c r="Q326" s="58">
        <f>+BPub!N314/1000000</f>
        <v>0</v>
      </c>
      <c r="R326" s="58">
        <f>+BPub!S314/1000000</f>
        <v>0</v>
      </c>
      <c r="S326" s="58">
        <f>+BPub!X314/1000000</f>
        <v>0</v>
      </c>
      <c r="T326" s="58">
        <f>+BPub!AB314/1000000</f>
        <v>0</v>
      </c>
      <c r="U326" s="58">
        <v>0</v>
      </c>
      <c r="W326" s="58">
        <f>+BPub!H314/1000000</f>
        <v>0</v>
      </c>
      <c r="X326" s="58">
        <f>+BPub!M314/1000000</f>
        <v>0</v>
      </c>
      <c r="Y326" s="58">
        <f>+BPub!R314/1000000</f>
        <v>0</v>
      </c>
      <c r="Z326" s="58">
        <f>+BPub!V314/1000000</f>
        <v>0</v>
      </c>
      <c r="AA326" s="58">
        <f>+BPub!AC314/1000000</f>
        <v>0</v>
      </c>
      <c r="AB326" s="58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</row>
    <row r="327" spans="1:35" x14ac:dyDescent="0.25">
      <c r="A327" t="s">
        <v>309</v>
      </c>
      <c r="B327" s="1">
        <v>0</v>
      </c>
      <c r="C327" s="149">
        <v>0</v>
      </c>
      <c r="D327" s="1">
        <v>0</v>
      </c>
      <c r="E327" s="1">
        <v>0</v>
      </c>
      <c r="F327" s="1">
        <v>0</v>
      </c>
      <c r="G327" s="58">
        <v>0</v>
      </c>
      <c r="I327" s="180">
        <f>+BPub!G315/1000000</f>
        <v>0</v>
      </c>
      <c r="J327" s="180">
        <f>+BPub!L315/1000000</f>
        <v>0</v>
      </c>
      <c r="K327" s="180">
        <f>+BPub!Q315/1000000</f>
        <v>0</v>
      </c>
      <c r="L327" s="180">
        <f>+BPub!W315/1000000</f>
        <v>0</v>
      </c>
      <c r="M327" s="180">
        <f>+BPub!AD315/1000000</f>
        <v>0</v>
      </c>
      <c r="N327" s="180">
        <v>0</v>
      </c>
      <c r="P327" s="58">
        <f>+BPub!I315/1000000</f>
        <v>0</v>
      </c>
      <c r="Q327" s="58">
        <f>+BPub!N315/1000000</f>
        <v>0</v>
      </c>
      <c r="R327" s="58">
        <f>+BPub!S315/1000000</f>
        <v>0</v>
      </c>
      <c r="S327" s="58">
        <f>+BPub!X315/1000000</f>
        <v>0</v>
      </c>
      <c r="T327" s="58">
        <f>+BPub!AB315/1000000</f>
        <v>0</v>
      </c>
      <c r="U327" s="58">
        <v>0</v>
      </c>
      <c r="W327" s="58">
        <f>+BPub!H315/1000000</f>
        <v>0</v>
      </c>
      <c r="X327" s="58">
        <f>+BPub!M315/1000000</f>
        <v>0</v>
      </c>
      <c r="Y327" s="58">
        <f>+BPub!R315/1000000</f>
        <v>0</v>
      </c>
      <c r="Z327" s="58">
        <f>+BPub!V315/1000000</f>
        <v>0</v>
      </c>
      <c r="AA327" s="58">
        <f>+BPub!AC315/1000000</f>
        <v>0</v>
      </c>
      <c r="AB327" s="58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</row>
    <row r="328" spans="1:35" x14ac:dyDescent="0.25">
      <c r="A328" t="s">
        <v>310</v>
      </c>
      <c r="B328" s="1">
        <v>0</v>
      </c>
      <c r="C328" s="149">
        <v>0</v>
      </c>
      <c r="D328" s="1">
        <v>0</v>
      </c>
      <c r="E328" s="1">
        <v>0</v>
      </c>
      <c r="F328" s="1">
        <v>0</v>
      </c>
      <c r="G328" s="58">
        <v>0</v>
      </c>
      <c r="I328" s="180">
        <f>+BPub!G316/1000000</f>
        <v>0</v>
      </c>
      <c r="J328" s="180">
        <f>+BPub!L316/1000000</f>
        <v>0</v>
      </c>
      <c r="K328" s="180">
        <f>+BPub!Q316/1000000</f>
        <v>0</v>
      </c>
      <c r="L328" s="180">
        <f>+BPub!W316/1000000</f>
        <v>0</v>
      </c>
      <c r="M328" s="180">
        <f>+BPub!AD316/1000000</f>
        <v>0</v>
      </c>
      <c r="N328" s="180">
        <v>0</v>
      </c>
      <c r="P328" s="58">
        <f>+BPub!I316/1000000</f>
        <v>0</v>
      </c>
      <c r="Q328" s="58">
        <f>+BPub!N316/1000000</f>
        <v>0</v>
      </c>
      <c r="R328" s="58">
        <f>+BPub!S316/1000000</f>
        <v>0</v>
      </c>
      <c r="S328" s="58">
        <f>+BPub!X316/1000000</f>
        <v>0</v>
      </c>
      <c r="T328" s="58">
        <f>+BPub!AB316/1000000</f>
        <v>0</v>
      </c>
      <c r="U328" s="58">
        <v>0</v>
      </c>
      <c r="W328" s="58">
        <f>+BPub!H316/1000000</f>
        <v>0</v>
      </c>
      <c r="X328" s="58">
        <f>+BPub!M316/1000000</f>
        <v>0</v>
      </c>
      <c r="Y328" s="58">
        <f>+BPub!R316/1000000</f>
        <v>0</v>
      </c>
      <c r="Z328" s="58">
        <f>+BPub!V316/1000000</f>
        <v>0</v>
      </c>
      <c r="AA328" s="58">
        <f>+BPub!AC316/1000000</f>
        <v>0</v>
      </c>
      <c r="AB328" s="5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</row>
    <row r="329" spans="1:35" x14ac:dyDescent="0.25">
      <c r="A329" t="s">
        <v>311</v>
      </c>
      <c r="B329" s="1">
        <v>0</v>
      </c>
      <c r="C329" s="149">
        <v>0</v>
      </c>
      <c r="D329" s="1">
        <v>0</v>
      </c>
      <c r="E329" s="1">
        <v>0</v>
      </c>
      <c r="F329" s="1">
        <v>0</v>
      </c>
      <c r="G329" s="58">
        <v>0</v>
      </c>
      <c r="I329" s="180">
        <f>+BPub!G317/1000000</f>
        <v>0</v>
      </c>
      <c r="J329" s="180">
        <f>+BPub!L317/1000000</f>
        <v>0</v>
      </c>
      <c r="K329" s="180">
        <f>+BPub!Q317/1000000</f>
        <v>0</v>
      </c>
      <c r="L329" s="180">
        <f>+BPub!W317/1000000</f>
        <v>0</v>
      </c>
      <c r="M329" s="180">
        <f>+BPub!AD317/1000000</f>
        <v>0</v>
      </c>
      <c r="N329" s="180">
        <v>0</v>
      </c>
      <c r="P329" s="58">
        <f>+BPub!I317/1000000</f>
        <v>0</v>
      </c>
      <c r="Q329" s="58">
        <f>+BPub!N317/1000000</f>
        <v>0</v>
      </c>
      <c r="R329" s="58">
        <f>+BPub!S317/1000000</f>
        <v>0</v>
      </c>
      <c r="S329" s="58">
        <f>+BPub!X317/1000000</f>
        <v>0</v>
      </c>
      <c r="T329" s="58">
        <f>+BPub!AB317/1000000</f>
        <v>0</v>
      </c>
      <c r="U329" s="58">
        <v>0</v>
      </c>
      <c r="W329" s="58">
        <f>+BPub!H317/1000000</f>
        <v>0</v>
      </c>
      <c r="X329" s="58">
        <f>+BPub!M317/1000000</f>
        <v>0</v>
      </c>
      <c r="Y329" s="58">
        <f>+BPub!R317/1000000</f>
        <v>0</v>
      </c>
      <c r="Z329" s="58">
        <f>+BPub!V317/1000000</f>
        <v>0</v>
      </c>
      <c r="AA329" s="58">
        <f>+BPub!AC317/1000000</f>
        <v>0</v>
      </c>
      <c r="AB329" s="58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</row>
    <row r="330" spans="1:35" x14ac:dyDescent="0.25">
      <c r="A330" t="s">
        <v>312</v>
      </c>
      <c r="B330" s="1">
        <v>0</v>
      </c>
      <c r="C330" s="149">
        <v>0</v>
      </c>
      <c r="D330" s="1">
        <v>0</v>
      </c>
      <c r="E330" s="1">
        <v>0</v>
      </c>
      <c r="F330" s="1">
        <v>0</v>
      </c>
      <c r="G330" s="58">
        <v>0</v>
      </c>
      <c r="I330" s="180">
        <f>+BPub!G318/1000000</f>
        <v>0</v>
      </c>
      <c r="J330" s="180">
        <f>+BPub!L318/1000000</f>
        <v>0</v>
      </c>
      <c r="K330" s="180">
        <f>+BPub!Q318/1000000</f>
        <v>0</v>
      </c>
      <c r="L330" s="180">
        <f>+BPub!W318/1000000</f>
        <v>0</v>
      </c>
      <c r="M330" s="180">
        <f>+BPub!AD318/1000000</f>
        <v>0</v>
      </c>
      <c r="N330" s="180">
        <v>0</v>
      </c>
      <c r="P330" s="58">
        <f>+BPub!I318/1000000</f>
        <v>0</v>
      </c>
      <c r="Q330" s="58">
        <f>+BPub!N318/1000000</f>
        <v>0</v>
      </c>
      <c r="R330" s="58">
        <f>+BPub!S318/1000000</f>
        <v>0</v>
      </c>
      <c r="S330" s="58">
        <f>+BPub!X318/1000000</f>
        <v>0</v>
      </c>
      <c r="T330" s="58">
        <f>+BPub!AB318/1000000</f>
        <v>0</v>
      </c>
      <c r="U330" s="58">
        <v>0</v>
      </c>
      <c r="W330" s="58">
        <f>+BPub!H318/1000000</f>
        <v>0</v>
      </c>
      <c r="X330" s="58">
        <f>+BPub!M318/1000000</f>
        <v>0</v>
      </c>
      <c r="Y330" s="58">
        <f>+BPub!R318/1000000</f>
        <v>0</v>
      </c>
      <c r="Z330" s="58">
        <f>+BPub!V318/1000000</f>
        <v>0</v>
      </c>
      <c r="AA330" s="58">
        <f>+BPub!AC318/1000000</f>
        <v>0</v>
      </c>
      <c r="AB330" s="58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</row>
    <row r="331" spans="1:35" x14ac:dyDescent="0.25">
      <c r="A331" t="s">
        <v>313</v>
      </c>
      <c r="B331" s="1">
        <v>0</v>
      </c>
      <c r="C331" s="149">
        <v>0</v>
      </c>
      <c r="D331" s="1">
        <v>0</v>
      </c>
      <c r="E331" s="1">
        <v>0</v>
      </c>
      <c r="F331" s="1">
        <v>0</v>
      </c>
      <c r="G331" s="58">
        <v>0</v>
      </c>
      <c r="I331" s="180">
        <f>+BPub!G319/1000000</f>
        <v>0</v>
      </c>
      <c r="J331" s="180">
        <f>+BPub!L319/1000000</f>
        <v>0</v>
      </c>
      <c r="K331" s="180">
        <f>+BPub!Q319/1000000</f>
        <v>0</v>
      </c>
      <c r="L331" s="180">
        <f>+BPub!W319/1000000</f>
        <v>0</v>
      </c>
      <c r="M331" s="180">
        <f>+BPub!AD319/1000000</f>
        <v>0</v>
      </c>
      <c r="N331" s="180">
        <v>0</v>
      </c>
      <c r="P331" s="58">
        <f>+BPub!I319/1000000</f>
        <v>0</v>
      </c>
      <c r="Q331" s="58">
        <f>+BPub!N319/1000000</f>
        <v>0</v>
      </c>
      <c r="R331" s="58">
        <f>+BPub!S319/1000000</f>
        <v>0</v>
      </c>
      <c r="S331" s="58">
        <f>+BPub!X319/1000000</f>
        <v>0</v>
      </c>
      <c r="T331" s="58">
        <f>+BPub!AB319/1000000</f>
        <v>0</v>
      </c>
      <c r="U331" s="58">
        <v>0</v>
      </c>
      <c r="W331" s="58">
        <f>+BPub!H319/1000000</f>
        <v>0</v>
      </c>
      <c r="X331" s="58">
        <f>+BPub!M319/1000000</f>
        <v>0</v>
      </c>
      <c r="Y331" s="58">
        <f>+BPub!R319/1000000</f>
        <v>0</v>
      </c>
      <c r="Z331" s="58">
        <f>+BPub!V319/1000000</f>
        <v>0</v>
      </c>
      <c r="AA331" s="58">
        <f>+BPub!AC319/1000000</f>
        <v>0</v>
      </c>
      <c r="AB331" s="58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</row>
    <row r="332" spans="1:35" x14ac:dyDescent="0.25">
      <c r="A332" t="s">
        <v>314</v>
      </c>
      <c r="B332" s="1">
        <v>0</v>
      </c>
      <c r="C332" s="149">
        <v>0</v>
      </c>
      <c r="D332" s="1">
        <v>0</v>
      </c>
      <c r="E332" s="1">
        <v>0</v>
      </c>
      <c r="F332" s="1">
        <v>0</v>
      </c>
      <c r="G332" s="58">
        <v>0</v>
      </c>
      <c r="I332" s="180">
        <f>+BPub!G320/1000000</f>
        <v>0</v>
      </c>
      <c r="J332" s="180">
        <f>+BPub!L320/1000000</f>
        <v>0</v>
      </c>
      <c r="K332" s="180">
        <f>+BPub!Q320/1000000</f>
        <v>0</v>
      </c>
      <c r="L332" s="180">
        <f>+BPub!W320/1000000</f>
        <v>0</v>
      </c>
      <c r="M332" s="180">
        <f>+BPub!AD320/1000000</f>
        <v>0</v>
      </c>
      <c r="N332" s="180">
        <v>0</v>
      </c>
      <c r="P332" s="58">
        <f>+BPub!I320/1000000</f>
        <v>0</v>
      </c>
      <c r="Q332" s="58">
        <f>+BPub!N320/1000000</f>
        <v>0</v>
      </c>
      <c r="R332" s="58">
        <f>+BPub!S320/1000000</f>
        <v>0</v>
      </c>
      <c r="S332" s="58">
        <f>+BPub!X320/1000000</f>
        <v>0</v>
      </c>
      <c r="T332" s="58">
        <f>+BPub!AB320/1000000</f>
        <v>0</v>
      </c>
      <c r="U332" s="58">
        <v>0</v>
      </c>
      <c r="W332" s="58">
        <f>+BPub!H320/1000000</f>
        <v>0</v>
      </c>
      <c r="X332" s="58">
        <f>+BPub!M320/1000000</f>
        <v>0</v>
      </c>
      <c r="Y332" s="58">
        <f>+BPub!R320/1000000</f>
        <v>0</v>
      </c>
      <c r="Z332" s="58">
        <f>+BPub!V320/1000000</f>
        <v>0</v>
      </c>
      <c r="AA332" s="58">
        <f>+BPub!AC320/1000000</f>
        <v>0</v>
      </c>
      <c r="AB332" s="58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</row>
    <row r="333" spans="1:35" x14ac:dyDescent="0.25">
      <c r="A333" t="s">
        <v>315</v>
      </c>
      <c r="B333" s="1">
        <v>0</v>
      </c>
      <c r="C333" s="149">
        <v>0</v>
      </c>
      <c r="D333" s="1">
        <v>0</v>
      </c>
      <c r="E333" s="1">
        <v>0</v>
      </c>
      <c r="F333" s="1">
        <v>0</v>
      </c>
      <c r="G333" s="58">
        <v>0</v>
      </c>
      <c r="I333" s="180">
        <f>+BPub!G321/1000000</f>
        <v>0</v>
      </c>
      <c r="J333" s="180">
        <f>+BPub!L321/1000000</f>
        <v>0</v>
      </c>
      <c r="K333" s="180">
        <f>+BPub!Q321/1000000</f>
        <v>0</v>
      </c>
      <c r="L333" s="180">
        <f>+BPub!W321/1000000</f>
        <v>0</v>
      </c>
      <c r="M333" s="180">
        <f>+BPub!AD321/1000000</f>
        <v>0</v>
      </c>
      <c r="N333" s="180">
        <v>0</v>
      </c>
      <c r="P333" s="58">
        <f>+BPub!I321/1000000</f>
        <v>0</v>
      </c>
      <c r="Q333" s="58">
        <f>+BPub!N321/1000000</f>
        <v>0</v>
      </c>
      <c r="R333" s="58">
        <f>+BPub!S321/1000000</f>
        <v>0</v>
      </c>
      <c r="S333" s="58">
        <f>+BPub!X321/1000000</f>
        <v>0</v>
      </c>
      <c r="T333" s="58">
        <f>+BPub!AB321/1000000</f>
        <v>0</v>
      </c>
      <c r="U333" s="58">
        <v>0</v>
      </c>
      <c r="W333" s="58">
        <f>+BPub!H321/1000000</f>
        <v>0</v>
      </c>
      <c r="X333" s="58">
        <f>+BPub!M321/1000000</f>
        <v>0</v>
      </c>
      <c r="Y333" s="58">
        <f>+BPub!R321/1000000</f>
        <v>0</v>
      </c>
      <c r="Z333" s="58">
        <f>+BPub!V321/1000000</f>
        <v>0</v>
      </c>
      <c r="AA333" s="58">
        <f>+BPub!AC321/1000000</f>
        <v>0</v>
      </c>
      <c r="AB333" s="58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</row>
    <row r="334" spans="1:35" x14ac:dyDescent="0.25">
      <c r="A334" t="s">
        <v>316</v>
      </c>
      <c r="B334" s="1">
        <v>0</v>
      </c>
      <c r="C334" s="149">
        <v>0</v>
      </c>
      <c r="D334" s="1">
        <v>0</v>
      </c>
      <c r="E334" s="1">
        <v>0</v>
      </c>
      <c r="F334" s="1">
        <v>0</v>
      </c>
      <c r="G334" s="58">
        <v>0</v>
      </c>
      <c r="I334" s="180">
        <f>+BPub!G322/1000000</f>
        <v>0</v>
      </c>
      <c r="J334" s="180">
        <f>+BPub!L322/1000000</f>
        <v>0</v>
      </c>
      <c r="K334" s="180">
        <f>+BPub!Q322/1000000</f>
        <v>0</v>
      </c>
      <c r="L334" s="180">
        <f>+BPub!W322/1000000</f>
        <v>0</v>
      </c>
      <c r="M334" s="180">
        <f>+BPub!AD322/1000000</f>
        <v>0</v>
      </c>
      <c r="N334" s="180">
        <v>0</v>
      </c>
      <c r="P334" s="58">
        <f>+BPub!I322/1000000</f>
        <v>0</v>
      </c>
      <c r="Q334" s="58">
        <f>+BPub!N322/1000000</f>
        <v>0</v>
      </c>
      <c r="R334" s="58">
        <f>+BPub!S322/1000000</f>
        <v>0</v>
      </c>
      <c r="S334" s="58">
        <f>+BPub!X322/1000000</f>
        <v>0</v>
      </c>
      <c r="T334" s="58">
        <f>+BPub!AB322/1000000</f>
        <v>0</v>
      </c>
      <c r="U334" s="58">
        <v>0</v>
      </c>
      <c r="W334" s="58">
        <f>+BPub!H322/1000000</f>
        <v>0</v>
      </c>
      <c r="X334" s="58">
        <f>+BPub!M322/1000000</f>
        <v>0</v>
      </c>
      <c r="Y334" s="58">
        <f>+BPub!R322/1000000</f>
        <v>0</v>
      </c>
      <c r="Z334" s="58">
        <f>+BPub!V322/1000000</f>
        <v>0</v>
      </c>
      <c r="AA334" s="58">
        <f>+BPub!AC322/1000000</f>
        <v>0</v>
      </c>
      <c r="AB334" s="58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</row>
    <row r="335" spans="1:35" x14ac:dyDescent="0.25">
      <c r="A335" t="s">
        <v>317</v>
      </c>
      <c r="B335" s="1">
        <v>0</v>
      </c>
      <c r="C335" s="149">
        <v>0</v>
      </c>
      <c r="D335" s="1">
        <v>0</v>
      </c>
      <c r="E335" s="1">
        <v>0</v>
      </c>
      <c r="F335" s="1">
        <v>0</v>
      </c>
      <c r="G335" s="58">
        <v>0</v>
      </c>
      <c r="I335" s="180">
        <f>+BPub!G323/1000000</f>
        <v>0</v>
      </c>
      <c r="J335" s="180">
        <f>+BPub!L323/1000000</f>
        <v>0</v>
      </c>
      <c r="K335" s="180">
        <f>+BPub!Q323/1000000</f>
        <v>0</v>
      </c>
      <c r="L335" s="180">
        <f>+BPub!W323/1000000</f>
        <v>0</v>
      </c>
      <c r="M335" s="180">
        <f>+BPub!AD323/1000000</f>
        <v>0</v>
      </c>
      <c r="N335" s="180">
        <v>0</v>
      </c>
      <c r="P335" s="58">
        <f>+BPub!I323/1000000</f>
        <v>0</v>
      </c>
      <c r="Q335" s="58">
        <f>+BPub!N323/1000000</f>
        <v>0</v>
      </c>
      <c r="R335" s="58">
        <f>+BPub!S323/1000000</f>
        <v>0</v>
      </c>
      <c r="S335" s="58">
        <f>+BPub!X323/1000000</f>
        <v>0</v>
      </c>
      <c r="T335" s="58">
        <f>+BPub!AB323/1000000</f>
        <v>0</v>
      </c>
      <c r="U335" s="58">
        <v>0</v>
      </c>
      <c r="W335" s="58">
        <f>+BPub!H323/1000000</f>
        <v>0</v>
      </c>
      <c r="X335" s="58">
        <f>+BPub!M323/1000000</f>
        <v>0</v>
      </c>
      <c r="Y335" s="58">
        <f>+BPub!R323/1000000</f>
        <v>0</v>
      </c>
      <c r="Z335" s="58">
        <f>+BPub!V323/1000000</f>
        <v>0</v>
      </c>
      <c r="AA335" s="58">
        <f>+BPub!AC323/1000000</f>
        <v>0</v>
      </c>
      <c r="AB335" s="58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</row>
    <row r="336" spans="1:35" x14ac:dyDescent="0.25">
      <c r="A336" t="s">
        <v>318</v>
      </c>
      <c r="B336" s="1">
        <v>0</v>
      </c>
      <c r="C336" s="149">
        <v>0</v>
      </c>
      <c r="D336" s="1">
        <v>0</v>
      </c>
      <c r="E336" s="1">
        <v>0</v>
      </c>
      <c r="F336" s="1">
        <v>0</v>
      </c>
      <c r="G336" s="58">
        <v>0</v>
      </c>
      <c r="I336" s="180">
        <f>+BPub!G324/1000000</f>
        <v>0</v>
      </c>
      <c r="J336" s="180">
        <f>+BPub!L324/1000000</f>
        <v>0</v>
      </c>
      <c r="K336" s="180">
        <f>+BPub!Q324/1000000</f>
        <v>0</v>
      </c>
      <c r="L336" s="180">
        <f>+BPub!W324/1000000</f>
        <v>0</v>
      </c>
      <c r="M336" s="180">
        <f>+BPub!AD324/1000000</f>
        <v>0</v>
      </c>
      <c r="N336" s="180">
        <v>0</v>
      </c>
      <c r="P336" s="58">
        <f>+BPub!I324/1000000</f>
        <v>0</v>
      </c>
      <c r="Q336" s="58">
        <f>+BPub!N324/1000000</f>
        <v>0</v>
      </c>
      <c r="R336" s="58">
        <f>+BPub!S324/1000000</f>
        <v>0</v>
      </c>
      <c r="S336" s="58">
        <f>+BPub!X324/1000000</f>
        <v>0</v>
      </c>
      <c r="T336" s="58">
        <f>+BPub!AB324/1000000</f>
        <v>0</v>
      </c>
      <c r="U336" s="58">
        <v>0</v>
      </c>
      <c r="W336" s="58">
        <f>+BPub!H324/1000000</f>
        <v>0</v>
      </c>
      <c r="X336" s="58">
        <f>+BPub!M324/1000000</f>
        <v>0</v>
      </c>
      <c r="Y336" s="58">
        <f>+BPub!R324/1000000</f>
        <v>0</v>
      </c>
      <c r="Z336" s="58">
        <f>+BPub!V324/1000000</f>
        <v>0</v>
      </c>
      <c r="AA336" s="58">
        <f>+BPub!AC324/1000000</f>
        <v>0</v>
      </c>
      <c r="AB336" s="58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</row>
    <row r="337" spans="1:35" x14ac:dyDescent="0.25">
      <c r="A337" t="s">
        <v>319</v>
      </c>
      <c r="B337" s="1">
        <v>0</v>
      </c>
      <c r="C337" s="149">
        <v>0</v>
      </c>
      <c r="D337" s="1">
        <v>0</v>
      </c>
      <c r="E337" s="1">
        <v>0</v>
      </c>
      <c r="F337" s="1">
        <v>0</v>
      </c>
      <c r="G337" s="58">
        <v>0</v>
      </c>
      <c r="I337" s="180">
        <f>+BPub!G325/1000000</f>
        <v>0</v>
      </c>
      <c r="J337" s="180">
        <f>+BPub!L325/1000000</f>
        <v>0</v>
      </c>
      <c r="K337" s="180">
        <f>+BPub!Q325/1000000</f>
        <v>0</v>
      </c>
      <c r="L337" s="180">
        <f>+BPub!W325/1000000</f>
        <v>0</v>
      </c>
      <c r="M337" s="180">
        <f>+BPub!AD325/1000000</f>
        <v>0</v>
      </c>
      <c r="N337" s="180">
        <v>0</v>
      </c>
      <c r="P337" s="58">
        <f>+BPub!I325/1000000</f>
        <v>0</v>
      </c>
      <c r="Q337" s="58">
        <f>+BPub!N325/1000000</f>
        <v>0</v>
      </c>
      <c r="R337" s="58">
        <f>+BPub!S325/1000000</f>
        <v>0</v>
      </c>
      <c r="S337" s="58">
        <f>+BPub!X325/1000000</f>
        <v>0</v>
      </c>
      <c r="T337" s="58">
        <f>+BPub!AB325/1000000</f>
        <v>0</v>
      </c>
      <c r="U337" s="58">
        <v>0</v>
      </c>
      <c r="W337" s="58">
        <f>+BPub!H325/1000000</f>
        <v>0</v>
      </c>
      <c r="X337" s="58">
        <f>+BPub!M325/1000000</f>
        <v>0</v>
      </c>
      <c r="Y337" s="58">
        <f>+BPub!R325/1000000</f>
        <v>0</v>
      </c>
      <c r="Z337" s="58">
        <f>+BPub!V325/1000000</f>
        <v>0</v>
      </c>
      <c r="AA337" s="58">
        <f>+BPub!AC325/1000000</f>
        <v>0</v>
      </c>
      <c r="AB337" s="58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</row>
    <row r="338" spans="1:35" x14ac:dyDescent="0.25">
      <c r="A338" t="s">
        <v>320</v>
      </c>
      <c r="B338" s="1">
        <v>0</v>
      </c>
      <c r="C338" s="149">
        <v>0</v>
      </c>
      <c r="D338" s="1">
        <v>0</v>
      </c>
      <c r="E338" s="1">
        <v>0</v>
      </c>
      <c r="F338" s="1">
        <v>0</v>
      </c>
      <c r="G338" s="58">
        <v>0</v>
      </c>
      <c r="I338" s="180">
        <f>+BPub!G326/1000000</f>
        <v>0</v>
      </c>
      <c r="J338" s="180">
        <f>+BPub!L326/1000000</f>
        <v>0</v>
      </c>
      <c r="K338" s="180">
        <f>+BPub!Q326/1000000</f>
        <v>0</v>
      </c>
      <c r="L338" s="180">
        <f>+BPub!W326/1000000</f>
        <v>0</v>
      </c>
      <c r="M338" s="180">
        <f>+BPub!AD326/1000000</f>
        <v>0</v>
      </c>
      <c r="N338" s="180">
        <v>0</v>
      </c>
      <c r="P338" s="58">
        <f>+BPub!I326/1000000</f>
        <v>0</v>
      </c>
      <c r="Q338" s="58">
        <f>+BPub!N326/1000000</f>
        <v>0</v>
      </c>
      <c r="R338" s="58">
        <f>+BPub!S326/1000000</f>
        <v>0</v>
      </c>
      <c r="S338" s="58">
        <f>+BPub!X326/1000000</f>
        <v>0</v>
      </c>
      <c r="T338" s="58">
        <f>+BPub!AB326/1000000</f>
        <v>0</v>
      </c>
      <c r="U338" s="58">
        <v>0</v>
      </c>
      <c r="W338" s="58">
        <f>+BPub!H326/1000000</f>
        <v>0</v>
      </c>
      <c r="X338" s="58">
        <f>+BPub!M326/1000000</f>
        <v>0</v>
      </c>
      <c r="Y338" s="58">
        <f>+BPub!R326/1000000</f>
        <v>0</v>
      </c>
      <c r="Z338" s="58">
        <f>+BPub!V326/1000000</f>
        <v>0</v>
      </c>
      <c r="AA338" s="58">
        <f>+BPub!AC326/1000000</f>
        <v>0</v>
      </c>
      <c r="AB338" s="5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</row>
    <row r="339" spans="1:35" x14ac:dyDescent="0.25">
      <c r="A339" t="s">
        <v>321</v>
      </c>
      <c r="B339" s="1">
        <v>0</v>
      </c>
      <c r="C339" s="149">
        <v>0</v>
      </c>
      <c r="D339" s="1">
        <v>0</v>
      </c>
      <c r="E339" s="1">
        <v>0</v>
      </c>
      <c r="F339" s="1">
        <v>0</v>
      </c>
      <c r="G339" s="58">
        <v>0</v>
      </c>
      <c r="I339" s="180">
        <f>+BPub!G327/1000000</f>
        <v>0</v>
      </c>
      <c r="J339" s="180">
        <f>+BPub!L327/1000000</f>
        <v>0</v>
      </c>
      <c r="K339" s="180">
        <f>+BPub!Q327/1000000</f>
        <v>0</v>
      </c>
      <c r="L339" s="180">
        <f>+BPub!W327/1000000</f>
        <v>0</v>
      </c>
      <c r="M339" s="180">
        <f>+BPub!AD327/1000000</f>
        <v>0</v>
      </c>
      <c r="N339" s="180">
        <v>0</v>
      </c>
      <c r="P339" s="58">
        <f>+BPub!I327/1000000</f>
        <v>0</v>
      </c>
      <c r="Q339" s="58">
        <f>+BPub!N327/1000000</f>
        <v>0</v>
      </c>
      <c r="R339" s="58">
        <f>+BPub!S327/1000000</f>
        <v>0</v>
      </c>
      <c r="S339" s="58">
        <f>+BPub!X327/1000000</f>
        <v>0</v>
      </c>
      <c r="T339" s="58">
        <f>+BPub!AB327/1000000</f>
        <v>0</v>
      </c>
      <c r="U339" s="58">
        <v>0</v>
      </c>
      <c r="W339" s="58">
        <f>+BPub!H327/1000000</f>
        <v>0</v>
      </c>
      <c r="X339" s="58">
        <f>+BPub!M327/1000000</f>
        <v>0</v>
      </c>
      <c r="Y339" s="58">
        <f>+BPub!R327/1000000</f>
        <v>0</v>
      </c>
      <c r="Z339" s="58">
        <f>+BPub!V327/1000000</f>
        <v>0</v>
      </c>
      <c r="AA339" s="58">
        <f>+BPub!AC327/1000000</f>
        <v>0</v>
      </c>
      <c r="AB339" s="58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</row>
    <row r="340" spans="1:35" x14ac:dyDescent="0.25">
      <c r="A340" s="6" t="s">
        <v>322</v>
      </c>
      <c r="B340" s="1">
        <v>6.1559611600000004</v>
      </c>
      <c r="C340" s="149">
        <v>3.62649942</v>
      </c>
      <c r="D340" s="1">
        <v>6.0296078</v>
      </c>
      <c r="E340" s="1">
        <v>7.7645901300000002</v>
      </c>
      <c r="F340" s="1">
        <v>10.8832714</v>
      </c>
      <c r="G340" s="58">
        <v>3.7695966000000003</v>
      </c>
      <c r="I340" s="180">
        <f>+BPub!G328/1000000</f>
        <v>0</v>
      </c>
      <c r="J340" s="180">
        <f>+BPub!L328/1000000</f>
        <v>0</v>
      </c>
      <c r="K340" s="180">
        <f>+BPub!Q328/1000000</f>
        <v>0</v>
      </c>
      <c r="L340" s="180">
        <f>+BPub!W328/1000000</f>
        <v>0</v>
      </c>
      <c r="M340" s="180">
        <f>+BPub!AD328/1000000</f>
        <v>0</v>
      </c>
      <c r="N340" s="180">
        <v>0</v>
      </c>
      <c r="P340" s="58">
        <f>+BPub!I328/1000000</f>
        <v>7.1217228099999996</v>
      </c>
      <c r="Q340" s="58">
        <f>+BPub!N328/1000000</f>
        <v>4.0029478899999997</v>
      </c>
      <c r="R340" s="58">
        <f>+BPub!S328/1000000</f>
        <v>2.0399549800000001</v>
      </c>
      <c r="S340" s="58">
        <f>+BPub!X328/1000000</f>
        <v>2.2668859800000001</v>
      </c>
      <c r="T340" s="58">
        <f>+BPub!AB328/1000000</f>
        <v>4.8562230000000005E-2</v>
      </c>
      <c r="U340" s="58">
        <v>0.22384877</v>
      </c>
      <c r="W340" s="58">
        <f>+BPub!H328/1000000</f>
        <v>0</v>
      </c>
      <c r="X340" s="58">
        <f>+BPub!M328/1000000</f>
        <v>0</v>
      </c>
      <c r="Y340" s="58">
        <f>+BPub!R328/1000000</f>
        <v>0</v>
      </c>
      <c r="Z340" s="58">
        <f>+BPub!V328/1000000</f>
        <v>0</v>
      </c>
      <c r="AA340" s="58">
        <f>+BPub!AC328/1000000</f>
        <v>0</v>
      </c>
      <c r="AB340" s="58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</row>
    <row r="341" spans="1:35" x14ac:dyDescent="0.25">
      <c r="A341" t="s">
        <v>323</v>
      </c>
      <c r="B341" s="1">
        <v>0</v>
      </c>
      <c r="C341" s="149">
        <v>4.1399999999999998E-4</v>
      </c>
      <c r="D341" s="1">
        <v>0</v>
      </c>
      <c r="E341" s="1">
        <v>0</v>
      </c>
      <c r="F341" s="1">
        <v>0</v>
      </c>
      <c r="G341" s="58">
        <v>0</v>
      </c>
      <c r="I341" s="180">
        <f>+BPub!G329/1000000</f>
        <v>0</v>
      </c>
      <c r="J341" s="180">
        <f>+BPub!L329/1000000</f>
        <v>0</v>
      </c>
      <c r="K341" s="180">
        <f>+BPub!Q329/1000000</f>
        <v>0</v>
      </c>
      <c r="L341" s="180">
        <f>+BPub!W329/1000000</f>
        <v>0</v>
      </c>
      <c r="M341" s="180">
        <f>+BPub!AD329/1000000</f>
        <v>0</v>
      </c>
      <c r="N341" s="180">
        <v>0</v>
      </c>
      <c r="P341" s="58">
        <f>+BPub!I329/1000000</f>
        <v>0</v>
      </c>
      <c r="Q341" s="58">
        <f>+BPub!N329/1000000</f>
        <v>2.0636882999999999</v>
      </c>
      <c r="R341" s="58">
        <f>+BPub!S329/1000000</f>
        <v>0</v>
      </c>
      <c r="S341" s="58">
        <f>+BPub!X329/1000000</f>
        <v>0</v>
      </c>
      <c r="T341" s="58">
        <f>+BPub!AB329/1000000</f>
        <v>0</v>
      </c>
      <c r="U341" s="58">
        <v>0.11199258000000001</v>
      </c>
      <c r="W341" s="58">
        <f>+BPub!H329/1000000</f>
        <v>0</v>
      </c>
      <c r="X341" s="58">
        <f>+BPub!M329/1000000</f>
        <v>0</v>
      </c>
      <c r="Y341" s="58">
        <f>+BPub!R329/1000000</f>
        <v>0</v>
      </c>
      <c r="Z341" s="58">
        <f>+BPub!V329/1000000</f>
        <v>0</v>
      </c>
      <c r="AA341" s="58">
        <f>+BPub!AC329/1000000</f>
        <v>0</v>
      </c>
      <c r="AB341" s="58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</row>
    <row r="342" spans="1:35" x14ac:dyDescent="0.25">
      <c r="A342" t="s">
        <v>324</v>
      </c>
      <c r="B342" s="1">
        <v>1.1958354099999999</v>
      </c>
      <c r="C342" s="149">
        <v>1.1346778700000002</v>
      </c>
      <c r="D342" s="1">
        <v>1.2966855800000001</v>
      </c>
      <c r="E342" s="1">
        <v>1.2951163700000001</v>
      </c>
      <c r="F342" s="1">
        <v>0.79847137000000001</v>
      </c>
      <c r="G342" s="58">
        <v>0.23270325</v>
      </c>
      <c r="I342" s="180">
        <f>+BPub!G330/1000000</f>
        <v>0</v>
      </c>
      <c r="J342" s="180">
        <f>+BPub!L330/1000000</f>
        <v>0</v>
      </c>
      <c r="K342" s="180">
        <f>+BPub!Q330/1000000</f>
        <v>0</v>
      </c>
      <c r="L342" s="180">
        <f>+BPub!W330/1000000</f>
        <v>0</v>
      </c>
      <c r="M342" s="180">
        <f>+BPub!AD330/1000000</f>
        <v>0</v>
      </c>
      <c r="N342" s="180">
        <v>0</v>
      </c>
      <c r="P342" s="58">
        <f>+BPub!I330/1000000</f>
        <v>1.4323260000000001E-2</v>
      </c>
      <c r="Q342" s="58">
        <f>+BPub!N330/1000000</f>
        <v>0.44888048999999997</v>
      </c>
      <c r="R342" s="58">
        <f>+BPub!S330/1000000</f>
        <v>0.48922706999999999</v>
      </c>
      <c r="S342" s="58">
        <f>+BPub!X330/1000000</f>
        <v>0.41922999999999999</v>
      </c>
      <c r="T342" s="58">
        <f>+BPub!AB330/1000000</f>
        <v>4.8476230000000002E-2</v>
      </c>
      <c r="U342" s="58">
        <v>6.1779190000000005E-2</v>
      </c>
      <c r="W342" s="58">
        <f>+BPub!H330/1000000</f>
        <v>0</v>
      </c>
      <c r="X342" s="58">
        <f>+BPub!M330/1000000</f>
        <v>0</v>
      </c>
      <c r="Y342" s="58">
        <f>+BPub!R330/1000000</f>
        <v>0</v>
      </c>
      <c r="Z342" s="58">
        <f>+BPub!V330/1000000</f>
        <v>0</v>
      </c>
      <c r="AA342" s="58">
        <f>+BPub!AC330/1000000</f>
        <v>0</v>
      </c>
      <c r="AB342" s="58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</row>
    <row r="343" spans="1:35" x14ac:dyDescent="0.25">
      <c r="A343" t="s">
        <v>325</v>
      </c>
      <c r="B343" s="1">
        <v>0.71369405000000008</v>
      </c>
      <c r="C343" s="149">
        <v>0.74126643000000003</v>
      </c>
      <c r="D343" s="1">
        <v>1.7932665300000001</v>
      </c>
      <c r="E343" s="1">
        <v>1.6292760400000001</v>
      </c>
      <c r="F343" s="1">
        <v>1.8168454599999999</v>
      </c>
      <c r="G343" s="58">
        <v>0.60103141000000004</v>
      </c>
      <c r="I343" s="180">
        <f>+BPub!G331/1000000</f>
        <v>0</v>
      </c>
      <c r="J343" s="180">
        <f>+BPub!L331/1000000</f>
        <v>0</v>
      </c>
      <c r="K343" s="180">
        <f>+BPub!Q331/1000000</f>
        <v>0</v>
      </c>
      <c r="L343" s="180">
        <f>+BPub!W331/1000000</f>
        <v>0</v>
      </c>
      <c r="M343" s="180">
        <f>+BPub!AD331/1000000</f>
        <v>0</v>
      </c>
      <c r="N343" s="180">
        <v>0</v>
      </c>
      <c r="P343" s="58">
        <f>+BPub!I331/1000000</f>
        <v>1.2056259499999999</v>
      </c>
      <c r="Q343" s="58">
        <f>+BPub!N331/1000000</f>
        <v>0.25752592000000002</v>
      </c>
      <c r="R343" s="58">
        <f>+BPub!S331/1000000</f>
        <v>1.691848E-2</v>
      </c>
      <c r="S343" s="58">
        <f>+BPub!X331/1000000</f>
        <v>0.70833478000000005</v>
      </c>
      <c r="T343" s="58">
        <f>+BPub!AB331/1000000</f>
        <v>0</v>
      </c>
      <c r="U343" s="58">
        <v>0</v>
      </c>
      <c r="W343" s="58">
        <f>+BPub!H331/1000000</f>
        <v>0</v>
      </c>
      <c r="X343" s="58">
        <f>+BPub!M331/1000000</f>
        <v>0</v>
      </c>
      <c r="Y343" s="58">
        <f>+BPub!R331/1000000</f>
        <v>0</v>
      </c>
      <c r="Z343" s="58">
        <f>+BPub!V331/1000000</f>
        <v>0</v>
      </c>
      <c r="AA343" s="58">
        <f>+BPub!AC331/1000000</f>
        <v>0</v>
      </c>
      <c r="AB343" s="58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</row>
    <row r="344" spans="1:35" x14ac:dyDescent="0.25">
      <c r="A344" t="s">
        <v>326</v>
      </c>
      <c r="B344" s="1">
        <v>0.88469765</v>
      </c>
      <c r="C344" s="149">
        <v>0.65217889000000007</v>
      </c>
      <c r="D344" s="1">
        <v>1.64293322</v>
      </c>
      <c r="E344" s="1">
        <v>2.1521598799999997</v>
      </c>
      <c r="F344" s="1">
        <v>3.3046667000000003</v>
      </c>
      <c r="G344" s="58">
        <v>0.64785150000000002</v>
      </c>
      <c r="I344" s="180">
        <f>+BPub!G332/1000000</f>
        <v>0</v>
      </c>
      <c r="J344" s="180">
        <f>+BPub!L332/1000000</f>
        <v>0</v>
      </c>
      <c r="K344" s="180">
        <f>+BPub!Q332/1000000</f>
        <v>0</v>
      </c>
      <c r="L344" s="180">
        <f>+BPub!W332/1000000</f>
        <v>0</v>
      </c>
      <c r="M344" s="180">
        <f>+BPub!AD332/1000000</f>
        <v>0</v>
      </c>
      <c r="N344" s="180">
        <v>0</v>
      </c>
      <c r="P344" s="58">
        <f>+BPub!I332/1000000</f>
        <v>3.5172455299999998</v>
      </c>
      <c r="Q344" s="58">
        <f>+BPub!N332/1000000</f>
        <v>0.13397887999999999</v>
      </c>
      <c r="R344" s="58">
        <f>+BPub!S332/1000000</f>
        <v>0.69991740000000002</v>
      </c>
      <c r="S344" s="58">
        <f>+BPub!X332/1000000</f>
        <v>0.68805000000000005</v>
      </c>
      <c r="T344" s="58">
        <f>+BPub!AB332/1000000</f>
        <v>1.9999999999999999E-6</v>
      </c>
      <c r="U344" s="58">
        <v>5.0001999999999998E-2</v>
      </c>
      <c r="W344" s="58">
        <f>+BPub!H332/1000000</f>
        <v>0</v>
      </c>
      <c r="X344" s="58">
        <f>+BPub!M332/1000000</f>
        <v>0</v>
      </c>
      <c r="Y344" s="58">
        <f>+BPub!R332/1000000</f>
        <v>0</v>
      </c>
      <c r="Z344" s="58">
        <f>+BPub!V332/1000000</f>
        <v>0</v>
      </c>
      <c r="AA344" s="58">
        <f>+BPub!AC332/1000000</f>
        <v>0</v>
      </c>
      <c r="AB344" s="58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</row>
    <row r="345" spans="1:35" x14ac:dyDescent="0.25">
      <c r="A345" t="s">
        <v>327</v>
      </c>
      <c r="B345" s="1">
        <v>3.3617340499999999</v>
      </c>
      <c r="C345" s="149">
        <v>1.09796223</v>
      </c>
      <c r="D345" s="1">
        <v>1.29672247</v>
      </c>
      <c r="E345" s="1">
        <v>2.6880378399999998</v>
      </c>
      <c r="F345" s="1">
        <v>4.9632878700000003</v>
      </c>
      <c r="G345" s="58">
        <v>2.2880104399999999</v>
      </c>
      <c r="I345" s="180">
        <f>+BPub!G333/1000000</f>
        <v>0</v>
      </c>
      <c r="J345" s="180">
        <f>+BPub!L333/1000000</f>
        <v>0</v>
      </c>
      <c r="K345" s="180">
        <f>+BPub!Q333/1000000</f>
        <v>0</v>
      </c>
      <c r="L345" s="180">
        <f>+BPub!W333/1000000</f>
        <v>0</v>
      </c>
      <c r="M345" s="180">
        <f>+BPub!AD333/1000000</f>
        <v>0</v>
      </c>
      <c r="N345" s="180">
        <v>0</v>
      </c>
      <c r="P345" s="58">
        <f>+BPub!I333/1000000</f>
        <v>2.38452807</v>
      </c>
      <c r="Q345" s="58">
        <f>+BPub!N333/1000000</f>
        <v>1.0988743000000001</v>
      </c>
      <c r="R345" s="58">
        <f>+BPub!S333/1000000</f>
        <v>0.83389203000000001</v>
      </c>
      <c r="S345" s="58">
        <f>+BPub!X333/1000000</f>
        <v>0.45127120000000004</v>
      </c>
      <c r="T345" s="58">
        <f>+BPub!AB333/1000000</f>
        <v>8.3999999999999995E-5</v>
      </c>
      <c r="U345" s="58">
        <v>7.4999999999999993E-5</v>
      </c>
      <c r="W345" s="58">
        <f>+BPub!H333/1000000</f>
        <v>0</v>
      </c>
      <c r="X345" s="58">
        <f>+BPub!M333/1000000</f>
        <v>0</v>
      </c>
      <c r="Y345" s="58">
        <f>+BPub!R333/1000000</f>
        <v>0</v>
      </c>
      <c r="Z345" s="58">
        <f>+BPub!V333/1000000</f>
        <v>0</v>
      </c>
      <c r="AA345" s="58">
        <f>+BPub!AC333/1000000</f>
        <v>0</v>
      </c>
      <c r="AB345" s="58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</row>
    <row r="346" spans="1:35" x14ac:dyDescent="0.25">
      <c r="A346" t="s">
        <v>328</v>
      </c>
      <c r="B346" s="1">
        <v>3.3483559999999996E-2</v>
      </c>
      <c r="C346" s="149">
        <v>5.4570470000000003E-2</v>
      </c>
      <c r="D346" s="1">
        <v>6.9312659999999998E-2</v>
      </c>
      <c r="E346" s="1">
        <v>6.8975590000000003E-2</v>
      </c>
      <c r="F346" s="1">
        <v>7.5550889999999996E-2</v>
      </c>
      <c r="G346" s="58">
        <v>3.0143800000000001E-3</v>
      </c>
      <c r="I346" s="180">
        <f>+BPub!G334/1000000</f>
        <v>0</v>
      </c>
      <c r="J346" s="180">
        <f>+BPub!L334/1000000</f>
        <v>0</v>
      </c>
      <c r="K346" s="180">
        <f>+BPub!Q334/1000000</f>
        <v>0</v>
      </c>
      <c r="L346" s="180">
        <f>+BPub!W334/1000000</f>
        <v>0</v>
      </c>
      <c r="M346" s="180">
        <f>+BPub!AD334/1000000</f>
        <v>0</v>
      </c>
      <c r="N346" s="180">
        <v>0</v>
      </c>
      <c r="P346" s="58">
        <f>+BPub!I334/1000000</f>
        <v>0</v>
      </c>
      <c r="Q346" s="58">
        <f>+BPub!N334/1000000</f>
        <v>0</v>
      </c>
      <c r="R346" s="58">
        <f>+BPub!S334/1000000</f>
        <v>0</v>
      </c>
      <c r="S346" s="58">
        <f>+BPub!X334/1000000</f>
        <v>0</v>
      </c>
      <c r="T346" s="58">
        <f>+BPub!AB334/1000000</f>
        <v>0</v>
      </c>
      <c r="U346" s="58">
        <v>0</v>
      </c>
      <c r="W346" s="58">
        <f>+BPub!H334/1000000</f>
        <v>0</v>
      </c>
      <c r="X346" s="58">
        <f>+BPub!M334/1000000</f>
        <v>0</v>
      </c>
      <c r="Y346" s="58">
        <f>+BPub!R334/1000000</f>
        <v>0</v>
      </c>
      <c r="Z346" s="58">
        <f>+BPub!V334/1000000</f>
        <v>0</v>
      </c>
      <c r="AA346" s="58">
        <f>+BPub!AC334/1000000</f>
        <v>0</v>
      </c>
      <c r="AB346" s="58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</row>
    <row r="347" spans="1:35" x14ac:dyDescent="0.25">
      <c r="A347" t="s">
        <v>329</v>
      </c>
      <c r="B347" s="1">
        <v>4.5586000000000003E-3</v>
      </c>
      <c r="C347" s="149">
        <v>2.7249399999999999E-3</v>
      </c>
      <c r="D347" s="1">
        <v>2.64357E-3</v>
      </c>
      <c r="E347" s="1">
        <v>6.6484399999999994E-3</v>
      </c>
      <c r="F347" s="1">
        <v>4.5242099999999999E-3</v>
      </c>
      <c r="G347" s="58">
        <v>9.7259000000000006E-4</v>
      </c>
      <c r="I347" s="180">
        <f>+BPub!G335/1000000</f>
        <v>0</v>
      </c>
      <c r="J347" s="180">
        <f>+BPub!L335/1000000</f>
        <v>0</v>
      </c>
      <c r="K347" s="180">
        <f>+BPub!Q335/1000000</f>
        <v>0</v>
      </c>
      <c r="L347" s="180">
        <f>+BPub!W335/1000000</f>
        <v>0</v>
      </c>
      <c r="M347" s="180">
        <f>+BPub!AD335/1000000</f>
        <v>0</v>
      </c>
      <c r="N347" s="180">
        <v>0</v>
      </c>
      <c r="P347" s="58">
        <f>+BPub!I335/1000000</f>
        <v>0</v>
      </c>
      <c r="Q347" s="58">
        <f>+BPub!N335/1000000</f>
        <v>0</v>
      </c>
      <c r="R347" s="58">
        <f>+BPub!S335/1000000</f>
        <v>0</v>
      </c>
      <c r="S347" s="58">
        <f>+BPub!X335/1000000</f>
        <v>0</v>
      </c>
      <c r="T347" s="58">
        <f>+BPub!AB335/1000000</f>
        <v>0</v>
      </c>
      <c r="U347" s="58">
        <v>0</v>
      </c>
      <c r="W347" s="58">
        <f>+BPub!H335/1000000</f>
        <v>0</v>
      </c>
      <c r="X347" s="58">
        <f>+BPub!M335/1000000</f>
        <v>0</v>
      </c>
      <c r="Y347" s="58">
        <f>+BPub!R335/1000000</f>
        <v>0</v>
      </c>
      <c r="Z347" s="58">
        <f>+BPub!V335/1000000</f>
        <v>0</v>
      </c>
      <c r="AA347" s="58">
        <f>+BPub!AC335/1000000</f>
        <v>0</v>
      </c>
      <c r="AB347" s="58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</row>
    <row r="348" spans="1:35" x14ac:dyDescent="0.25">
      <c r="A348" t="s">
        <v>330</v>
      </c>
      <c r="B348" s="1">
        <v>9.511770000000001E-3</v>
      </c>
      <c r="C348" s="149">
        <v>1.0709350000000001E-2</v>
      </c>
      <c r="D348" s="1">
        <v>1.4833530000000001E-2</v>
      </c>
      <c r="E348" s="1">
        <v>9.648760000000001E-3</v>
      </c>
      <c r="F348" s="1">
        <v>7.1149200000000003E-3</v>
      </c>
      <c r="G348" s="58">
        <v>1.2850699999999999E-3</v>
      </c>
      <c r="I348" s="180">
        <f>+BPub!G336/1000000</f>
        <v>0</v>
      </c>
      <c r="J348" s="180">
        <f>+BPub!L336/1000000</f>
        <v>0</v>
      </c>
      <c r="K348" s="180">
        <f>+BPub!Q336/1000000</f>
        <v>0</v>
      </c>
      <c r="L348" s="180">
        <f>+BPub!W336/1000000</f>
        <v>0</v>
      </c>
      <c r="M348" s="180">
        <f>+BPub!AD336/1000000</f>
        <v>0</v>
      </c>
      <c r="N348" s="180">
        <v>0</v>
      </c>
      <c r="P348" s="58">
        <f>+BPub!I336/1000000</f>
        <v>0</v>
      </c>
      <c r="Q348" s="58">
        <f>+BPub!N336/1000000</f>
        <v>0</v>
      </c>
      <c r="R348" s="58">
        <f>+BPub!S336/1000000</f>
        <v>0</v>
      </c>
      <c r="S348" s="58">
        <f>+BPub!X336/1000000</f>
        <v>0</v>
      </c>
      <c r="T348" s="58">
        <f>+BPub!AB336/1000000</f>
        <v>0</v>
      </c>
      <c r="U348" s="58">
        <v>0</v>
      </c>
      <c r="W348" s="58">
        <f>+BPub!H336/1000000</f>
        <v>0</v>
      </c>
      <c r="X348" s="58">
        <f>+BPub!M336/1000000</f>
        <v>0</v>
      </c>
      <c r="Y348" s="58">
        <f>+BPub!R336/1000000</f>
        <v>0</v>
      </c>
      <c r="Z348" s="58">
        <f>+BPub!V336/1000000</f>
        <v>0</v>
      </c>
      <c r="AA348" s="58">
        <f>+BPub!AC336/1000000</f>
        <v>0</v>
      </c>
      <c r="AB348" s="5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</row>
    <row r="349" spans="1:35" x14ac:dyDescent="0.25">
      <c r="A349" t="s">
        <v>331</v>
      </c>
      <c r="B349" s="1">
        <v>3.61079E-3</v>
      </c>
      <c r="C349" s="149">
        <v>1.814518E-2</v>
      </c>
      <c r="D349" s="1">
        <v>1.8773999999999999E-2</v>
      </c>
      <c r="E349" s="1">
        <v>1.8594830000000003E-2</v>
      </c>
      <c r="F349" s="1">
        <v>1.3353180000000001E-2</v>
      </c>
      <c r="G349" s="58">
        <v>2.7799999999999998E-4</v>
      </c>
      <c r="I349" s="180">
        <f>+BPub!G337/1000000</f>
        <v>0</v>
      </c>
      <c r="J349" s="180">
        <f>+BPub!L337/1000000</f>
        <v>0</v>
      </c>
      <c r="K349" s="180">
        <f>+BPub!Q337/1000000</f>
        <v>0</v>
      </c>
      <c r="L349" s="180">
        <f>+BPub!W337/1000000</f>
        <v>0</v>
      </c>
      <c r="M349" s="180">
        <f>+BPub!AD337/1000000</f>
        <v>0</v>
      </c>
      <c r="N349" s="180">
        <v>0</v>
      </c>
      <c r="P349" s="58">
        <f>+BPub!I337/1000000</f>
        <v>0</v>
      </c>
      <c r="Q349" s="58">
        <f>+BPub!N337/1000000</f>
        <v>0</v>
      </c>
      <c r="R349" s="58">
        <f>+BPub!S337/1000000</f>
        <v>0</v>
      </c>
      <c r="S349" s="58">
        <f>+BPub!X337/1000000</f>
        <v>0</v>
      </c>
      <c r="T349" s="58">
        <f>+BPub!AB337/1000000</f>
        <v>0</v>
      </c>
      <c r="U349" s="58">
        <v>0</v>
      </c>
      <c r="W349" s="58">
        <f>+BPub!H337/1000000</f>
        <v>0</v>
      </c>
      <c r="X349" s="58">
        <f>+BPub!M337/1000000</f>
        <v>0</v>
      </c>
      <c r="Y349" s="58">
        <f>+BPub!R337/1000000</f>
        <v>0</v>
      </c>
      <c r="Z349" s="58">
        <f>+BPub!V337/1000000</f>
        <v>0</v>
      </c>
      <c r="AA349" s="58">
        <f>+BPub!AC337/1000000</f>
        <v>0</v>
      </c>
      <c r="AB349" s="58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</row>
    <row r="350" spans="1:35" x14ac:dyDescent="0.25">
      <c r="A350" t="s">
        <v>332</v>
      </c>
      <c r="B350" s="1">
        <v>4.1999300000000002E-3</v>
      </c>
      <c r="C350" s="149">
        <v>4.5252299999999999E-3</v>
      </c>
      <c r="D350" s="1">
        <v>1.030029E-2</v>
      </c>
      <c r="E350" s="1">
        <v>9.4359200000000004E-3</v>
      </c>
      <c r="F350" s="1">
        <v>1.1538209999999998E-2</v>
      </c>
      <c r="G350" s="58">
        <v>0</v>
      </c>
      <c r="I350" s="180">
        <f>+BPub!G338/1000000</f>
        <v>0</v>
      </c>
      <c r="J350" s="180">
        <f>+BPub!L338/1000000</f>
        <v>0</v>
      </c>
      <c r="K350" s="180">
        <f>+BPub!Q338/1000000</f>
        <v>0</v>
      </c>
      <c r="L350" s="180">
        <f>+BPub!W338/1000000</f>
        <v>0</v>
      </c>
      <c r="M350" s="180">
        <f>+BPub!AD338/1000000</f>
        <v>0</v>
      </c>
      <c r="N350" s="180">
        <v>0</v>
      </c>
      <c r="P350" s="58">
        <f>+BPub!I338/1000000</f>
        <v>0</v>
      </c>
      <c r="Q350" s="58">
        <f>+BPub!N338/1000000</f>
        <v>0</v>
      </c>
      <c r="R350" s="58">
        <f>+BPub!S338/1000000</f>
        <v>0</v>
      </c>
      <c r="S350" s="58">
        <f>+BPub!X338/1000000</f>
        <v>0</v>
      </c>
      <c r="T350" s="58">
        <f>+BPub!AB338/1000000</f>
        <v>0</v>
      </c>
      <c r="U350" s="58">
        <v>0</v>
      </c>
      <c r="W350" s="58">
        <f>+BPub!H338/1000000</f>
        <v>0</v>
      </c>
      <c r="X350" s="58">
        <f>+BPub!M338/1000000</f>
        <v>0</v>
      </c>
      <c r="Y350" s="58">
        <f>+BPub!R338/1000000</f>
        <v>0</v>
      </c>
      <c r="Z350" s="58">
        <f>+BPub!V338/1000000</f>
        <v>0</v>
      </c>
      <c r="AA350" s="58">
        <f>+BPub!AC338/1000000</f>
        <v>0</v>
      </c>
      <c r="AB350" s="58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</row>
    <row r="351" spans="1:35" x14ac:dyDescent="0.25">
      <c r="A351" t="s">
        <v>333</v>
      </c>
      <c r="B351" s="1">
        <v>1.160247E-2</v>
      </c>
      <c r="C351" s="149">
        <v>1.8465769999999999E-2</v>
      </c>
      <c r="D351" s="1">
        <v>2.276127E-2</v>
      </c>
      <c r="E351" s="1">
        <v>2.4647639999999998E-2</v>
      </c>
      <c r="F351" s="1">
        <v>3.9020370000000006E-2</v>
      </c>
      <c r="G351" s="58">
        <v>4.7872000000000002E-4</v>
      </c>
      <c r="I351" s="180">
        <f>+BPub!G339/1000000</f>
        <v>0</v>
      </c>
      <c r="J351" s="180">
        <f>+BPub!L339/1000000</f>
        <v>0</v>
      </c>
      <c r="K351" s="180">
        <f>+BPub!Q339/1000000</f>
        <v>0</v>
      </c>
      <c r="L351" s="180">
        <f>+BPub!W339/1000000</f>
        <v>0</v>
      </c>
      <c r="M351" s="180">
        <f>+BPub!AD339/1000000</f>
        <v>0</v>
      </c>
      <c r="N351" s="180">
        <v>0</v>
      </c>
      <c r="P351" s="58">
        <f>+BPub!I339/1000000</f>
        <v>0</v>
      </c>
      <c r="Q351" s="58">
        <f>+BPub!N339/1000000</f>
        <v>0</v>
      </c>
      <c r="R351" s="58">
        <f>+BPub!S339/1000000</f>
        <v>0</v>
      </c>
      <c r="S351" s="58">
        <f>+BPub!X339/1000000</f>
        <v>0</v>
      </c>
      <c r="T351" s="58">
        <f>+BPub!AB339/1000000</f>
        <v>0</v>
      </c>
      <c r="U351" s="58">
        <v>0</v>
      </c>
      <c r="W351" s="58">
        <f>+BPub!H339/1000000</f>
        <v>0</v>
      </c>
      <c r="X351" s="58">
        <f>+BPub!M339/1000000</f>
        <v>0</v>
      </c>
      <c r="Y351" s="58">
        <f>+BPub!R339/1000000</f>
        <v>0</v>
      </c>
      <c r="Z351" s="58">
        <f>+BPub!V339/1000000</f>
        <v>0</v>
      </c>
      <c r="AA351" s="58">
        <f>+BPub!AC339/1000000</f>
        <v>0</v>
      </c>
      <c r="AB351" s="58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</row>
    <row r="352" spans="1:35" x14ac:dyDescent="0.25">
      <c r="A352" t="s">
        <v>334</v>
      </c>
      <c r="B352" s="1">
        <v>0</v>
      </c>
      <c r="C352" s="149">
        <v>0</v>
      </c>
      <c r="D352" s="1">
        <v>0</v>
      </c>
      <c r="E352" s="1">
        <v>0</v>
      </c>
      <c r="F352" s="1">
        <v>0</v>
      </c>
      <c r="G352" s="58">
        <v>0</v>
      </c>
      <c r="I352" s="180">
        <f>+BPub!G340/1000000</f>
        <v>2.4091900000000003E-2</v>
      </c>
      <c r="J352" s="180">
        <f>+BPub!L340/1000000</f>
        <v>1.1680999999999998E-3</v>
      </c>
      <c r="K352" s="180">
        <f>+BPub!Q340/1000000</f>
        <v>6.3103999999999992E-4</v>
      </c>
      <c r="L352" s="180">
        <f>+BPub!W340/1000000</f>
        <v>8.0990000000000001E-4</v>
      </c>
      <c r="M352" s="180">
        <f>+BPub!AD340/1000000</f>
        <v>5.5587700000000002E-3</v>
      </c>
      <c r="N352" s="180">
        <v>1.2217899999999999E-3</v>
      </c>
      <c r="P352" s="58">
        <f>+BPub!I340/1000000</f>
        <v>0</v>
      </c>
      <c r="Q352" s="58">
        <f>+BPub!N340/1000000</f>
        <v>0</v>
      </c>
      <c r="R352" s="58">
        <f>+BPub!S340/1000000</f>
        <v>0</v>
      </c>
      <c r="S352" s="58">
        <f>+BPub!X340/1000000</f>
        <v>0</v>
      </c>
      <c r="T352" s="58">
        <f>+BPub!AB340/1000000</f>
        <v>0</v>
      </c>
      <c r="U352" s="58">
        <v>0</v>
      </c>
      <c r="W352" s="58">
        <f>+BPub!H340/1000000</f>
        <v>0</v>
      </c>
      <c r="X352" s="58">
        <f>+BPub!M340/1000000</f>
        <v>0</v>
      </c>
      <c r="Y352" s="58">
        <f>+BPub!R340/1000000</f>
        <v>0</v>
      </c>
      <c r="Z352" s="58">
        <f>+BPub!V340/1000000</f>
        <v>0</v>
      </c>
      <c r="AA352" s="58">
        <f>+BPub!AC340/1000000</f>
        <v>0</v>
      </c>
      <c r="AB352" s="58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</row>
    <row r="353" spans="1:35" x14ac:dyDescent="0.25">
      <c r="A353" t="s">
        <v>335</v>
      </c>
      <c r="B353" s="1">
        <v>0</v>
      </c>
      <c r="C353" s="149">
        <v>0</v>
      </c>
      <c r="D353" s="1">
        <v>0</v>
      </c>
      <c r="E353" s="1">
        <v>0</v>
      </c>
      <c r="F353" s="1">
        <v>0</v>
      </c>
      <c r="G353" s="58">
        <v>0</v>
      </c>
      <c r="I353" s="180">
        <f>+BPub!G341/1000000</f>
        <v>0</v>
      </c>
      <c r="J353" s="180">
        <f>+BPub!L341/1000000</f>
        <v>0</v>
      </c>
      <c r="K353" s="180">
        <f>+BPub!Q341/1000000</f>
        <v>0</v>
      </c>
      <c r="L353" s="180">
        <f>+BPub!W341/1000000</f>
        <v>0</v>
      </c>
      <c r="M353" s="180">
        <f>+BPub!AD341/1000000</f>
        <v>0</v>
      </c>
      <c r="N353" s="180">
        <v>0</v>
      </c>
      <c r="P353" s="58">
        <f>+BPub!I341/1000000</f>
        <v>0</v>
      </c>
      <c r="Q353" s="58">
        <f>+BPub!N341/1000000</f>
        <v>0</v>
      </c>
      <c r="R353" s="58">
        <f>+BPub!S341/1000000</f>
        <v>0</v>
      </c>
      <c r="S353" s="58">
        <f>+BPub!X341/1000000</f>
        <v>0</v>
      </c>
      <c r="T353" s="58">
        <f>+BPub!AB341/1000000</f>
        <v>0</v>
      </c>
      <c r="U353" s="58">
        <v>0</v>
      </c>
      <c r="W353" s="58">
        <f>+BPub!H341/1000000</f>
        <v>0</v>
      </c>
      <c r="X353" s="58">
        <f>+BPub!M341/1000000</f>
        <v>0</v>
      </c>
      <c r="Y353" s="58">
        <f>+BPub!R341/1000000</f>
        <v>0</v>
      </c>
      <c r="Z353" s="58">
        <f>+BPub!V341/1000000</f>
        <v>0</v>
      </c>
      <c r="AA353" s="58">
        <f>+BPub!AC341/1000000</f>
        <v>0</v>
      </c>
      <c r="AB353" s="58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</row>
    <row r="354" spans="1:35" x14ac:dyDescent="0.25">
      <c r="A354" t="s">
        <v>336</v>
      </c>
      <c r="B354" s="1">
        <v>0</v>
      </c>
      <c r="C354" s="149">
        <v>0</v>
      </c>
      <c r="D354" s="1">
        <v>0</v>
      </c>
      <c r="E354" s="1">
        <v>0</v>
      </c>
      <c r="F354" s="1">
        <v>0</v>
      </c>
      <c r="G354" s="58">
        <v>0</v>
      </c>
      <c r="I354" s="180">
        <f>+BPub!G342/1000000</f>
        <v>3.0230500000000002E-3</v>
      </c>
      <c r="J354" s="180">
        <f>+BPub!L342/1000000</f>
        <v>6.4650000000000005E-4</v>
      </c>
      <c r="K354" s="180">
        <f>+BPub!Q342/1000000</f>
        <v>1.5054000000000001E-4</v>
      </c>
      <c r="L354" s="180">
        <f>+BPub!W342/1000000</f>
        <v>3.5479000000000001E-4</v>
      </c>
      <c r="M354" s="180">
        <f>+BPub!AD342/1000000</f>
        <v>1.71119E-3</v>
      </c>
      <c r="N354" s="180">
        <v>9.3678999999999995E-4</v>
      </c>
      <c r="P354" s="58">
        <f>+BPub!I342/1000000</f>
        <v>0</v>
      </c>
      <c r="Q354" s="58">
        <f>+BPub!N342/1000000</f>
        <v>0</v>
      </c>
      <c r="R354" s="58">
        <f>+BPub!S342/1000000</f>
        <v>0</v>
      </c>
      <c r="S354" s="58">
        <f>+BPub!X342/1000000</f>
        <v>0</v>
      </c>
      <c r="T354" s="58">
        <f>+BPub!AB342/1000000</f>
        <v>0</v>
      </c>
      <c r="U354" s="58">
        <v>0</v>
      </c>
      <c r="W354" s="58">
        <f>+BPub!H342/1000000</f>
        <v>0</v>
      </c>
      <c r="X354" s="58">
        <f>+BPub!M342/1000000</f>
        <v>0</v>
      </c>
      <c r="Y354" s="58">
        <f>+BPub!R342/1000000</f>
        <v>0</v>
      </c>
      <c r="Z354" s="58">
        <f>+BPub!V342/1000000</f>
        <v>0</v>
      </c>
      <c r="AA354" s="58">
        <f>+BPub!AC342/1000000</f>
        <v>0</v>
      </c>
      <c r="AB354" s="58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</row>
    <row r="355" spans="1:35" x14ac:dyDescent="0.25">
      <c r="A355" t="s">
        <v>337</v>
      </c>
      <c r="B355" s="1">
        <v>0</v>
      </c>
      <c r="C355" s="149">
        <v>0</v>
      </c>
      <c r="D355" s="1">
        <v>0</v>
      </c>
      <c r="E355" s="1">
        <v>0</v>
      </c>
      <c r="F355" s="1">
        <v>0</v>
      </c>
      <c r="G355" s="58">
        <v>0</v>
      </c>
      <c r="I355" s="180">
        <f>+BPub!G343/1000000</f>
        <v>1.032025E-2</v>
      </c>
      <c r="J355" s="180">
        <f>+BPub!L343/1000000</f>
        <v>9.659999999999999E-5</v>
      </c>
      <c r="K355" s="180">
        <f>+BPub!Q343/1000000</f>
        <v>1.055E-4</v>
      </c>
      <c r="L355" s="180">
        <f>+BPub!W343/1000000</f>
        <v>1.4711000000000002E-4</v>
      </c>
      <c r="M355" s="180">
        <f>+BPub!AD343/1000000</f>
        <v>3.13496E-3</v>
      </c>
      <c r="N355" s="180">
        <v>4.0000000000000003E-5</v>
      </c>
      <c r="P355" s="58">
        <f>+BPub!I343/1000000</f>
        <v>0</v>
      </c>
      <c r="Q355" s="58">
        <f>+BPub!N343/1000000</f>
        <v>0</v>
      </c>
      <c r="R355" s="58">
        <f>+BPub!S343/1000000</f>
        <v>0</v>
      </c>
      <c r="S355" s="58">
        <f>+BPub!X343/1000000</f>
        <v>0</v>
      </c>
      <c r="T355" s="58">
        <f>+BPub!AB343/1000000</f>
        <v>0</v>
      </c>
      <c r="U355" s="58">
        <v>0</v>
      </c>
      <c r="W355" s="58">
        <f>+BPub!H343/1000000</f>
        <v>0</v>
      </c>
      <c r="X355" s="58">
        <f>+BPub!M343/1000000</f>
        <v>0</v>
      </c>
      <c r="Y355" s="58">
        <f>+BPub!R343/1000000</f>
        <v>0</v>
      </c>
      <c r="Z355" s="58">
        <f>+BPub!V343/1000000</f>
        <v>0</v>
      </c>
      <c r="AA355" s="58">
        <f>+BPub!AC343/1000000</f>
        <v>0</v>
      </c>
      <c r="AB355" s="58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</row>
    <row r="356" spans="1:35" x14ac:dyDescent="0.25">
      <c r="A356" t="s">
        <v>338</v>
      </c>
      <c r="B356" s="1">
        <v>0</v>
      </c>
      <c r="C356" s="149">
        <v>0</v>
      </c>
      <c r="D356" s="1">
        <v>0</v>
      </c>
      <c r="E356" s="1">
        <v>0</v>
      </c>
      <c r="F356" s="1">
        <v>0</v>
      </c>
      <c r="G356" s="58">
        <v>0</v>
      </c>
      <c r="I356" s="180">
        <f>+BPub!G344/1000000</f>
        <v>3.0805999999999997E-3</v>
      </c>
      <c r="J356" s="180">
        <f>+BPub!L344/1000000</f>
        <v>1.7E-5</v>
      </c>
      <c r="K356" s="180">
        <f>+BPub!Q344/1000000</f>
        <v>3.0000000000000001E-6</v>
      </c>
      <c r="L356" s="180">
        <f>+BPub!W344/1000000</f>
        <v>1.0000000000000001E-5</v>
      </c>
      <c r="M356" s="180">
        <f>+BPub!AD344/1000000</f>
        <v>3.7819999999999998E-4</v>
      </c>
      <c r="N356" s="180">
        <v>7.9999999999999996E-6</v>
      </c>
      <c r="P356" s="58">
        <f>+BPub!I344/1000000</f>
        <v>0</v>
      </c>
      <c r="Q356" s="58">
        <f>+BPub!N344/1000000</f>
        <v>0</v>
      </c>
      <c r="R356" s="58">
        <f>+BPub!S344/1000000</f>
        <v>0</v>
      </c>
      <c r="S356" s="58">
        <f>+BPub!X344/1000000</f>
        <v>0</v>
      </c>
      <c r="T356" s="58">
        <f>+BPub!AB344/1000000</f>
        <v>0</v>
      </c>
      <c r="U356" s="58">
        <v>0</v>
      </c>
      <c r="W356" s="58">
        <f>+BPub!H344/1000000</f>
        <v>0</v>
      </c>
      <c r="X356" s="58">
        <f>+BPub!M344/1000000</f>
        <v>0</v>
      </c>
      <c r="Y356" s="58">
        <f>+BPub!R344/1000000</f>
        <v>0</v>
      </c>
      <c r="Z356" s="58">
        <f>+BPub!V344/1000000</f>
        <v>0</v>
      </c>
      <c r="AA356" s="58">
        <f>+BPub!AC344/1000000</f>
        <v>0</v>
      </c>
      <c r="AB356" s="58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</row>
    <row r="357" spans="1:35" x14ac:dyDescent="0.25">
      <c r="A357" t="s">
        <v>339</v>
      </c>
      <c r="B357" s="1">
        <v>0</v>
      </c>
      <c r="C357" s="149">
        <v>0</v>
      </c>
      <c r="D357" s="1">
        <v>0</v>
      </c>
      <c r="E357" s="1">
        <v>0</v>
      </c>
      <c r="F357" s="1">
        <v>0</v>
      </c>
      <c r="G357" s="58">
        <v>0</v>
      </c>
      <c r="I357" s="180">
        <f>+BPub!G345/1000000</f>
        <v>5.7925800000000003E-3</v>
      </c>
      <c r="J357" s="180">
        <f>+BPub!L345/1000000</f>
        <v>5.3000000000000001E-5</v>
      </c>
      <c r="K357" s="180">
        <f>+BPub!Q345/1000000</f>
        <v>4.3000000000000002E-5</v>
      </c>
      <c r="L357" s="180">
        <f>+BPub!W345/1000000</f>
        <v>1.0000000000000001E-5</v>
      </c>
      <c r="M357" s="180">
        <f>+BPub!AD345/1000000</f>
        <v>9.5420000000000005E-5</v>
      </c>
      <c r="N357" s="180">
        <v>1.8E-5</v>
      </c>
      <c r="P357" s="58">
        <f>+BPub!I345/1000000</f>
        <v>0</v>
      </c>
      <c r="Q357" s="58">
        <f>+BPub!N345/1000000</f>
        <v>0</v>
      </c>
      <c r="R357" s="58">
        <f>+BPub!S345/1000000</f>
        <v>0</v>
      </c>
      <c r="S357" s="58">
        <f>+BPub!X345/1000000</f>
        <v>0</v>
      </c>
      <c r="T357" s="58">
        <f>+BPub!AB345/1000000</f>
        <v>0</v>
      </c>
      <c r="U357" s="58">
        <v>0</v>
      </c>
      <c r="W357" s="58">
        <f>+BPub!H345/1000000</f>
        <v>0</v>
      </c>
      <c r="X357" s="58">
        <f>+BPub!M345/1000000</f>
        <v>0</v>
      </c>
      <c r="Y357" s="58">
        <f>+BPub!R345/1000000</f>
        <v>0</v>
      </c>
      <c r="Z357" s="58">
        <f>+BPub!V345/1000000</f>
        <v>0</v>
      </c>
      <c r="AA357" s="58">
        <f>+BPub!AC345/1000000</f>
        <v>0</v>
      </c>
      <c r="AB357" s="58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</row>
    <row r="358" spans="1:35" x14ac:dyDescent="0.25">
      <c r="A358" t="s">
        <v>340</v>
      </c>
      <c r="B358" s="1">
        <v>0</v>
      </c>
      <c r="C358" s="149">
        <v>0</v>
      </c>
      <c r="D358" s="1">
        <v>0</v>
      </c>
      <c r="E358" s="1">
        <v>0</v>
      </c>
      <c r="F358" s="1">
        <v>0</v>
      </c>
      <c r="G358" s="58">
        <v>0</v>
      </c>
      <c r="I358" s="180">
        <f>+BPub!G346/1000000</f>
        <v>1.87542E-3</v>
      </c>
      <c r="J358" s="180">
        <f>+BPub!L346/1000000</f>
        <v>3.5500000000000001E-4</v>
      </c>
      <c r="K358" s="180">
        <f>+BPub!Q346/1000000</f>
        <v>3.2899999999999997E-4</v>
      </c>
      <c r="L358" s="180">
        <f>+BPub!W346/1000000</f>
        <v>2.8800000000000001E-4</v>
      </c>
      <c r="M358" s="180">
        <f>+BPub!AD346/1000000</f>
        <v>2.3900000000000001E-4</v>
      </c>
      <c r="N358" s="180">
        <v>2.1900000000000001E-4</v>
      </c>
      <c r="P358" s="58">
        <f>+BPub!I346/1000000</f>
        <v>0</v>
      </c>
      <c r="Q358" s="58">
        <f>+BPub!N346/1000000</f>
        <v>0</v>
      </c>
      <c r="R358" s="58">
        <f>+BPub!S346/1000000</f>
        <v>0</v>
      </c>
      <c r="S358" s="58">
        <f>+BPub!X346/1000000</f>
        <v>0</v>
      </c>
      <c r="T358" s="58">
        <f>+BPub!AB346/1000000</f>
        <v>0</v>
      </c>
      <c r="U358" s="58">
        <v>0</v>
      </c>
      <c r="W358" s="58">
        <f>+BPub!H346/1000000</f>
        <v>0</v>
      </c>
      <c r="X358" s="58">
        <f>+BPub!M346/1000000</f>
        <v>0</v>
      </c>
      <c r="Y358" s="58">
        <f>+BPub!R346/1000000</f>
        <v>0</v>
      </c>
      <c r="Z358" s="58">
        <f>+BPub!V346/1000000</f>
        <v>0</v>
      </c>
      <c r="AA358" s="58">
        <f>+BPub!AC346/1000000</f>
        <v>0</v>
      </c>
      <c r="AB358" s="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</row>
    <row r="359" spans="1:35" x14ac:dyDescent="0.25">
      <c r="A359" t="s">
        <v>341</v>
      </c>
      <c r="B359" s="1">
        <v>7.5507000000000005E-4</v>
      </c>
      <c r="C359" s="149">
        <v>1.030087E-2</v>
      </c>
      <c r="D359" s="1">
        <v>0.17003003</v>
      </c>
      <c r="E359" s="1">
        <v>0.33422612000000002</v>
      </c>
      <c r="F359" s="1">
        <v>0.12349980000000001</v>
      </c>
      <c r="G359" s="58">
        <v>0.57457910999999995</v>
      </c>
      <c r="I359" s="180">
        <f>+BPub!G347/1000000</f>
        <v>0</v>
      </c>
      <c r="J359" s="180">
        <f>+BPub!L347/1000000</f>
        <v>0</v>
      </c>
      <c r="K359" s="180">
        <f>+BPub!Q347/1000000</f>
        <v>0</v>
      </c>
      <c r="L359" s="180">
        <f>+BPub!W347/1000000</f>
        <v>0</v>
      </c>
      <c r="M359" s="180">
        <f>+BPub!AD347/1000000</f>
        <v>0</v>
      </c>
      <c r="N359" s="180">
        <v>0</v>
      </c>
      <c r="P359" s="58">
        <f>+BPub!I347/1000000</f>
        <v>0</v>
      </c>
      <c r="Q359" s="58">
        <f>+BPub!N347/1000000</f>
        <v>0</v>
      </c>
      <c r="R359" s="58">
        <f>+BPub!S347/1000000</f>
        <v>0</v>
      </c>
      <c r="S359" s="58">
        <f>+BPub!X347/1000000</f>
        <v>0</v>
      </c>
      <c r="T359" s="58">
        <f>+BPub!AB347/1000000</f>
        <v>0</v>
      </c>
      <c r="U359" s="58">
        <v>0</v>
      </c>
      <c r="W359" s="58">
        <f>+BPub!H347/1000000</f>
        <v>0</v>
      </c>
      <c r="X359" s="58">
        <f>+BPub!M347/1000000</f>
        <v>0</v>
      </c>
      <c r="Y359" s="58">
        <f>+BPub!R347/1000000</f>
        <v>0</v>
      </c>
      <c r="Z359" s="58">
        <f>+BPub!V347/1000000</f>
        <v>0</v>
      </c>
      <c r="AA359" s="58">
        <f>+BPub!AC347/1000000</f>
        <v>0</v>
      </c>
      <c r="AB359" s="58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</row>
    <row r="360" spans="1:35" x14ac:dyDescent="0.25">
      <c r="A360" t="s">
        <v>342</v>
      </c>
      <c r="B360" s="1">
        <v>6.38E-4</v>
      </c>
      <c r="C360" s="149">
        <v>1.73E-3</v>
      </c>
      <c r="D360" s="1">
        <v>5.5478039999999999E-2</v>
      </c>
      <c r="E360" s="1">
        <v>7.9302020000000001E-2</v>
      </c>
      <c r="F360" s="1">
        <v>7.0972200000000004E-3</v>
      </c>
      <c r="G360" s="58">
        <v>2.4836069999999998E-2</v>
      </c>
      <c r="I360" s="180">
        <f>+BPub!G348/1000000</f>
        <v>0</v>
      </c>
      <c r="J360" s="180">
        <f>+BPub!L348/1000000</f>
        <v>0</v>
      </c>
      <c r="K360" s="180">
        <f>+BPub!Q348/1000000</f>
        <v>0</v>
      </c>
      <c r="L360" s="180">
        <f>+BPub!W348/1000000</f>
        <v>0</v>
      </c>
      <c r="M360" s="180">
        <f>+BPub!AD348/1000000</f>
        <v>0</v>
      </c>
      <c r="N360" s="180">
        <v>0</v>
      </c>
      <c r="P360" s="58">
        <f>+BPub!I348/1000000</f>
        <v>0</v>
      </c>
      <c r="Q360" s="58">
        <f>+BPub!N348/1000000</f>
        <v>0</v>
      </c>
      <c r="R360" s="58">
        <f>+BPub!S348/1000000</f>
        <v>0</v>
      </c>
      <c r="S360" s="58">
        <f>+BPub!X348/1000000</f>
        <v>0</v>
      </c>
      <c r="T360" s="58">
        <f>+BPub!AB348/1000000</f>
        <v>0</v>
      </c>
      <c r="U360" s="58">
        <v>0</v>
      </c>
      <c r="W360" s="58">
        <f>+BPub!H348/1000000</f>
        <v>0</v>
      </c>
      <c r="X360" s="58">
        <f>+BPub!M348/1000000</f>
        <v>0</v>
      </c>
      <c r="Y360" s="58">
        <f>+BPub!R348/1000000</f>
        <v>0</v>
      </c>
      <c r="Z360" s="58">
        <f>+BPub!V348/1000000</f>
        <v>0</v>
      </c>
      <c r="AA360" s="58">
        <f>+BPub!AC348/1000000</f>
        <v>0</v>
      </c>
      <c r="AB360" s="58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</row>
    <row r="361" spans="1:35" x14ac:dyDescent="0.25">
      <c r="A361" t="s">
        <v>343</v>
      </c>
      <c r="B361" s="1">
        <v>1.1706999999999999E-4</v>
      </c>
      <c r="C361" s="149">
        <v>1.70641E-3</v>
      </c>
      <c r="D361" s="1">
        <v>7.6212219999999997E-2</v>
      </c>
      <c r="E361" s="1">
        <v>0.13814254999999998</v>
      </c>
      <c r="F361" s="1">
        <v>1.7396290000000002E-2</v>
      </c>
      <c r="G361" s="58">
        <v>0.11179802</v>
      </c>
      <c r="I361" s="180">
        <f>+BPub!G349/1000000</f>
        <v>0</v>
      </c>
      <c r="J361" s="180">
        <f>+BPub!L349/1000000</f>
        <v>0</v>
      </c>
      <c r="K361" s="180">
        <f>+BPub!Q349/1000000</f>
        <v>0</v>
      </c>
      <c r="L361" s="180">
        <f>+BPub!W349/1000000</f>
        <v>0</v>
      </c>
      <c r="M361" s="180">
        <f>+BPub!AD349/1000000</f>
        <v>0</v>
      </c>
      <c r="N361" s="180">
        <v>0</v>
      </c>
      <c r="P361" s="58">
        <f>+BPub!I349/1000000</f>
        <v>0</v>
      </c>
      <c r="Q361" s="58">
        <f>+BPub!N349/1000000</f>
        <v>0</v>
      </c>
      <c r="R361" s="58">
        <f>+BPub!S349/1000000</f>
        <v>0</v>
      </c>
      <c r="S361" s="58">
        <f>+BPub!X349/1000000</f>
        <v>0</v>
      </c>
      <c r="T361" s="58">
        <f>+BPub!AB349/1000000</f>
        <v>0</v>
      </c>
      <c r="U361" s="58">
        <v>0</v>
      </c>
      <c r="W361" s="58">
        <f>+BPub!H349/1000000</f>
        <v>0</v>
      </c>
      <c r="X361" s="58">
        <f>+BPub!M349/1000000</f>
        <v>0</v>
      </c>
      <c r="Y361" s="58">
        <f>+BPub!R349/1000000</f>
        <v>0</v>
      </c>
      <c r="Z361" s="58">
        <f>+BPub!V349/1000000</f>
        <v>0</v>
      </c>
      <c r="AA361" s="58">
        <f>+BPub!AC349/1000000</f>
        <v>0</v>
      </c>
      <c r="AB361" s="58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</row>
    <row r="362" spans="1:35" x14ac:dyDescent="0.25">
      <c r="A362" t="s">
        <v>344</v>
      </c>
      <c r="B362" s="1">
        <v>0</v>
      </c>
      <c r="C362" s="149">
        <v>3.21712E-3</v>
      </c>
      <c r="D362" s="1">
        <v>3.832377E-2</v>
      </c>
      <c r="E362" s="1">
        <v>0.11677155</v>
      </c>
      <c r="F362" s="1">
        <v>5.7284160000000001E-2</v>
      </c>
      <c r="G362" s="58">
        <v>6.735933999999999E-2</v>
      </c>
      <c r="I362" s="180">
        <f>+BPub!G350/1000000</f>
        <v>0</v>
      </c>
      <c r="J362" s="180">
        <f>+BPub!L350/1000000</f>
        <v>0</v>
      </c>
      <c r="K362" s="180">
        <f>+BPub!Q350/1000000</f>
        <v>0</v>
      </c>
      <c r="L362" s="180">
        <f>+BPub!W350/1000000</f>
        <v>0</v>
      </c>
      <c r="M362" s="180">
        <f>+BPub!AD350/1000000</f>
        <v>0</v>
      </c>
      <c r="N362" s="180">
        <v>0</v>
      </c>
      <c r="P362" s="58">
        <f>+BPub!I350/1000000</f>
        <v>0</v>
      </c>
      <c r="Q362" s="58">
        <f>+BPub!N350/1000000</f>
        <v>0</v>
      </c>
      <c r="R362" s="58">
        <f>+BPub!S350/1000000</f>
        <v>0</v>
      </c>
      <c r="S362" s="58">
        <f>+BPub!X350/1000000</f>
        <v>0</v>
      </c>
      <c r="T362" s="58">
        <f>+BPub!AB350/1000000</f>
        <v>0</v>
      </c>
      <c r="U362" s="58">
        <v>0</v>
      </c>
      <c r="W362" s="58">
        <f>+BPub!H350/1000000</f>
        <v>0</v>
      </c>
      <c r="X362" s="58">
        <f>+BPub!M350/1000000</f>
        <v>0</v>
      </c>
      <c r="Y362" s="58">
        <f>+BPub!R350/1000000</f>
        <v>0</v>
      </c>
      <c r="Z362" s="58">
        <f>+BPub!V350/1000000</f>
        <v>0</v>
      </c>
      <c r="AA362" s="58">
        <f>+BPub!AC350/1000000</f>
        <v>0</v>
      </c>
      <c r="AB362" s="58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</row>
    <row r="363" spans="1:35" x14ac:dyDescent="0.25">
      <c r="A363" t="s">
        <v>345</v>
      </c>
      <c r="B363" s="1">
        <v>0</v>
      </c>
      <c r="C363" s="149">
        <v>3.0862699999999999E-3</v>
      </c>
      <c r="D363" s="1">
        <v>1.5E-5</v>
      </c>
      <c r="E363" s="1">
        <v>9.0000000000000002E-6</v>
      </c>
      <c r="F363" s="1">
        <v>4.1721129999999995E-2</v>
      </c>
      <c r="G363" s="58">
        <v>4.3812339999999998E-2</v>
      </c>
      <c r="I363" s="180">
        <f>+BPub!G351/1000000</f>
        <v>0</v>
      </c>
      <c r="J363" s="180">
        <f>+BPub!L351/1000000</f>
        <v>0</v>
      </c>
      <c r="K363" s="180">
        <f>+BPub!Q351/1000000</f>
        <v>0</v>
      </c>
      <c r="L363" s="180">
        <f>+BPub!W351/1000000</f>
        <v>0</v>
      </c>
      <c r="M363" s="180">
        <f>+BPub!AD351/1000000</f>
        <v>0</v>
      </c>
      <c r="N363" s="180">
        <v>0</v>
      </c>
      <c r="P363" s="58">
        <f>+BPub!I351/1000000</f>
        <v>0</v>
      </c>
      <c r="Q363" s="58">
        <f>+BPub!N351/1000000</f>
        <v>0</v>
      </c>
      <c r="R363" s="58">
        <f>+BPub!S351/1000000</f>
        <v>0</v>
      </c>
      <c r="S363" s="58">
        <f>+BPub!X351/1000000</f>
        <v>0</v>
      </c>
      <c r="T363" s="58">
        <f>+BPub!AB351/1000000</f>
        <v>0</v>
      </c>
      <c r="U363" s="58">
        <v>0</v>
      </c>
      <c r="W363" s="58">
        <f>+BPub!H351/1000000</f>
        <v>0</v>
      </c>
      <c r="X363" s="58">
        <f>+BPub!M351/1000000</f>
        <v>0</v>
      </c>
      <c r="Y363" s="58">
        <f>+BPub!R351/1000000</f>
        <v>0</v>
      </c>
      <c r="Z363" s="58">
        <f>+BPub!V351/1000000</f>
        <v>0</v>
      </c>
      <c r="AA363" s="58">
        <f>+BPub!AC351/1000000</f>
        <v>0</v>
      </c>
      <c r="AB363" s="58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</row>
    <row r="364" spans="1:35" x14ac:dyDescent="0.25">
      <c r="A364" t="s">
        <v>346</v>
      </c>
      <c r="B364" s="1">
        <v>0</v>
      </c>
      <c r="C364" s="149">
        <v>5.610700000000001E-4</v>
      </c>
      <c r="D364" s="1">
        <v>9.9999999999999995E-7</v>
      </c>
      <c r="E364" s="1">
        <v>9.9999999999999995E-7</v>
      </c>
      <c r="F364" s="1">
        <v>9.9999999999999995E-7</v>
      </c>
      <c r="G364" s="58">
        <v>0.32677334000000002</v>
      </c>
      <c r="I364" s="180">
        <f>+BPub!G352/1000000</f>
        <v>0</v>
      </c>
      <c r="J364" s="180">
        <f>+BPub!L352/1000000</f>
        <v>0</v>
      </c>
      <c r="K364" s="180">
        <f>+BPub!Q352/1000000</f>
        <v>0</v>
      </c>
      <c r="L364" s="180">
        <f>+BPub!W352/1000000</f>
        <v>0</v>
      </c>
      <c r="M364" s="180">
        <f>+BPub!AD352/1000000</f>
        <v>0</v>
      </c>
      <c r="N364" s="180">
        <v>0</v>
      </c>
      <c r="P364" s="58">
        <f>+BPub!I352/1000000</f>
        <v>0</v>
      </c>
      <c r="Q364" s="58">
        <f>+BPub!N352/1000000</f>
        <v>0</v>
      </c>
      <c r="R364" s="58">
        <f>+BPub!S352/1000000</f>
        <v>0</v>
      </c>
      <c r="S364" s="58">
        <f>+BPub!X352/1000000</f>
        <v>0</v>
      </c>
      <c r="T364" s="58">
        <f>+BPub!AB352/1000000</f>
        <v>0</v>
      </c>
      <c r="U364" s="58">
        <v>0</v>
      </c>
      <c r="W364" s="58">
        <f>+BPub!H352/1000000</f>
        <v>0</v>
      </c>
      <c r="X364" s="58">
        <f>+BPub!M352/1000000</f>
        <v>0</v>
      </c>
      <c r="Y364" s="58">
        <f>+BPub!R352/1000000</f>
        <v>0</v>
      </c>
      <c r="Z364" s="58">
        <f>+BPub!V352/1000000</f>
        <v>0</v>
      </c>
      <c r="AA364" s="58">
        <f>+BPub!AC352/1000000</f>
        <v>0</v>
      </c>
      <c r="AB364" s="58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</row>
    <row r="365" spans="1:35" x14ac:dyDescent="0.25">
      <c r="A365" t="s">
        <v>347</v>
      </c>
      <c r="B365" s="1">
        <v>0</v>
      </c>
      <c r="C365" s="149">
        <v>0</v>
      </c>
      <c r="D365" s="1">
        <v>0</v>
      </c>
      <c r="E365" s="1">
        <v>0</v>
      </c>
      <c r="F365" s="1">
        <v>0</v>
      </c>
      <c r="G365" s="58">
        <v>0</v>
      </c>
      <c r="I365" s="180">
        <f>+BPub!G353/1000000</f>
        <v>0</v>
      </c>
      <c r="J365" s="180">
        <f>+BPub!L353/1000000</f>
        <v>0</v>
      </c>
      <c r="K365" s="180">
        <f>+BPub!Q353/1000000</f>
        <v>0</v>
      </c>
      <c r="L365" s="180">
        <f>+BPub!W353/1000000</f>
        <v>0</v>
      </c>
      <c r="M365" s="180">
        <f>+BPub!AD353/1000000</f>
        <v>0</v>
      </c>
      <c r="N365" s="180">
        <v>0</v>
      </c>
      <c r="P365" s="58">
        <f>+BPub!I353/1000000</f>
        <v>0</v>
      </c>
      <c r="Q365" s="58">
        <f>+BPub!N353/1000000</f>
        <v>0</v>
      </c>
      <c r="R365" s="58">
        <f>+BPub!S353/1000000</f>
        <v>0</v>
      </c>
      <c r="S365" s="58">
        <f>+BPub!X353/1000000</f>
        <v>0</v>
      </c>
      <c r="T365" s="58">
        <f>+BPub!AB353/1000000</f>
        <v>0</v>
      </c>
      <c r="U365" s="58">
        <v>0</v>
      </c>
      <c r="W365" s="58">
        <f>+BPub!H353/1000000</f>
        <v>0</v>
      </c>
      <c r="X365" s="58">
        <f>+BPub!M353/1000000</f>
        <v>0</v>
      </c>
      <c r="Y365" s="58">
        <f>+BPub!R353/1000000</f>
        <v>0</v>
      </c>
      <c r="Z365" s="58">
        <f>+BPub!V353/1000000</f>
        <v>0</v>
      </c>
      <c r="AA365" s="58">
        <f>+BPub!AC353/1000000</f>
        <v>0</v>
      </c>
      <c r="AB365" s="58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</row>
    <row r="366" spans="1:35" x14ac:dyDescent="0.25">
      <c r="A366" t="s">
        <v>348</v>
      </c>
      <c r="B366" s="1">
        <v>0</v>
      </c>
      <c r="C366" s="149">
        <v>0</v>
      </c>
      <c r="D366" s="1">
        <v>0</v>
      </c>
      <c r="E366" s="1">
        <v>0</v>
      </c>
      <c r="F366" s="1">
        <v>0</v>
      </c>
      <c r="G366" s="58">
        <v>0</v>
      </c>
      <c r="I366" s="180">
        <f>+BPub!G354/1000000</f>
        <v>0</v>
      </c>
      <c r="J366" s="180">
        <f>+BPub!L354/1000000</f>
        <v>0</v>
      </c>
      <c r="K366" s="180">
        <f>+BPub!Q354/1000000</f>
        <v>0</v>
      </c>
      <c r="L366" s="180">
        <f>+BPub!W354/1000000</f>
        <v>0</v>
      </c>
      <c r="M366" s="180">
        <f>+BPub!AD354/1000000</f>
        <v>0</v>
      </c>
      <c r="N366" s="180">
        <v>0</v>
      </c>
      <c r="P366" s="58">
        <f>+BPub!I354/1000000</f>
        <v>0</v>
      </c>
      <c r="Q366" s="58">
        <f>+BPub!N354/1000000</f>
        <v>0</v>
      </c>
      <c r="R366" s="58">
        <f>+BPub!S354/1000000</f>
        <v>0</v>
      </c>
      <c r="S366" s="58">
        <f>+BPub!X354/1000000</f>
        <v>0</v>
      </c>
      <c r="T366" s="58">
        <f>+BPub!AB354/1000000</f>
        <v>0</v>
      </c>
      <c r="U366" s="58">
        <v>0</v>
      </c>
      <c r="W366" s="58">
        <f>+BPub!H354/1000000</f>
        <v>0</v>
      </c>
      <c r="X366" s="58">
        <f>+BPub!M354/1000000</f>
        <v>0</v>
      </c>
      <c r="Y366" s="58">
        <f>+BPub!R354/1000000</f>
        <v>0</v>
      </c>
      <c r="Z366" s="58">
        <f>+BPub!V354/1000000</f>
        <v>0</v>
      </c>
      <c r="AA366" s="58">
        <f>+BPub!AC354/1000000</f>
        <v>0</v>
      </c>
      <c r="AB366" s="58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</row>
    <row r="367" spans="1:35" x14ac:dyDescent="0.25">
      <c r="A367" t="s">
        <v>349</v>
      </c>
      <c r="B367" s="1">
        <v>0</v>
      </c>
      <c r="C367" s="149">
        <v>0</v>
      </c>
      <c r="D367" s="1">
        <v>0</v>
      </c>
      <c r="E367" s="1">
        <v>0</v>
      </c>
      <c r="F367" s="1">
        <v>0</v>
      </c>
      <c r="G367" s="58">
        <v>0</v>
      </c>
      <c r="I367" s="180">
        <f>+BPub!G355/1000000</f>
        <v>0</v>
      </c>
      <c r="J367" s="180">
        <f>+BPub!L355/1000000</f>
        <v>0</v>
      </c>
      <c r="K367" s="180">
        <f>+BPub!Q355/1000000</f>
        <v>0</v>
      </c>
      <c r="L367" s="180">
        <f>+BPub!W355/1000000</f>
        <v>0</v>
      </c>
      <c r="M367" s="180">
        <f>+BPub!AD355/1000000</f>
        <v>0</v>
      </c>
      <c r="N367" s="180">
        <v>0</v>
      </c>
      <c r="P367" s="58">
        <f>+BPub!I355/1000000</f>
        <v>0</v>
      </c>
      <c r="Q367" s="58">
        <f>+BPub!N355/1000000</f>
        <v>0</v>
      </c>
      <c r="R367" s="58">
        <f>+BPub!S355/1000000</f>
        <v>0</v>
      </c>
      <c r="S367" s="58">
        <f>+BPub!X355/1000000</f>
        <v>0</v>
      </c>
      <c r="T367" s="58">
        <f>+BPub!AB355/1000000</f>
        <v>0</v>
      </c>
      <c r="U367" s="58">
        <v>0</v>
      </c>
      <c r="W367" s="58">
        <f>+BPub!H355/1000000</f>
        <v>0</v>
      </c>
      <c r="X367" s="58">
        <f>+BPub!M355/1000000</f>
        <v>0</v>
      </c>
      <c r="Y367" s="58">
        <f>+BPub!R355/1000000</f>
        <v>0</v>
      </c>
      <c r="Z367" s="58">
        <f>+BPub!V355/1000000</f>
        <v>0</v>
      </c>
      <c r="AA367" s="58">
        <f>+BPub!AC355/1000000</f>
        <v>0</v>
      </c>
      <c r="AB367" s="58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</row>
    <row r="368" spans="1:35" x14ac:dyDescent="0.25">
      <c r="A368" t="s">
        <v>350</v>
      </c>
      <c r="B368" s="1">
        <v>0</v>
      </c>
      <c r="C368" s="149">
        <v>0</v>
      </c>
      <c r="D368" s="1">
        <v>0</v>
      </c>
      <c r="E368" s="1">
        <v>0</v>
      </c>
      <c r="F368" s="1">
        <v>0</v>
      </c>
      <c r="G368" s="58">
        <v>0</v>
      </c>
      <c r="I368" s="180">
        <f>+BPub!G356/1000000</f>
        <v>0</v>
      </c>
      <c r="J368" s="180">
        <f>+BPub!L356/1000000</f>
        <v>0</v>
      </c>
      <c r="K368" s="180">
        <f>+BPub!Q356/1000000</f>
        <v>0</v>
      </c>
      <c r="L368" s="180">
        <f>+BPub!W356/1000000</f>
        <v>0</v>
      </c>
      <c r="M368" s="180">
        <f>+BPub!AD356/1000000</f>
        <v>0</v>
      </c>
      <c r="N368" s="180">
        <v>0</v>
      </c>
      <c r="P368" s="58">
        <f>+BPub!I356/1000000</f>
        <v>0</v>
      </c>
      <c r="Q368" s="58">
        <f>+BPub!N356/1000000</f>
        <v>0</v>
      </c>
      <c r="R368" s="58">
        <f>+BPub!S356/1000000</f>
        <v>0</v>
      </c>
      <c r="S368" s="58">
        <f>+BPub!X356/1000000</f>
        <v>0</v>
      </c>
      <c r="T368" s="58">
        <f>+BPub!AB356/1000000</f>
        <v>0</v>
      </c>
      <c r="U368" s="58">
        <v>0</v>
      </c>
      <c r="W368" s="58">
        <f>+BPub!H356/1000000</f>
        <v>0</v>
      </c>
      <c r="X368" s="58">
        <f>+BPub!M356/1000000</f>
        <v>0</v>
      </c>
      <c r="Y368" s="58">
        <f>+BPub!R356/1000000</f>
        <v>0</v>
      </c>
      <c r="Z368" s="58">
        <f>+BPub!V356/1000000</f>
        <v>0</v>
      </c>
      <c r="AA368" s="58">
        <f>+BPub!AC356/1000000</f>
        <v>0</v>
      </c>
      <c r="AB368" s="5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</row>
    <row r="369" spans="1:35" x14ac:dyDescent="0.25">
      <c r="A369" t="s">
        <v>351</v>
      </c>
      <c r="B369" s="1">
        <v>0</v>
      </c>
      <c r="C369" s="149">
        <v>0</v>
      </c>
      <c r="D369" s="1">
        <v>0</v>
      </c>
      <c r="E369" s="1">
        <v>0</v>
      </c>
      <c r="F369" s="1">
        <v>0</v>
      </c>
      <c r="G369" s="58">
        <v>0</v>
      </c>
      <c r="I369" s="180">
        <f>+BPub!G357/1000000</f>
        <v>0</v>
      </c>
      <c r="J369" s="180">
        <f>+BPub!L357/1000000</f>
        <v>0</v>
      </c>
      <c r="K369" s="180">
        <f>+BPub!Q357/1000000</f>
        <v>0</v>
      </c>
      <c r="L369" s="180">
        <f>+BPub!W357/1000000</f>
        <v>0</v>
      </c>
      <c r="M369" s="180">
        <f>+BPub!AD357/1000000</f>
        <v>0</v>
      </c>
      <c r="N369" s="180">
        <v>0</v>
      </c>
      <c r="P369" s="58">
        <f>+BPub!I357/1000000</f>
        <v>0</v>
      </c>
      <c r="Q369" s="58">
        <f>+BPub!N357/1000000</f>
        <v>0</v>
      </c>
      <c r="R369" s="58">
        <f>+BPub!S357/1000000</f>
        <v>0</v>
      </c>
      <c r="S369" s="58">
        <f>+BPub!X357/1000000</f>
        <v>0</v>
      </c>
      <c r="T369" s="58">
        <f>+BPub!AB357/1000000</f>
        <v>0</v>
      </c>
      <c r="U369" s="58">
        <v>0</v>
      </c>
      <c r="W369" s="58">
        <f>+BPub!H357/1000000</f>
        <v>0</v>
      </c>
      <c r="X369" s="58">
        <f>+BPub!M357/1000000</f>
        <v>0</v>
      </c>
      <c r="Y369" s="58">
        <f>+BPub!R357/1000000</f>
        <v>0</v>
      </c>
      <c r="Z369" s="58">
        <f>+BPub!V357/1000000</f>
        <v>0</v>
      </c>
      <c r="AA369" s="58">
        <f>+BPub!AC357/1000000</f>
        <v>0</v>
      </c>
      <c r="AB369" s="58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</row>
    <row r="370" spans="1:35" x14ac:dyDescent="0.25">
      <c r="A370" t="s">
        <v>352</v>
      </c>
      <c r="B370" s="1">
        <v>0</v>
      </c>
      <c r="C370" s="149">
        <v>0</v>
      </c>
      <c r="D370" s="1">
        <v>0</v>
      </c>
      <c r="E370" s="1">
        <v>0</v>
      </c>
      <c r="F370" s="1">
        <v>0</v>
      </c>
      <c r="G370" s="58">
        <v>0</v>
      </c>
      <c r="I370" s="180">
        <f>+BPub!G358/1000000</f>
        <v>0</v>
      </c>
      <c r="J370" s="180">
        <f>+BPub!L358/1000000</f>
        <v>0</v>
      </c>
      <c r="K370" s="180">
        <f>+BPub!Q358/1000000</f>
        <v>0</v>
      </c>
      <c r="L370" s="180">
        <f>+BPub!W358/1000000</f>
        <v>0</v>
      </c>
      <c r="M370" s="180">
        <f>+BPub!AD358/1000000</f>
        <v>0</v>
      </c>
      <c r="N370" s="180">
        <v>0</v>
      </c>
      <c r="P370" s="58">
        <f>+BPub!I358/1000000</f>
        <v>0</v>
      </c>
      <c r="Q370" s="58">
        <f>+BPub!N358/1000000</f>
        <v>0</v>
      </c>
      <c r="R370" s="58">
        <f>+BPub!S358/1000000</f>
        <v>0</v>
      </c>
      <c r="S370" s="58">
        <f>+BPub!X358/1000000</f>
        <v>0</v>
      </c>
      <c r="T370" s="58">
        <f>+BPub!AB358/1000000</f>
        <v>0</v>
      </c>
      <c r="U370" s="58">
        <v>0</v>
      </c>
      <c r="W370" s="58">
        <f>+BPub!H358/1000000</f>
        <v>0</v>
      </c>
      <c r="X370" s="58">
        <f>+BPub!M358/1000000</f>
        <v>0</v>
      </c>
      <c r="Y370" s="58">
        <f>+BPub!R358/1000000</f>
        <v>0</v>
      </c>
      <c r="Z370" s="58">
        <f>+BPub!V358/1000000</f>
        <v>0</v>
      </c>
      <c r="AA370" s="58">
        <f>+BPub!AC358/1000000</f>
        <v>0</v>
      </c>
      <c r="AB370" s="58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</row>
    <row r="371" spans="1:35" x14ac:dyDescent="0.25">
      <c r="A371" t="s">
        <v>353</v>
      </c>
      <c r="B371" s="1">
        <v>-56.826148229999994</v>
      </c>
      <c r="C371" s="149">
        <v>-86.2387856</v>
      </c>
      <c r="D371" s="1">
        <v>-90.300904930000002</v>
      </c>
      <c r="E371" s="1">
        <v>-96.545792559999995</v>
      </c>
      <c r="F371" s="1">
        <v>-115.60436023</v>
      </c>
      <c r="G371" s="58">
        <v>-148.63203206999998</v>
      </c>
      <c r="I371" s="180">
        <f>+BPub!G359/1000000</f>
        <v>-5.0565230999999997</v>
      </c>
      <c r="J371" s="180">
        <f>+BPub!L359/1000000</f>
        <v>-5.2925868200000004</v>
      </c>
      <c r="K371" s="180">
        <f>+BPub!Q359/1000000</f>
        <v>-5.0102270999999998</v>
      </c>
      <c r="L371" s="180">
        <f>+BPub!W359/1000000</f>
        <v>-7.6353762300000003</v>
      </c>
      <c r="M371" s="180">
        <f>+BPub!AD359/1000000</f>
        <v>-21.913447329999997</v>
      </c>
      <c r="N371" s="180">
        <v>-26.62132789</v>
      </c>
      <c r="P371" s="58">
        <f>+BPub!I359/1000000</f>
        <v>-20.89801353</v>
      </c>
      <c r="Q371" s="58">
        <f>+BPub!N359/1000000</f>
        <v>-45.250285420000004</v>
      </c>
      <c r="R371" s="58">
        <f>+BPub!S359/1000000</f>
        <v>-65.59432778</v>
      </c>
      <c r="S371" s="58">
        <f>+BPub!X359/1000000</f>
        <v>-73.327557519999999</v>
      </c>
      <c r="T371" s="58">
        <f>+BPub!AB359/1000000</f>
        <v>-78.58423827</v>
      </c>
      <c r="U371" s="58">
        <v>-79.439887849999991</v>
      </c>
      <c r="W371" s="58">
        <f>+BPub!H359/1000000</f>
        <v>-11.655836390000001</v>
      </c>
      <c r="X371" s="58">
        <f>+BPub!M359/1000000</f>
        <v>-11.503655740000001</v>
      </c>
      <c r="Y371" s="58">
        <f>+BPub!R359/1000000</f>
        <v>-11.57031297</v>
      </c>
      <c r="Z371" s="58">
        <f>+BPub!V359/1000000</f>
        <v>-11.68202926</v>
      </c>
      <c r="AA371" s="58">
        <f>+BPub!AC359/1000000</f>
        <v>-11.24765556</v>
      </c>
      <c r="AB371" s="58">
        <v>-19.42665092</v>
      </c>
      <c r="AD371">
        <v>-5.1175660000000001</v>
      </c>
      <c r="AE371">
        <v>-6.9134820000000001</v>
      </c>
      <c r="AF371">
        <v>-14.336568</v>
      </c>
      <c r="AG371">
        <v>-17.291640000000001</v>
      </c>
      <c r="AH371">
        <v>-17.059589539999997</v>
      </c>
      <c r="AI371">
        <v>-14.600618279999999</v>
      </c>
    </row>
    <row r="372" spans="1:35" x14ac:dyDescent="0.25">
      <c r="A372" t="s">
        <v>354</v>
      </c>
      <c r="B372" s="1">
        <v>-24.323734930000001</v>
      </c>
      <c r="C372" s="149">
        <v>-33.536088319999998</v>
      </c>
      <c r="D372" s="1">
        <v>-46.845348789999996</v>
      </c>
      <c r="E372" s="1">
        <v>-51.27147326</v>
      </c>
      <c r="F372" s="1">
        <v>-70.685776829999995</v>
      </c>
      <c r="G372" s="58">
        <v>-57.794920650000002</v>
      </c>
      <c r="I372" s="180">
        <f>+BPub!G360/1000000</f>
        <v>-0.27006923999999999</v>
      </c>
      <c r="J372" s="180">
        <f>+BPub!L360/1000000</f>
        <v>-0.34361978999999998</v>
      </c>
      <c r="K372" s="180">
        <f>+BPub!Q360/1000000</f>
        <v>-0.82055308999999998</v>
      </c>
      <c r="L372" s="180">
        <f>+BPub!W360/1000000</f>
        <v>-4.0564127000000001</v>
      </c>
      <c r="M372" s="180">
        <f>+BPub!AD360/1000000</f>
        <v>-18.815941590000001</v>
      </c>
      <c r="N372" s="180">
        <v>-19.756152359999998</v>
      </c>
      <c r="P372" s="58">
        <f>+BPub!I360/1000000</f>
        <v>-6.5204088499999999</v>
      </c>
      <c r="Q372" s="58">
        <f>+BPub!N360/1000000</f>
        <v>-25.289853820000001</v>
      </c>
      <c r="R372" s="58">
        <f>+BPub!S360/1000000</f>
        <v>-36.358809659999999</v>
      </c>
      <c r="S372" s="58">
        <f>+BPub!X360/1000000</f>
        <v>-43.60872372</v>
      </c>
      <c r="T372" s="58">
        <f>+BPub!AB360/1000000</f>
        <v>-50.268340770000002</v>
      </c>
      <c r="U372" s="58">
        <v>-50.77723924</v>
      </c>
      <c r="W372" s="58">
        <f>+BPub!H360/1000000</f>
        <v>-7.7232005999999993</v>
      </c>
      <c r="X372" s="58">
        <f>+BPub!M360/1000000</f>
        <v>-8.1658774000000012</v>
      </c>
      <c r="Y372" s="58">
        <f>+BPub!R360/1000000</f>
        <v>-8.8509024700000012</v>
      </c>
      <c r="Z372" s="58">
        <f>+BPub!V360/1000000</f>
        <v>-9.5262369700000011</v>
      </c>
      <c r="AA372" s="58">
        <f>+BPub!AC360/1000000</f>
        <v>0</v>
      </c>
      <c r="AB372" s="58">
        <v>-5.2542656699999997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</row>
    <row r="373" spans="1:35" x14ac:dyDescent="0.25">
      <c r="A373" t="s">
        <v>355</v>
      </c>
      <c r="B373" s="1">
        <v>-3.5073423099999999</v>
      </c>
      <c r="C373" s="149">
        <v>-2.8075382400000004</v>
      </c>
      <c r="D373" s="1">
        <v>-2.6993897100000002</v>
      </c>
      <c r="E373" s="1">
        <v>-2.5079725800000001</v>
      </c>
      <c r="F373" s="1">
        <v>-2.8045231500000001</v>
      </c>
      <c r="G373" s="58">
        <v>-1.4434240300000001</v>
      </c>
      <c r="I373" s="180">
        <f>+BPub!G361/1000000</f>
        <v>0</v>
      </c>
      <c r="J373" s="180">
        <f>+BPub!L361/1000000</f>
        <v>0</v>
      </c>
      <c r="K373" s="180">
        <f>+BPub!Q361/1000000</f>
        <v>0</v>
      </c>
      <c r="L373" s="180">
        <f>+BPub!W361/1000000</f>
        <v>0</v>
      </c>
      <c r="M373" s="180">
        <f>+BPub!AD361/1000000</f>
        <v>0</v>
      </c>
      <c r="N373" s="180">
        <v>0</v>
      </c>
      <c r="P373" s="58">
        <f>+BPub!I361/1000000</f>
        <v>0</v>
      </c>
      <c r="Q373" s="58">
        <f>+BPub!N361/1000000</f>
        <v>0</v>
      </c>
      <c r="R373" s="58">
        <f>+BPub!S361/1000000</f>
        <v>0</v>
      </c>
      <c r="S373" s="58">
        <f>+BPub!X361/1000000</f>
        <v>0</v>
      </c>
      <c r="T373" s="58">
        <f>+BPub!AB361/1000000</f>
        <v>0</v>
      </c>
      <c r="U373" s="58">
        <v>0</v>
      </c>
      <c r="W373" s="58">
        <f>+BPub!H361/1000000</f>
        <v>0</v>
      </c>
      <c r="X373" s="58">
        <f>+BPub!M361/1000000</f>
        <v>0</v>
      </c>
      <c r="Y373" s="58">
        <f>+BPub!R361/1000000</f>
        <v>0</v>
      </c>
      <c r="Z373" s="58">
        <f>+BPub!V361/1000000</f>
        <v>0</v>
      </c>
      <c r="AA373" s="58">
        <f>+BPub!AC361/1000000</f>
        <v>0</v>
      </c>
      <c r="AB373" s="58">
        <v>0</v>
      </c>
      <c r="AD373">
        <v>-5.1175660000000001</v>
      </c>
      <c r="AE373">
        <v>-6.9134820000000001</v>
      </c>
      <c r="AF373">
        <v>-9.8581610000000008</v>
      </c>
      <c r="AG373">
        <v>-12.813233</v>
      </c>
      <c r="AH373">
        <v>-12.581182539999999</v>
      </c>
      <c r="AI373">
        <v>0</v>
      </c>
    </row>
    <row r="374" spans="1:35" x14ac:dyDescent="0.25">
      <c r="A374" t="s">
        <v>356</v>
      </c>
      <c r="B374" s="1">
        <v>0</v>
      </c>
      <c r="C374" s="149">
        <v>0</v>
      </c>
      <c r="D374" s="1">
        <v>0</v>
      </c>
      <c r="E374" s="1">
        <v>0</v>
      </c>
      <c r="F374" s="1">
        <v>0</v>
      </c>
      <c r="G374" s="58">
        <v>0</v>
      </c>
      <c r="I374" s="180">
        <f>+BPub!G362/1000000</f>
        <v>-1.81762077</v>
      </c>
      <c r="J374" s="180">
        <f>+BPub!L362/1000000</f>
        <v>-1.3925557399999999</v>
      </c>
      <c r="K374" s="180">
        <f>+BPub!Q362/1000000</f>
        <v>-0.69840387999999998</v>
      </c>
      <c r="L374" s="180">
        <f>+BPub!W362/1000000</f>
        <v>-0.41924540000000005</v>
      </c>
      <c r="M374" s="180">
        <f>+BPub!AD362/1000000</f>
        <v>-0.40806198999999999</v>
      </c>
      <c r="N374" s="180">
        <v>-0.24862112</v>
      </c>
      <c r="P374" s="58">
        <f>+BPub!I362/1000000</f>
        <v>0</v>
      </c>
      <c r="Q374" s="58">
        <f>+BPub!N362/1000000</f>
        <v>-3.553945E-2</v>
      </c>
      <c r="R374" s="58">
        <f>+BPub!S362/1000000</f>
        <v>-3.9610809999999996E-2</v>
      </c>
      <c r="S374" s="58">
        <f>+BPub!X362/1000000</f>
        <v>-2.7901560000000002E-2</v>
      </c>
      <c r="T374" s="58">
        <f>+BPub!AB362/1000000</f>
        <v>0</v>
      </c>
      <c r="U374" s="58">
        <v>-5.8925600000000007E-3</v>
      </c>
      <c r="W374" s="58">
        <f>+BPub!H362/1000000</f>
        <v>0</v>
      </c>
      <c r="X374" s="58">
        <f>+BPub!M362/1000000</f>
        <v>0</v>
      </c>
      <c r="Y374" s="58">
        <f>+BPub!R362/1000000</f>
        <v>0</v>
      </c>
      <c r="Z374" s="58">
        <f>+BPub!V362/1000000</f>
        <v>0</v>
      </c>
      <c r="AA374" s="58">
        <f>+BPub!AC362/1000000</f>
        <v>0</v>
      </c>
      <c r="AB374" s="58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</row>
    <row r="375" spans="1:35" x14ac:dyDescent="0.25">
      <c r="A375" t="s">
        <v>357</v>
      </c>
      <c r="B375" s="1">
        <v>-7.1120056500000004</v>
      </c>
      <c r="C375" s="149">
        <v>-23.494668780000001</v>
      </c>
      <c r="D375" s="1">
        <v>-8.5306767899999993</v>
      </c>
      <c r="E375" s="1">
        <v>-8.5443932300000007</v>
      </c>
      <c r="F375" s="1">
        <v>-12.53425781</v>
      </c>
      <c r="G375" s="58">
        <v>-47.493801820000002</v>
      </c>
      <c r="I375" s="180">
        <f>+BPub!G363/1000000</f>
        <v>0</v>
      </c>
      <c r="J375" s="180">
        <f>+BPub!L363/1000000</f>
        <v>0</v>
      </c>
      <c r="K375" s="180">
        <f>+BPub!Q363/1000000</f>
        <v>0</v>
      </c>
      <c r="L375" s="180">
        <f>+BPub!W363/1000000</f>
        <v>0</v>
      </c>
      <c r="M375" s="180">
        <f>+BPub!AD363/1000000</f>
        <v>0</v>
      </c>
      <c r="N375" s="180">
        <v>0</v>
      </c>
      <c r="P375" s="58">
        <f>+BPub!I363/1000000</f>
        <v>-0.37755164000000002</v>
      </c>
      <c r="Q375" s="58">
        <f>+BPub!N363/1000000</f>
        <v>-9.2846737299999997</v>
      </c>
      <c r="R375" s="58">
        <f>+BPub!S363/1000000</f>
        <v>-5.5255043800000001</v>
      </c>
      <c r="S375" s="58">
        <f>+BPub!X363/1000000</f>
        <v>-1.3040038700000001</v>
      </c>
      <c r="T375" s="58">
        <f>+BPub!AB363/1000000</f>
        <v>-1.1720137399999999</v>
      </c>
      <c r="U375" s="58">
        <v>-1.31607501</v>
      </c>
      <c r="W375" s="58">
        <f>+BPub!H363/1000000</f>
        <v>0</v>
      </c>
      <c r="X375" s="58">
        <f>+BPub!M363/1000000</f>
        <v>0</v>
      </c>
      <c r="Y375" s="58">
        <f>+BPub!R363/1000000</f>
        <v>0</v>
      </c>
      <c r="Z375" s="58">
        <f>+BPub!V363/1000000</f>
        <v>0</v>
      </c>
      <c r="AA375" s="58">
        <f>+BPub!AC363/1000000</f>
        <v>0</v>
      </c>
      <c r="AB375" s="58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</row>
    <row r="376" spans="1:35" x14ac:dyDescent="0.25">
      <c r="A376" t="s">
        <v>358</v>
      </c>
      <c r="B376" s="1">
        <v>0</v>
      </c>
      <c r="C376" s="149">
        <v>0</v>
      </c>
      <c r="D376" s="1">
        <v>0</v>
      </c>
      <c r="E376" s="1">
        <v>0</v>
      </c>
      <c r="F376" s="1">
        <v>0</v>
      </c>
      <c r="G376" s="58">
        <v>0</v>
      </c>
      <c r="I376" s="180">
        <f>+BPub!G364/1000000</f>
        <v>0</v>
      </c>
      <c r="J376" s="180">
        <f>+BPub!L364/1000000</f>
        <v>0</v>
      </c>
      <c r="K376" s="180">
        <f>+BPub!Q364/1000000</f>
        <v>0</v>
      </c>
      <c r="L376" s="180">
        <f>+BPub!W364/1000000</f>
        <v>0</v>
      </c>
      <c r="M376" s="180">
        <f>+BPub!AD364/1000000</f>
        <v>0</v>
      </c>
      <c r="N376" s="180">
        <v>0</v>
      </c>
      <c r="P376" s="58">
        <f>+BPub!I364/1000000</f>
        <v>0</v>
      </c>
      <c r="Q376" s="58">
        <f>+BPub!N364/1000000</f>
        <v>0</v>
      </c>
      <c r="R376" s="58">
        <f>+BPub!S364/1000000</f>
        <v>0</v>
      </c>
      <c r="S376" s="58">
        <f>+BPub!X364/1000000</f>
        <v>0</v>
      </c>
      <c r="T376" s="58">
        <f>+BPub!AB364/1000000</f>
        <v>0</v>
      </c>
      <c r="U376" s="58">
        <v>0</v>
      </c>
      <c r="W376" s="58">
        <f>+BPub!H364/1000000</f>
        <v>0</v>
      </c>
      <c r="X376" s="58">
        <f>+BPub!M364/1000000</f>
        <v>0</v>
      </c>
      <c r="Y376" s="58">
        <f>+BPub!R364/1000000</f>
        <v>0</v>
      </c>
      <c r="Z376" s="58">
        <f>+BPub!V364/1000000</f>
        <v>0</v>
      </c>
      <c r="AA376" s="58">
        <f>+BPub!AC364/1000000</f>
        <v>0</v>
      </c>
      <c r="AB376" s="58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-10.12221128</v>
      </c>
    </row>
    <row r="377" spans="1:35" x14ac:dyDescent="0.25">
      <c r="A377" t="s">
        <v>1340</v>
      </c>
      <c r="B377" s="1"/>
      <c r="C377" s="149"/>
      <c r="D377" s="1"/>
      <c r="E377" s="1"/>
      <c r="F377" s="1"/>
      <c r="G377" s="58">
        <v>0</v>
      </c>
      <c r="I377" s="180"/>
      <c r="J377" s="180"/>
      <c r="K377" s="180"/>
      <c r="L377" s="180"/>
      <c r="M377" s="180"/>
      <c r="N377" s="180">
        <v>0</v>
      </c>
      <c r="P377" s="58"/>
      <c r="Q377" s="58"/>
      <c r="R377" s="58"/>
      <c r="S377" s="58"/>
      <c r="T377" s="58"/>
      <c r="U377" s="58">
        <v>0</v>
      </c>
      <c r="W377" s="58"/>
      <c r="X377" s="58"/>
      <c r="Y377" s="58"/>
      <c r="Z377" s="58"/>
      <c r="AA377" s="58">
        <v>-9.7626680299999986</v>
      </c>
      <c r="AB377" s="58">
        <v>-9.7781757699999989</v>
      </c>
      <c r="AD377" t="e">
        <v>#N/A</v>
      </c>
      <c r="AE377" t="e">
        <v>#N/A</v>
      </c>
      <c r="AF377" t="e">
        <v>#N/A</v>
      </c>
      <c r="AG377" t="e">
        <v>#N/A</v>
      </c>
      <c r="AH377" t="e">
        <v>#N/A</v>
      </c>
      <c r="AI377" t="e">
        <v>#N/A</v>
      </c>
    </row>
    <row r="378" spans="1:35" x14ac:dyDescent="0.25">
      <c r="A378" t="s">
        <v>359</v>
      </c>
      <c r="B378" s="1">
        <v>0</v>
      </c>
      <c r="C378" s="149">
        <v>0</v>
      </c>
      <c r="D378" s="1">
        <v>0</v>
      </c>
      <c r="E378" s="1">
        <v>0</v>
      </c>
      <c r="F378" s="1">
        <v>0</v>
      </c>
      <c r="G378" s="58">
        <v>0</v>
      </c>
      <c r="I378" s="180">
        <f>+BPub!G365/1000000</f>
        <v>0</v>
      </c>
      <c r="J378" s="180">
        <f>+BPub!L365/1000000</f>
        <v>0</v>
      </c>
      <c r="K378" s="180">
        <f>+BPub!Q365/1000000</f>
        <v>0</v>
      </c>
      <c r="L378" s="180">
        <f>+BPub!W365/1000000</f>
        <v>0</v>
      </c>
      <c r="M378" s="180">
        <f>+BPub!AD365/1000000</f>
        <v>-9.1529000000000003E-3</v>
      </c>
      <c r="N378" s="180">
        <v>-0.15042754</v>
      </c>
      <c r="P378" s="58">
        <f>+BPub!I365/1000000</f>
        <v>0</v>
      </c>
      <c r="Q378" s="58">
        <f>+BPub!N365/1000000</f>
        <v>0</v>
      </c>
      <c r="R378" s="58">
        <f>+BPub!S365/1000000</f>
        <v>0</v>
      </c>
      <c r="S378" s="58">
        <f>+BPub!X365/1000000</f>
        <v>0</v>
      </c>
      <c r="T378" s="58">
        <f>+BPub!AB365/1000000</f>
        <v>0</v>
      </c>
      <c r="U378" s="58">
        <v>-2.693566E-2</v>
      </c>
      <c r="W378" s="58">
        <f>+BPub!H365/1000000</f>
        <v>0</v>
      </c>
      <c r="X378" s="58">
        <f>+BPub!M365/1000000</f>
        <v>0</v>
      </c>
      <c r="Y378" s="58">
        <f>+BPub!R365/1000000</f>
        <v>0</v>
      </c>
      <c r="Z378" s="58">
        <f>+BPub!V365/1000000</f>
        <v>0</v>
      </c>
      <c r="AA378" s="58">
        <f>+BPub!AC365/1000000</f>
        <v>0</v>
      </c>
      <c r="AB378" s="5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</row>
    <row r="379" spans="1:35" x14ac:dyDescent="0.25">
      <c r="A379" t="s">
        <v>360</v>
      </c>
      <c r="B379" s="1">
        <v>-21.883065339999998</v>
      </c>
      <c r="C379" s="149">
        <v>-26.400490260000002</v>
      </c>
      <c r="D379" s="1">
        <v>-32.225489639999999</v>
      </c>
      <c r="E379" s="1">
        <v>-34.221953490000004</v>
      </c>
      <c r="F379" s="1">
        <v>-29.579802440000002</v>
      </c>
      <c r="G379" s="58">
        <v>-21.174271140000002</v>
      </c>
      <c r="I379" s="180">
        <f>+BPub!G366/1000000</f>
        <v>-0.60948884999999997</v>
      </c>
      <c r="J379" s="180">
        <f>+BPub!L366/1000000</f>
        <v>-1.2254118600000001</v>
      </c>
      <c r="K379" s="180">
        <f>+BPub!Q366/1000000</f>
        <v>-1.1657299399999999</v>
      </c>
      <c r="L379" s="180">
        <f>+BPub!W366/1000000</f>
        <v>-0.84012920999999996</v>
      </c>
      <c r="M379" s="180">
        <f>+BPub!AD366/1000000</f>
        <v>-0.36493529999999996</v>
      </c>
      <c r="N379" s="180">
        <v>-4.1510291200000005</v>
      </c>
      <c r="P379" s="58">
        <f>+BPub!I366/1000000</f>
        <v>-12.66576229</v>
      </c>
      <c r="Q379" s="58">
        <f>+BPub!N366/1000000</f>
        <v>-8.6402184299999991</v>
      </c>
      <c r="R379" s="58">
        <f>+BPub!S366/1000000</f>
        <v>-5.6962379600000004</v>
      </c>
      <c r="S379" s="58">
        <f>+BPub!X366/1000000</f>
        <v>-2.4127633999999998</v>
      </c>
      <c r="T379" s="58">
        <f>+BPub!AB366/1000000</f>
        <v>-1.1697187900000001</v>
      </c>
      <c r="U379" s="58">
        <v>-0.58287497999999993</v>
      </c>
      <c r="W379" s="58">
        <f>+BPub!H366/1000000</f>
        <v>0</v>
      </c>
      <c r="X379" s="58">
        <f>+BPub!M366/1000000</f>
        <v>0</v>
      </c>
      <c r="Y379" s="58">
        <f>+BPub!R366/1000000</f>
        <v>0</v>
      </c>
      <c r="Z379" s="58">
        <f>+BPub!V366/1000000</f>
        <v>0</v>
      </c>
      <c r="AA379" s="58">
        <f>+BPub!AC366/1000000</f>
        <v>0</v>
      </c>
      <c r="AB379" s="58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</row>
    <row r="380" spans="1:35" x14ac:dyDescent="0.25">
      <c r="A380" t="s">
        <v>361</v>
      </c>
      <c r="B380" s="1">
        <v>0</v>
      </c>
      <c r="C380" s="149">
        <v>0</v>
      </c>
      <c r="D380" s="1">
        <v>0</v>
      </c>
      <c r="E380" s="1">
        <v>0</v>
      </c>
      <c r="F380" s="1">
        <v>0</v>
      </c>
      <c r="G380" s="58">
        <v>0</v>
      </c>
      <c r="I380" s="180">
        <f>+BPub!G367/1000000</f>
        <v>-2.3593442400000004</v>
      </c>
      <c r="J380" s="180">
        <f>+BPub!L367/1000000</f>
        <v>-2.3309994300000003</v>
      </c>
      <c r="K380" s="180">
        <f>+BPub!Q367/1000000</f>
        <v>-2.3255401899999999</v>
      </c>
      <c r="L380" s="180">
        <f>+BPub!W367/1000000</f>
        <v>-2.3195889199999997</v>
      </c>
      <c r="M380" s="180">
        <f>+BPub!AD367/1000000</f>
        <v>-2.3153555499999996</v>
      </c>
      <c r="N380" s="180">
        <v>0</v>
      </c>
      <c r="P380" s="58">
        <f>+BPub!I367/1000000</f>
        <v>-1.3342907500000001</v>
      </c>
      <c r="Q380" s="58">
        <f>+BPub!N367/1000000</f>
        <v>-1.9999999900000001</v>
      </c>
      <c r="R380" s="58">
        <f>+BPub!S367/1000000</f>
        <v>-17.97416497</v>
      </c>
      <c r="S380" s="58">
        <f>+BPub!X367/1000000</f>
        <v>-25.97416497</v>
      </c>
      <c r="T380" s="58">
        <f>+BPub!AB367/1000000</f>
        <v>-25.97416497</v>
      </c>
      <c r="U380" s="58">
        <v>0</v>
      </c>
      <c r="W380" s="58">
        <f>+BPub!H367/1000000</f>
        <v>-3.93263579</v>
      </c>
      <c r="X380" s="58">
        <f>+BPub!M367/1000000</f>
        <v>-3.3377783399999998</v>
      </c>
      <c r="Y380" s="58">
        <f>+BPub!R367/1000000</f>
        <v>-2.7194105</v>
      </c>
      <c r="Z380" s="58">
        <f>+BPub!V367/1000000</f>
        <v>-2.1557922899999999</v>
      </c>
      <c r="AA380" s="58">
        <f>+BPub!AC367/1000000</f>
        <v>-1.4849875299999999</v>
      </c>
      <c r="AB380" s="58">
        <v>0</v>
      </c>
      <c r="AD380">
        <v>0</v>
      </c>
      <c r="AE380">
        <v>0</v>
      </c>
      <c r="AF380">
        <v>-4.4784069999999998</v>
      </c>
      <c r="AG380">
        <v>-4.4784069999999998</v>
      </c>
      <c r="AH380">
        <v>-4.4784069999999998</v>
      </c>
      <c r="AI380">
        <v>-4.4784069999999998</v>
      </c>
    </row>
    <row r="381" spans="1:35" x14ac:dyDescent="0.25">
      <c r="A381" t="s">
        <v>362</v>
      </c>
      <c r="B381" s="1">
        <v>0</v>
      </c>
      <c r="C381" s="149">
        <v>0</v>
      </c>
      <c r="D381" s="1">
        <v>0</v>
      </c>
      <c r="E381" s="1">
        <v>0</v>
      </c>
      <c r="F381" s="1">
        <v>0</v>
      </c>
      <c r="G381" s="58">
        <v>0</v>
      </c>
      <c r="I381" s="180">
        <f>+BPub!G368/1000000</f>
        <v>0</v>
      </c>
      <c r="J381" s="180">
        <f>+BPub!L368/1000000</f>
        <v>0</v>
      </c>
      <c r="K381" s="180">
        <f>+BPub!Q368/1000000</f>
        <v>0</v>
      </c>
      <c r="L381" s="180">
        <f>+BPub!W368/1000000</f>
        <v>0</v>
      </c>
      <c r="M381" s="180">
        <f>+BPub!AD368/1000000</f>
        <v>0</v>
      </c>
      <c r="N381" s="180">
        <v>0</v>
      </c>
      <c r="P381" s="58">
        <f>+BPub!I368/1000000</f>
        <v>0</v>
      </c>
      <c r="Q381" s="58">
        <f>+BPub!N368/1000000</f>
        <v>0</v>
      </c>
      <c r="R381" s="58">
        <f>+BPub!S368/1000000</f>
        <v>0</v>
      </c>
      <c r="S381" s="58">
        <f>+BPub!X368/1000000</f>
        <v>0</v>
      </c>
      <c r="T381" s="58">
        <f>+BPub!AB368/1000000</f>
        <v>0</v>
      </c>
      <c r="U381" s="58">
        <v>0</v>
      </c>
      <c r="W381" s="58">
        <f>+BPub!H368/1000000</f>
        <v>0</v>
      </c>
      <c r="X381" s="58">
        <f>+BPub!M368/1000000</f>
        <v>0</v>
      </c>
      <c r="Y381" s="58">
        <f>+BPub!R368/1000000</f>
        <v>0</v>
      </c>
      <c r="Z381" s="58">
        <f>+BPub!V368/1000000</f>
        <v>0</v>
      </c>
      <c r="AA381" s="58">
        <f>+BPub!AC368/1000000</f>
        <v>0</v>
      </c>
      <c r="AB381" s="58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</row>
    <row r="382" spans="1:35" x14ac:dyDescent="0.25">
      <c r="A382" t="s">
        <v>363</v>
      </c>
      <c r="B382" s="1">
        <v>0</v>
      </c>
      <c r="C382" s="149">
        <v>0</v>
      </c>
      <c r="D382" s="1">
        <v>0</v>
      </c>
      <c r="E382" s="1">
        <v>0</v>
      </c>
      <c r="F382" s="1">
        <v>0</v>
      </c>
      <c r="G382" s="58">
        <v>0</v>
      </c>
      <c r="I382" s="180">
        <f>+BPub!G369/1000000</f>
        <v>0</v>
      </c>
      <c r="J382" s="180">
        <f>+BPub!L369/1000000</f>
        <v>0</v>
      </c>
      <c r="K382" s="180">
        <f>+BPub!Q369/1000000</f>
        <v>0</v>
      </c>
      <c r="L382" s="180">
        <f>+BPub!W369/1000000</f>
        <v>0</v>
      </c>
      <c r="M382" s="180">
        <f>+BPub!AD369/1000000</f>
        <v>0</v>
      </c>
      <c r="N382" s="180">
        <v>0</v>
      </c>
      <c r="P382" s="58">
        <f>+BPub!I369/1000000</f>
        <v>0</v>
      </c>
      <c r="Q382" s="58">
        <f>+BPub!N369/1000000</f>
        <v>0</v>
      </c>
      <c r="R382" s="58">
        <f>+BPub!S369/1000000</f>
        <v>0</v>
      </c>
      <c r="S382" s="58">
        <f>+BPub!X369/1000000</f>
        <v>0</v>
      </c>
      <c r="T382" s="58">
        <f>+BPub!AB369/1000000</f>
        <v>0</v>
      </c>
      <c r="U382" s="58">
        <v>0</v>
      </c>
      <c r="W382" s="58">
        <f>+BPub!H369/1000000</f>
        <v>0</v>
      </c>
      <c r="X382" s="58">
        <f>+BPub!M369/1000000</f>
        <v>0</v>
      </c>
      <c r="Y382" s="58">
        <f>+BPub!R369/1000000</f>
        <v>0</v>
      </c>
      <c r="Z382" s="58">
        <f>+BPub!V369/1000000</f>
        <v>0</v>
      </c>
      <c r="AA382" s="58">
        <f>+BPub!AC369/1000000</f>
        <v>0</v>
      </c>
      <c r="AB382" s="58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</row>
    <row r="383" spans="1:35" x14ac:dyDescent="0.25">
      <c r="A383" t="s">
        <v>364</v>
      </c>
      <c r="B383" s="1">
        <v>0</v>
      </c>
      <c r="C383" s="149">
        <v>0</v>
      </c>
      <c r="D383" s="1">
        <v>0</v>
      </c>
      <c r="E383" s="1">
        <v>0</v>
      </c>
      <c r="F383" s="1">
        <v>0</v>
      </c>
      <c r="G383" s="58">
        <v>0</v>
      </c>
      <c r="I383" s="180">
        <f>+BPub!G370/1000000</f>
        <v>0</v>
      </c>
      <c r="J383" s="180">
        <f>+BPub!L370/1000000</f>
        <v>0</v>
      </c>
      <c r="K383" s="180">
        <f>+BPub!Q370/1000000</f>
        <v>0</v>
      </c>
      <c r="L383" s="180">
        <f>+BPub!W370/1000000</f>
        <v>0</v>
      </c>
      <c r="M383" s="180">
        <f>+BPub!AD370/1000000</f>
        <v>0</v>
      </c>
      <c r="N383" s="180">
        <v>0</v>
      </c>
      <c r="P383" s="58">
        <f>+BPub!I370/1000000</f>
        <v>0</v>
      </c>
      <c r="Q383" s="58">
        <f>+BPub!N370/1000000</f>
        <v>0</v>
      </c>
      <c r="R383" s="58">
        <f>+BPub!S370/1000000</f>
        <v>0</v>
      </c>
      <c r="S383" s="58">
        <f>+BPub!X370/1000000</f>
        <v>0</v>
      </c>
      <c r="T383" s="58">
        <f>+BPub!AB370/1000000</f>
        <v>0</v>
      </c>
      <c r="U383" s="58">
        <v>0</v>
      </c>
      <c r="W383" s="58">
        <f>+BPub!H370/1000000</f>
        <v>0</v>
      </c>
      <c r="X383" s="58">
        <f>+BPub!M370/1000000</f>
        <v>0</v>
      </c>
      <c r="Y383" s="58">
        <f>+BPub!R370/1000000</f>
        <v>0</v>
      </c>
      <c r="Z383" s="58">
        <f>+BPub!V370/1000000</f>
        <v>0</v>
      </c>
      <c r="AA383" s="58">
        <f>+BPub!AC370/1000000</f>
        <v>0</v>
      </c>
      <c r="AB383" s="58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</row>
    <row r="384" spans="1:35" x14ac:dyDescent="0.25">
      <c r="A384" t="s">
        <v>365</v>
      </c>
      <c r="B384" s="1">
        <v>21.86339632</v>
      </c>
      <c r="C384" s="149">
        <v>64.325841569999994</v>
      </c>
      <c r="D384" s="1">
        <v>94.63255509999999</v>
      </c>
      <c r="E384" s="1">
        <v>84.641099060000002</v>
      </c>
      <c r="F384" s="1">
        <v>199.17197565000001</v>
      </c>
      <c r="G384" s="58">
        <v>121.80983392</v>
      </c>
      <c r="I384" s="180">
        <f>+BPub!G371/1000000</f>
        <v>21.14678009</v>
      </c>
      <c r="J384" s="180">
        <f>+BPub!L371/1000000</f>
        <v>1.31817674</v>
      </c>
      <c r="K384" s="180">
        <f>+BPub!Q371/1000000</f>
        <v>2.7408398599999999</v>
      </c>
      <c r="L384" s="180">
        <f>+BPub!W371/1000000</f>
        <v>3.39919547</v>
      </c>
      <c r="M384" s="180">
        <f>+BPub!AD371/1000000</f>
        <v>2.7770405600000001</v>
      </c>
      <c r="N384" s="180">
        <v>2.2193741899999999</v>
      </c>
      <c r="P384" s="58">
        <f>+BPub!I371/1000000</f>
        <v>50.277809590000004</v>
      </c>
      <c r="Q384" s="58">
        <f>+BPub!N371/1000000</f>
        <v>92.183089260000003</v>
      </c>
      <c r="R384" s="58">
        <f>+BPub!S371/1000000</f>
        <v>85.818779769999992</v>
      </c>
      <c r="S384" s="58">
        <f>+BPub!X371/1000000</f>
        <v>71.533856</v>
      </c>
      <c r="T384" s="58">
        <f>+BPub!AB371/1000000</f>
        <v>95.132408260000005</v>
      </c>
      <c r="U384" s="58">
        <v>228.0443751</v>
      </c>
      <c r="W384" s="58">
        <f>+BPub!H371/1000000</f>
        <v>3.64564669</v>
      </c>
      <c r="X384" s="58">
        <f>+BPub!M371/1000000</f>
        <v>3.94094393</v>
      </c>
      <c r="Y384" s="58">
        <f>+BPub!R371/1000000</f>
        <v>21.18326334</v>
      </c>
      <c r="Z384" s="58">
        <f>+BPub!V371/1000000</f>
        <v>117.10512390000001</v>
      </c>
      <c r="AA384" s="58">
        <f>+BPub!AC371/1000000</f>
        <v>80.694289269999999</v>
      </c>
      <c r="AB384" s="58">
        <v>115.71494033</v>
      </c>
      <c r="AD384">
        <v>2.5264999999999999E-2</v>
      </c>
      <c r="AE384">
        <v>0.217475</v>
      </c>
      <c r="AF384">
        <v>0.47817700000000002</v>
      </c>
      <c r="AG384">
        <v>0.75554500000000002</v>
      </c>
      <c r="AH384">
        <v>1.01770999</v>
      </c>
      <c r="AI384">
        <v>1.28789456</v>
      </c>
    </row>
    <row r="385" spans="1:35" x14ac:dyDescent="0.25">
      <c r="A385" t="s">
        <v>366</v>
      </c>
      <c r="B385" s="1">
        <v>0</v>
      </c>
      <c r="C385" s="149">
        <v>0</v>
      </c>
      <c r="D385" s="1">
        <v>0</v>
      </c>
      <c r="E385" s="1">
        <v>0</v>
      </c>
      <c r="F385" s="1">
        <v>0</v>
      </c>
      <c r="G385" s="58">
        <v>0</v>
      </c>
      <c r="I385" s="180">
        <f>+BPub!G372/1000000</f>
        <v>0</v>
      </c>
      <c r="J385" s="180">
        <f>+BPub!L372/1000000</f>
        <v>0</v>
      </c>
      <c r="K385" s="180">
        <f>+BPub!Q372/1000000</f>
        <v>0</v>
      </c>
      <c r="L385" s="180">
        <f>+BPub!W372/1000000</f>
        <v>0</v>
      </c>
      <c r="M385" s="180">
        <f>+BPub!AD372/1000000</f>
        <v>0</v>
      </c>
      <c r="N385" s="180">
        <v>0</v>
      </c>
      <c r="P385" s="58">
        <f>+BPub!I372/1000000</f>
        <v>0</v>
      </c>
      <c r="Q385" s="58">
        <f>+BPub!N372/1000000</f>
        <v>0</v>
      </c>
      <c r="R385" s="58">
        <f>+BPub!S372/1000000</f>
        <v>0</v>
      </c>
      <c r="S385" s="58">
        <f>+BPub!X372/1000000</f>
        <v>0</v>
      </c>
      <c r="T385" s="58">
        <f>+BPub!AB372/1000000</f>
        <v>0</v>
      </c>
      <c r="U385" s="58">
        <v>0</v>
      </c>
      <c r="W385" s="58">
        <f>+BPub!H372/1000000</f>
        <v>0</v>
      </c>
      <c r="X385" s="58">
        <f>+BPub!M372/1000000</f>
        <v>0</v>
      </c>
      <c r="Y385" s="58">
        <f>+BPub!R372/1000000</f>
        <v>0</v>
      </c>
      <c r="Z385" s="58">
        <f>+BPub!V372/1000000</f>
        <v>0</v>
      </c>
      <c r="AA385" s="58">
        <f>+BPub!AC372/1000000</f>
        <v>0</v>
      </c>
      <c r="AB385" s="58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</row>
    <row r="386" spans="1:35" x14ac:dyDescent="0.25">
      <c r="A386" t="s">
        <v>367</v>
      </c>
      <c r="B386" s="1">
        <v>0</v>
      </c>
      <c r="C386" s="149">
        <v>0</v>
      </c>
      <c r="D386" s="1">
        <v>0</v>
      </c>
      <c r="E386" s="1">
        <v>0</v>
      </c>
      <c r="F386" s="1">
        <v>0</v>
      </c>
      <c r="G386" s="58">
        <v>0</v>
      </c>
      <c r="I386" s="180">
        <f>+BPub!G373/1000000</f>
        <v>0</v>
      </c>
      <c r="J386" s="180">
        <f>+BPub!L373/1000000</f>
        <v>0</v>
      </c>
      <c r="K386" s="180">
        <f>+BPub!Q373/1000000</f>
        <v>0</v>
      </c>
      <c r="L386" s="180">
        <f>+BPub!W373/1000000</f>
        <v>0</v>
      </c>
      <c r="M386" s="180">
        <f>+BPub!AD373/1000000</f>
        <v>0</v>
      </c>
      <c r="N386" s="180">
        <v>0</v>
      </c>
      <c r="P386" s="58">
        <f>+BPub!I373/1000000</f>
        <v>0</v>
      </c>
      <c r="Q386" s="58">
        <f>+BPub!N373/1000000</f>
        <v>0</v>
      </c>
      <c r="R386" s="58">
        <f>+BPub!S373/1000000</f>
        <v>0</v>
      </c>
      <c r="S386" s="58">
        <f>+BPub!X373/1000000</f>
        <v>0</v>
      </c>
      <c r="T386" s="58">
        <f>+BPub!AB373/1000000</f>
        <v>0</v>
      </c>
      <c r="U386" s="58">
        <v>0</v>
      </c>
      <c r="W386" s="58">
        <f>+BPub!H373/1000000</f>
        <v>0</v>
      </c>
      <c r="X386" s="58">
        <f>+BPub!M373/1000000</f>
        <v>0</v>
      </c>
      <c r="Y386" s="58">
        <f>+BPub!R373/1000000</f>
        <v>0</v>
      </c>
      <c r="Z386" s="58">
        <f>+BPub!V373/1000000</f>
        <v>0</v>
      </c>
      <c r="AA386" s="58">
        <f>+BPub!AC373/1000000</f>
        <v>0</v>
      </c>
      <c r="AB386" s="58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</row>
    <row r="387" spans="1:35" x14ac:dyDescent="0.25">
      <c r="A387" t="s">
        <v>368</v>
      </c>
      <c r="B387" s="1">
        <v>0</v>
      </c>
      <c r="C387" s="149">
        <v>0</v>
      </c>
      <c r="D387" s="1">
        <v>0</v>
      </c>
      <c r="E387" s="1">
        <v>0</v>
      </c>
      <c r="F387" s="1">
        <v>0</v>
      </c>
      <c r="G387" s="58">
        <v>0</v>
      </c>
      <c r="I387" s="180">
        <f>+BPub!G374/1000000</f>
        <v>0</v>
      </c>
      <c r="J387" s="180">
        <f>+BPub!L374/1000000</f>
        <v>0</v>
      </c>
      <c r="K387" s="180">
        <f>+BPub!Q374/1000000</f>
        <v>0</v>
      </c>
      <c r="L387" s="180">
        <f>+BPub!W374/1000000</f>
        <v>0</v>
      </c>
      <c r="M387" s="180">
        <f>+BPub!AD374/1000000</f>
        <v>0</v>
      </c>
      <c r="N387" s="180">
        <v>0</v>
      </c>
      <c r="P387" s="58">
        <f>+BPub!I374/1000000</f>
        <v>0</v>
      </c>
      <c r="Q387" s="58">
        <f>+BPub!N374/1000000</f>
        <v>0</v>
      </c>
      <c r="R387" s="58">
        <f>+BPub!S374/1000000</f>
        <v>0</v>
      </c>
      <c r="S387" s="58">
        <f>+BPub!X374/1000000</f>
        <v>0</v>
      </c>
      <c r="T387" s="58">
        <f>+BPub!AB374/1000000</f>
        <v>0</v>
      </c>
      <c r="U387" s="58">
        <v>0</v>
      </c>
      <c r="W387" s="58">
        <f>+BPub!H374/1000000</f>
        <v>0</v>
      </c>
      <c r="X387" s="58">
        <f>+BPub!M374/1000000</f>
        <v>0</v>
      </c>
      <c r="Y387" s="58">
        <f>+BPub!R374/1000000</f>
        <v>0</v>
      </c>
      <c r="Z387" s="58">
        <f>+BPub!V374/1000000</f>
        <v>0</v>
      </c>
      <c r="AA387" s="58">
        <f>+BPub!AC374/1000000</f>
        <v>0</v>
      </c>
      <c r="AB387" s="58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</row>
    <row r="388" spans="1:35" x14ac:dyDescent="0.25">
      <c r="A388" t="s">
        <v>369</v>
      </c>
      <c r="B388" s="1">
        <v>0.25007065000000001</v>
      </c>
      <c r="C388" s="149">
        <v>0.16031667999999999</v>
      </c>
      <c r="D388" s="1">
        <v>9.4309450000000003E-2</v>
      </c>
      <c r="E388" s="1">
        <v>0.17548641000000001</v>
      </c>
      <c r="F388" s="1">
        <v>2.2636917900000002</v>
      </c>
      <c r="G388" s="58">
        <v>1.72601885</v>
      </c>
      <c r="I388" s="180">
        <f>+BPub!G375/1000000</f>
        <v>8.4451850000000009E-2</v>
      </c>
      <c r="J388" s="180">
        <f>+BPub!L375/1000000</f>
        <v>0.17980799</v>
      </c>
      <c r="K388" s="180">
        <f>+BPub!Q375/1000000</f>
        <v>0.46217654999999996</v>
      </c>
      <c r="L388" s="180">
        <f>+BPub!W375/1000000</f>
        <v>0.33056022999999995</v>
      </c>
      <c r="M388" s="180">
        <f>+BPub!AD375/1000000</f>
        <v>0.28970162999999999</v>
      </c>
      <c r="N388" s="180">
        <v>0.30059315999999997</v>
      </c>
      <c r="P388" s="58">
        <f>+BPub!I375/1000000</f>
        <v>4.3022953299999998</v>
      </c>
      <c r="Q388" s="58">
        <f>+BPub!N375/1000000</f>
        <v>3.1647500499999999</v>
      </c>
      <c r="R388" s="58">
        <f>+BPub!S375/1000000</f>
        <v>1.7072779499999999</v>
      </c>
      <c r="S388" s="58">
        <f>+BPub!X375/1000000</f>
        <v>1.5432962800000001</v>
      </c>
      <c r="T388" s="58">
        <f>+BPub!AB375/1000000</f>
        <v>6.0816477899999999</v>
      </c>
      <c r="U388" s="58">
        <v>8.4349438200000009</v>
      </c>
      <c r="W388" s="58">
        <f>+BPub!H375/1000000</f>
        <v>2.3793299999999998E-3</v>
      </c>
      <c r="X388" s="58">
        <f>+BPub!M375/1000000</f>
        <v>6.6213999999999997E-4</v>
      </c>
      <c r="Y388" s="58">
        <f>+BPub!R375/1000000</f>
        <v>1.9444409999999999E-2</v>
      </c>
      <c r="Z388" s="58">
        <f>+BPub!V375/1000000</f>
        <v>3.6645830000000004E-2</v>
      </c>
      <c r="AA388" s="58">
        <f>+BPub!AC375/1000000</f>
        <v>2.7628541699999998</v>
      </c>
      <c r="AB388" s="58">
        <v>2.7628541900000001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</row>
    <row r="389" spans="1:35" x14ac:dyDescent="0.25">
      <c r="A389" t="s">
        <v>370</v>
      </c>
      <c r="B389" s="1">
        <v>0.20002553000000001</v>
      </c>
      <c r="C389" s="149">
        <v>0.13393494</v>
      </c>
      <c r="D389" s="1">
        <v>8.7723679999999998E-2</v>
      </c>
      <c r="E389" s="1">
        <v>0.17118448999999999</v>
      </c>
      <c r="F389" s="1">
        <v>2.2636917900000002</v>
      </c>
      <c r="G389" s="58">
        <v>0</v>
      </c>
      <c r="I389" s="180">
        <f>+BPub!G376/1000000</f>
        <v>0</v>
      </c>
      <c r="J389" s="180">
        <f>+BPub!L376/1000000</f>
        <v>0</v>
      </c>
      <c r="K389" s="180">
        <f>+BPub!Q376/1000000</f>
        <v>0</v>
      </c>
      <c r="L389" s="180">
        <f>+BPub!W376/1000000</f>
        <v>0</v>
      </c>
      <c r="M389" s="180">
        <f>+BPub!AD376/1000000</f>
        <v>0</v>
      </c>
      <c r="N389" s="180">
        <v>0</v>
      </c>
      <c r="P389" s="58">
        <f>+BPub!I376/1000000</f>
        <v>3.9692519999999995E-2</v>
      </c>
      <c r="Q389" s="58">
        <f>+BPub!N376/1000000</f>
        <v>6.81541E-3</v>
      </c>
      <c r="R389" s="58">
        <f>+BPub!S376/1000000</f>
        <v>5.73158E-3</v>
      </c>
      <c r="S389" s="58">
        <f>+BPub!X376/1000000</f>
        <v>1.1954579999999999E-2</v>
      </c>
      <c r="T389" s="58">
        <f>+BPub!AB376/1000000</f>
        <v>0</v>
      </c>
      <c r="U389" s="58">
        <v>0</v>
      </c>
      <c r="W389" s="58">
        <f>+BPub!H376/1000000</f>
        <v>0</v>
      </c>
      <c r="X389" s="58">
        <f>+BPub!M376/1000000</f>
        <v>0</v>
      </c>
      <c r="Y389" s="58">
        <f>+BPub!R376/1000000</f>
        <v>0</v>
      </c>
      <c r="Z389" s="58">
        <f>+BPub!V376/1000000</f>
        <v>0</v>
      </c>
      <c r="AA389" s="58">
        <f>+BPub!AC376/1000000</f>
        <v>0</v>
      </c>
      <c r="AB389" s="58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</row>
    <row r="390" spans="1:35" x14ac:dyDescent="0.25">
      <c r="A390" t="s">
        <v>371</v>
      </c>
      <c r="B390" s="1">
        <v>0</v>
      </c>
      <c r="C390" s="149">
        <v>0</v>
      </c>
      <c r="D390" s="1">
        <v>0</v>
      </c>
      <c r="E390" s="1">
        <v>0</v>
      </c>
      <c r="F390" s="1">
        <v>0</v>
      </c>
      <c r="G390" s="58">
        <v>0.15768611999999999</v>
      </c>
      <c r="I390" s="180">
        <f>+BPub!G377/1000000</f>
        <v>8.4235089999999999E-2</v>
      </c>
      <c r="J390" s="180">
        <f>+BPub!L377/1000000</f>
        <v>0.17422938000000002</v>
      </c>
      <c r="K390" s="180">
        <f>+BPub!Q377/1000000</f>
        <v>0.46215005999999997</v>
      </c>
      <c r="L390" s="180">
        <f>+BPub!W377/1000000</f>
        <v>0.30675671999999998</v>
      </c>
      <c r="M390" s="180">
        <f>+BPub!AD377/1000000</f>
        <v>0.28522817</v>
      </c>
      <c r="N390" s="180">
        <v>0.29328285999999998</v>
      </c>
      <c r="P390" s="58">
        <f>+BPub!I377/1000000</f>
        <v>1.1328646200000001</v>
      </c>
      <c r="Q390" s="58">
        <f>+BPub!N377/1000000</f>
        <v>0.82968774000000001</v>
      </c>
      <c r="R390" s="58">
        <f>+BPub!S377/1000000</f>
        <v>1.5367408200000001</v>
      </c>
      <c r="S390" s="58">
        <f>+BPub!X377/1000000</f>
        <v>0.96709413</v>
      </c>
      <c r="T390" s="58">
        <f>+BPub!AB377/1000000</f>
        <v>3.7381477900000002</v>
      </c>
      <c r="U390" s="58">
        <v>6.0914438200000003</v>
      </c>
      <c r="W390" s="58">
        <f>+BPub!H377/1000000</f>
        <v>2.9743E-4</v>
      </c>
      <c r="X390" s="58">
        <f>+BPub!M377/1000000</f>
        <v>8.2769999999999995E-5</v>
      </c>
      <c r="Y390" s="58">
        <f>+BPub!R377/1000000</f>
        <v>0</v>
      </c>
      <c r="Z390" s="58">
        <f>+BPub!V377/1000000</f>
        <v>0</v>
      </c>
      <c r="AA390" s="58">
        <f>+BPub!AC377/1000000</f>
        <v>0</v>
      </c>
      <c r="AB390" s="58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</row>
    <row r="391" spans="1:35" x14ac:dyDescent="0.25">
      <c r="A391" t="s">
        <v>372</v>
      </c>
      <c r="B391" s="1">
        <v>0</v>
      </c>
      <c r="C391" s="149">
        <v>0</v>
      </c>
      <c r="D391" s="1">
        <v>0</v>
      </c>
      <c r="E391" s="1">
        <v>0</v>
      </c>
      <c r="F391" s="1">
        <v>0</v>
      </c>
      <c r="G391" s="58">
        <v>1.5683327300000001</v>
      </c>
      <c r="I391" s="180">
        <f>+BPub!G378/1000000</f>
        <v>2.1675999999999998E-4</v>
      </c>
      <c r="J391" s="180">
        <f>+BPub!L378/1000000</f>
        <v>5.5786099999999995E-3</v>
      </c>
      <c r="K391" s="180">
        <f>+BPub!Q378/1000000</f>
        <v>2.6489999999999999E-5</v>
      </c>
      <c r="L391" s="180">
        <f>+BPub!W378/1000000</f>
        <v>1.8E-7</v>
      </c>
      <c r="M391" s="180">
        <f>+BPub!AD378/1000000</f>
        <v>4.4734600000000003E-3</v>
      </c>
      <c r="N391" s="180">
        <v>7.3103000000000005E-3</v>
      </c>
      <c r="P391" s="58">
        <f>+BPub!I378/1000000</f>
        <v>3.1297381899999999</v>
      </c>
      <c r="Q391" s="58">
        <f>+BPub!N378/1000000</f>
        <v>2.3282468999999999</v>
      </c>
      <c r="R391" s="58">
        <f>+BPub!S378/1000000</f>
        <v>0</v>
      </c>
      <c r="S391" s="58">
        <f>+BPub!X378/1000000</f>
        <v>0</v>
      </c>
      <c r="T391" s="58">
        <f>+BPub!AB378/1000000</f>
        <v>0</v>
      </c>
      <c r="U391" s="58">
        <v>0</v>
      </c>
      <c r="W391" s="58">
        <f>+BPub!H378/1000000</f>
        <v>0</v>
      </c>
      <c r="X391" s="58">
        <f>+BPub!M378/1000000</f>
        <v>0</v>
      </c>
      <c r="Y391" s="58">
        <f>+BPub!R378/1000000</f>
        <v>0</v>
      </c>
      <c r="Z391" s="58">
        <f>+BPub!V378/1000000</f>
        <v>0</v>
      </c>
      <c r="AA391" s="58">
        <f>+BPub!AC378/1000000</f>
        <v>2.5769583300000001</v>
      </c>
      <c r="AB391" s="58">
        <v>2.57695835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</row>
    <row r="392" spans="1:35" x14ac:dyDescent="0.25">
      <c r="A392" t="s">
        <v>373</v>
      </c>
      <c r="B392" s="1">
        <v>5.0045120000000005E-2</v>
      </c>
      <c r="C392" s="149">
        <v>2.6381740000000001E-2</v>
      </c>
      <c r="D392" s="1">
        <v>6.5857700000000003E-3</v>
      </c>
      <c r="E392" s="1">
        <v>4.3019199999999999E-3</v>
      </c>
      <c r="F392" s="1">
        <v>0</v>
      </c>
      <c r="G392" s="58">
        <v>0</v>
      </c>
      <c r="I392" s="180">
        <f>+BPub!G379/1000000</f>
        <v>0</v>
      </c>
      <c r="J392" s="180">
        <f>+BPub!L379/1000000</f>
        <v>0</v>
      </c>
      <c r="K392" s="180">
        <f>+BPub!Q379/1000000</f>
        <v>0</v>
      </c>
      <c r="L392" s="180">
        <f>+BPub!W379/1000000</f>
        <v>2.3803330000000001E-2</v>
      </c>
      <c r="M392" s="180">
        <f>+BPub!AD379/1000000</f>
        <v>0</v>
      </c>
      <c r="N392" s="180">
        <v>0</v>
      </c>
      <c r="P392" s="58">
        <f>+BPub!I379/1000000</f>
        <v>0</v>
      </c>
      <c r="Q392" s="58">
        <f>+BPub!N379/1000000</f>
        <v>0</v>
      </c>
      <c r="R392" s="58">
        <f>+BPub!S379/1000000</f>
        <v>0.16480555</v>
      </c>
      <c r="S392" s="58">
        <f>+BPub!X379/1000000</f>
        <v>0.56424756999999992</v>
      </c>
      <c r="T392" s="58">
        <f>+BPub!AB379/1000000</f>
        <v>2.3435000000000001</v>
      </c>
      <c r="U392" s="58">
        <v>2.3435000000000001</v>
      </c>
      <c r="W392" s="58">
        <f>+BPub!H379/1000000</f>
        <v>2.0819000000000002E-3</v>
      </c>
      <c r="X392" s="58">
        <f>+BPub!M379/1000000</f>
        <v>5.7937000000000006E-4</v>
      </c>
      <c r="Y392" s="58">
        <f>+BPub!R379/1000000</f>
        <v>1.9444409999999999E-2</v>
      </c>
      <c r="Z392" s="58">
        <f>+BPub!V379/1000000</f>
        <v>3.6645830000000004E-2</v>
      </c>
      <c r="AA392" s="58">
        <f>+BPub!AC379/1000000</f>
        <v>0.18589584000000001</v>
      </c>
      <c r="AB392" s="58">
        <v>0.18589584000000001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</row>
    <row r="393" spans="1:35" x14ac:dyDescent="0.25">
      <c r="A393" t="s">
        <v>374</v>
      </c>
      <c r="B393" s="1">
        <v>13.316991779999999</v>
      </c>
      <c r="C393" s="149">
        <v>16.5834993</v>
      </c>
      <c r="D393" s="1">
        <v>19.916506289999997</v>
      </c>
      <c r="E393" s="1">
        <v>26.486128449999999</v>
      </c>
      <c r="F393" s="1">
        <v>26.326285260000002</v>
      </c>
      <c r="G393" s="58">
        <v>29.570113260000003</v>
      </c>
      <c r="I393" s="180">
        <f>+BPub!G380/1000000</f>
        <v>0.1969784</v>
      </c>
      <c r="J393" s="180">
        <f>+BPub!L380/1000000</f>
        <v>0.25484262000000002</v>
      </c>
      <c r="K393" s="180">
        <f>+BPub!Q380/1000000</f>
        <v>0.37842904999999999</v>
      </c>
      <c r="L393" s="180">
        <f>+BPub!W380/1000000</f>
        <v>0.57002232999999991</v>
      </c>
      <c r="M393" s="180">
        <f>+BPub!AD380/1000000</f>
        <v>0.81362873999999996</v>
      </c>
      <c r="N393" s="180">
        <v>0.40672763000000001</v>
      </c>
      <c r="P393" s="58">
        <f>+BPub!I380/1000000</f>
        <v>3.9603650699999999</v>
      </c>
      <c r="Q393" s="58">
        <f>+BPub!N380/1000000</f>
        <v>6.9839693399999998</v>
      </c>
      <c r="R393" s="58">
        <f>+BPub!S380/1000000</f>
        <v>8.6708552300000008</v>
      </c>
      <c r="S393" s="58">
        <f>+BPub!X380/1000000</f>
        <v>10.31033942</v>
      </c>
      <c r="T393" s="58">
        <f>+BPub!AB380/1000000</f>
        <v>11.000006769999999</v>
      </c>
      <c r="U393" s="58">
        <v>14.744236529999998</v>
      </c>
      <c r="W393" s="58">
        <f>+BPub!H380/1000000</f>
        <v>2.0864845700000001</v>
      </c>
      <c r="X393" s="58">
        <f>+BPub!M380/1000000</f>
        <v>2.7115156600000003</v>
      </c>
      <c r="Y393" s="58">
        <f>+BPub!R380/1000000</f>
        <v>3.00224621</v>
      </c>
      <c r="Z393" s="58">
        <f>+BPub!V380/1000000</f>
        <v>3.1245212100000002</v>
      </c>
      <c r="AA393" s="58">
        <f>+BPub!AC380/1000000</f>
        <v>3.2434569999999998</v>
      </c>
      <c r="AB393" s="58">
        <v>3.63484834</v>
      </c>
      <c r="AD393">
        <v>0</v>
      </c>
      <c r="AE393">
        <v>0</v>
      </c>
      <c r="AF393">
        <v>8.1597000000000003E-2</v>
      </c>
      <c r="AG393">
        <v>0.20669000000000001</v>
      </c>
      <c r="AH393">
        <v>0.12857345000000001</v>
      </c>
      <c r="AI393">
        <v>0.18715054</v>
      </c>
    </row>
    <row r="394" spans="1:35" x14ac:dyDescent="0.25">
      <c r="A394" t="s">
        <v>375</v>
      </c>
      <c r="B394" s="1">
        <v>11.47621601</v>
      </c>
      <c r="C394" s="149">
        <v>14.386344789999999</v>
      </c>
      <c r="D394" s="1">
        <v>17.323191300000001</v>
      </c>
      <c r="E394" s="1">
        <v>22.407408459999999</v>
      </c>
      <c r="F394" s="1">
        <v>18.533465679999999</v>
      </c>
      <c r="G394" s="58">
        <v>14.393424250000001</v>
      </c>
      <c r="I394" s="180">
        <f>+BPub!G381/1000000</f>
        <v>8.3501570000000011E-2</v>
      </c>
      <c r="J394" s="180">
        <f>+BPub!L381/1000000</f>
        <v>8.3216419999999999E-2</v>
      </c>
      <c r="K394" s="180">
        <f>+BPub!Q381/1000000</f>
        <v>0.12893228000000001</v>
      </c>
      <c r="L394" s="180">
        <f>+BPub!W381/1000000</f>
        <v>0.33550627</v>
      </c>
      <c r="M394" s="180">
        <f>+BPub!AD381/1000000</f>
        <v>0.60131455</v>
      </c>
      <c r="N394" s="180">
        <v>0.16192661</v>
      </c>
      <c r="P394" s="58">
        <f>+BPub!I381/1000000</f>
        <v>3.7660267200000002</v>
      </c>
      <c r="Q394" s="58">
        <f>+BPub!N381/1000000</f>
        <v>6.61418339</v>
      </c>
      <c r="R394" s="58">
        <f>+BPub!S381/1000000</f>
        <v>8.3431470000000001</v>
      </c>
      <c r="S394" s="58">
        <f>+BPub!X381/1000000</f>
        <v>10.007993369999999</v>
      </c>
      <c r="T394" s="58">
        <f>+BPub!AB381/1000000</f>
        <v>10.764887310000001</v>
      </c>
      <c r="U394" s="58">
        <v>14.522723130000001</v>
      </c>
      <c r="W394" s="58">
        <f>+BPub!H381/1000000</f>
        <v>2.0864845700000001</v>
      </c>
      <c r="X394" s="58">
        <f>+BPub!M381/1000000</f>
        <v>2.7115156600000003</v>
      </c>
      <c r="Y394" s="58">
        <f>+BPub!R381/1000000</f>
        <v>3.00224621</v>
      </c>
      <c r="Z394" s="58">
        <f>+BPub!V381/1000000</f>
        <v>3.1245212100000002</v>
      </c>
      <c r="AA394" s="58">
        <f>+BPub!AC381/1000000</f>
        <v>0</v>
      </c>
      <c r="AB394" s="58">
        <v>0.11713424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</row>
    <row r="395" spans="1:35" x14ac:dyDescent="0.25">
      <c r="A395" t="s">
        <v>376</v>
      </c>
      <c r="B395" s="1">
        <v>0.43034026000000003</v>
      </c>
      <c r="C395" s="149">
        <v>0.30479044999999999</v>
      </c>
      <c r="D395" s="1">
        <v>0.43294784999999997</v>
      </c>
      <c r="E395" s="1">
        <v>0.54436311999999998</v>
      </c>
      <c r="F395" s="1">
        <v>0.30288265999999997</v>
      </c>
      <c r="G395" s="58">
        <v>0.11153578</v>
      </c>
      <c r="I395" s="180">
        <f>+BPub!G382/1000000</f>
        <v>0</v>
      </c>
      <c r="J395" s="180">
        <f>+BPub!L382/1000000</f>
        <v>0</v>
      </c>
      <c r="K395" s="180">
        <f>+BPub!Q382/1000000</f>
        <v>0</v>
      </c>
      <c r="L395" s="180">
        <f>+BPub!W382/1000000</f>
        <v>0</v>
      </c>
      <c r="M395" s="180">
        <f>+BPub!AD382/1000000</f>
        <v>0</v>
      </c>
      <c r="N395" s="180">
        <v>0</v>
      </c>
      <c r="P395" s="58">
        <f>+BPub!I382/1000000</f>
        <v>0</v>
      </c>
      <c r="Q395" s="58">
        <f>+BPub!N382/1000000</f>
        <v>0</v>
      </c>
      <c r="R395" s="58">
        <f>+BPub!S382/1000000</f>
        <v>0</v>
      </c>
      <c r="S395" s="58">
        <f>+BPub!X382/1000000</f>
        <v>0</v>
      </c>
      <c r="T395" s="58">
        <f>+BPub!AB382/1000000</f>
        <v>0</v>
      </c>
      <c r="U395" s="58">
        <v>0</v>
      </c>
      <c r="W395" s="58">
        <f>+BPub!H382/1000000</f>
        <v>0</v>
      </c>
      <c r="X395" s="58">
        <f>+BPub!M382/1000000</f>
        <v>0</v>
      </c>
      <c r="Y395" s="58">
        <f>+BPub!R382/1000000</f>
        <v>0</v>
      </c>
      <c r="Z395" s="58">
        <f>+BPub!V382/1000000</f>
        <v>0</v>
      </c>
      <c r="AA395" s="58">
        <f>+BPub!AC382/1000000</f>
        <v>0</v>
      </c>
      <c r="AB395" s="58">
        <v>0</v>
      </c>
      <c r="AD395">
        <v>0</v>
      </c>
      <c r="AE395">
        <v>0</v>
      </c>
      <c r="AF395">
        <v>8.1597000000000003E-2</v>
      </c>
      <c r="AG395">
        <v>0.20669000000000001</v>
      </c>
      <c r="AH395">
        <v>0.12857345000000001</v>
      </c>
      <c r="AI395">
        <v>0</v>
      </c>
    </row>
    <row r="396" spans="1:35" x14ac:dyDescent="0.25">
      <c r="A396" t="s">
        <v>377</v>
      </c>
      <c r="B396" s="1">
        <v>0</v>
      </c>
      <c r="C396" s="149">
        <v>0</v>
      </c>
      <c r="D396" s="1">
        <v>0</v>
      </c>
      <c r="E396" s="1">
        <v>0</v>
      </c>
      <c r="F396" s="1">
        <v>0</v>
      </c>
      <c r="G396" s="58">
        <v>0</v>
      </c>
      <c r="I396" s="180">
        <f>+BPub!G383/1000000</f>
        <v>0.11347683</v>
      </c>
      <c r="J396" s="180">
        <f>+BPub!L383/1000000</f>
        <v>0.11084513</v>
      </c>
      <c r="K396" s="180">
        <f>+BPub!Q383/1000000</f>
        <v>0.14036960000000001</v>
      </c>
      <c r="L396" s="180">
        <f>+BPub!W383/1000000</f>
        <v>0.12715236999999999</v>
      </c>
      <c r="M396" s="180">
        <f>+BPub!AD383/1000000</f>
        <v>0.10048775</v>
      </c>
      <c r="N396" s="180">
        <v>7.0068480000000002E-2</v>
      </c>
      <c r="P396" s="58">
        <f>+BPub!I383/1000000</f>
        <v>0</v>
      </c>
      <c r="Q396" s="58">
        <f>+BPub!N383/1000000</f>
        <v>3.36806E-3</v>
      </c>
      <c r="R396" s="58">
        <f>+BPub!S383/1000000</f>
        <v>1.4617740000000001E-2</v>
      </c>
      <c r="S396" s="58">
        <f>+BPub!X383/1000000</f>
        <v>1.8690499999999999E-3</v>
      </c>
      <c r="T396" s="58">
        <f>+BPub!AB383/1000000</f>
        <v>0</v>
      </c>
      <c r="U396" s="58">
        <v>1.0725000000000001E-3</v>
      </c>
      <c r="W396" s="58">
        <f>+BPub!H383/1000000</f>
        <v>0</v>
      </c>
      <c r="X396" s="58">
        <f>+BPub!M383/1000000</f>
        <v>0</v>
      </c>
      <c r="Y396" s="58">
        <f>+BPub!R383/1000000</f>
        <v>0</v>
      </c>
      <c r="Z396" s="58">
        <f>+BPub!V383/1000000</f>
        <v>0</v>
      </c>
      <c r="AA396" s="58">
        <f>+BPub!AC383/1000000</f>
        <v>0</v>
      </c>
      <c r="AB396" s="58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</row>
    <row r="397" spans="1:35" x14ac:dyDescent="0.25">
      <c r="A397" t="s">
        <v>378</v>
      </c>
      <c r="B397" s="1">
        <v>0.80688743000000007</v>
      </c>
      <c r="C397" s="149">
        <v>0.96315892000000003</v>
      </c>
      <c r="D397" s="1">
        <v>1.48749716</v>
      </c>
      <c r="E397" s="1">
        <v>2.19329339</v>
      </c>
      <c r="F397" s="1">
        <v>6.9853772100000002</v>
      </c>
      <c r="G397" s="58">
        <v>14.3660321</v>
      </c>
      <c r="I397" s="180">
        <f>+BPub!G384/1000000</f>
        <v>0</v>
      </c>
      <c r="J397" s="180">
        <f>+BPub!L384/1000000</f>
        <v>0</v>
      </c>
      <c r="K397" s="180">
        <f>+BPub!Q384/1000000</f>
        <v>0</v>
      </c>
      <c r="L397" s="180">
        <f>+BPub!W384/1000000</f>
        <v>0</v>
      </c>
      <c r="M397" s="180">
        <f>+BPub!AD384/1000000</f>
        <v>0</v>
      </c>
      <c r="N397" s="180">
        <v>0</v>
      </c>
      <c r="P397" s="58">
        <f>+BPub!I384/1000000</f>
        <v>5.0895050000000004E-2</v>
      </c>
      <c r="Q397" s="58">
        <f>+BPub!N384/1000000</f>
        <v>0.13635638</v>
      </c>
      <c r="R397" s="58">
        <f>+BPub!S384/1000000</f>
        <v>0.13326948999999999</v>
      </c>
      <c r="S397" s="58">
        <f>+BPub!X384/1000000</f>
        <v>0.17100214999999999</v>
      </c>
      <c r="T397" s="58">
        <f>+BPub!AB384/1000000</f>
        <v>0.13011854</v>
      </c>
      <c r="U397" s="58">
        <v>9.2006939999999995E-2</v>
      </c>
      <c r="W397" s="58">
        <f>+BPub!H384/1000000</f>
        <v>0</v>
      </c>
      <c r="X397" s="58">
        <f>+BPub!M384/1000000</f>
        <v>0</v>
      </c>
      <c r="Y397" s="58">
        <f>+BPub!R384/1000000</f>
        <v>0</v>
      </c>
      <c r="Z397" s="58">
        <f>+BPub!V384/1000000</f>
        <v>0</v>
      </c>
      <c r="AA397" s="58">
        <f>+BPub!AC384/1000000</f>
        <v>0</v>
      </c>
      <c r="AB397" s="58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</row>
    <row r="398" spans="1:35" x14ac:dyDescent="0.25">
      <c r="A398" t="s">
        <v>379</v>
      </c>
      <c r="B398" s="1">
        <v>0</v>
      </c>
      <c r="C398" s="149">
        <v>0</v>
      </c>
      <c r="D398" s="1">
        <v>0</v>
      </c>
      <c r="E398" s="1">
        <v>0</v>
      </c>
      <c r="F398" s="1">
        <v>0</v>
      </c>
      <c r="G398" s="58">
        <v>0</v>
      </c>
      <c r="I398" s="180">
        <f>+BPub!G385/1000000</f>
        <v>0</v>
      </c>
      <c r="J398" s="180">
        <f>+BPub!L385/1000000</f>
        <v>0</v>
      </c>
      <c r="K398" s="180">
        <f>+BPub!Q385/1000000</f>
        <v>0</v>
      </c>
      <c r="L398" s="180">
        <f>+BPub!W385/1000000</f>
        <v>0</v>
      </c>
      <c r="M398" s="180">
        <f>+BPub!AD385/1000000</f>
        <v>0</v>
      </c>
      <c r="N398" s="180">
        <v>0</v>
      </c>
      <c r="P398" s="58">
        <f>+BPub!I385/1000000</f>
        <v>0</v>
      </c>
      <c r="Q398" s="58">
        <f>+BPub!N385/1000000</f>
        <v>0</v>
      </c>
      <c r="R398" s="58">
        <f>+BPub!S385/1000000</f>
        <v>0</v>
      </c>
      <c r="S398" s="58">
        <f>+BPub!X385/1000000</f>
        <v>0</v>
      </c>
      <c r="T398" s="58">
        <f>+BPub!AB385/1000000</f>
        <v>0</v>
      </c>
      <c r="U398" s="58">
        <v>0</v>
      </c>
      <c r="W398" s="58">
        <f>+BPub!H385/1000000</f>
        <v>0</v>
      </c>
      <c r="X398" s="58">
        <f>+BPub!M385/1000000</f>
        <v>0</v>
      </c>
      <c r="Y398" s="58">
        <f>+BPub!R385/1000000</f>
        <v>0</v>
      </c>
      <c r="Z398" s="58">
        <f>+BPub!V385/1000000</f>
        <v>0</v>
      </c>
      <c r="AA398" s="58">
        <f>+BPub!AC385/1000000</f>
        <v>0</v>
      </c>
      <c r="AB398" s="5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0.18715054</v>
      </c>
    </row>
    <row r="399" spans="1:35" x14ac:dyDescent="0.25">
      <c r="A399" t="s">
        <v>1341</v>
      </c>
      <c r="B399" s="1"/>
      <c r="C399" s="149"/>
      <c r="D399" s="1"/>
      <c r="E399" s="1"/>
      <c r="F399" s="1"/>
      <c r="G399" s="58">
        <v>0</v>
      </c>
      <c r="I399" s="180"/>
      <c r="J399" s="180"/>
      <c r="K399" s="180"/>
      <c r="L399" s="180"/>
      <c r="M399" s="180"/>
      <c r="N399" s="180">
        <v>0</v>
      </c>
      <c r="P399" s="58"/>
      <c r="Q399" s="58"/>
      <c r="R399" s="58"/>
      <c r="S399" s="58"/>
      <c r="T399" s="58"/>
      <c r="U399" s="58">
        <v>0</v>
      </c>
      <c r="W399" s="58"/>
      <c r="X399" s="58"/>
      <c r="Y399" s="58"/>
      <c r="Z399" s="58"/>
      <c r="AA399" s="58">
        <v>3.2434569999999998</v>
      </c>
      <c r="AB399" s="58">
        <v>3.5177141000000001</v>
      </c>
      <c r="AD399" t="e">
        <v>#N/A</v>
      </c>
      <c r="AE399" t="e">
        <v>#N/A</v>
      </c>
      <c r="AF399" t="e">
        <v>#N/A</v>
      </c>
      <c r="AG399" t="e">
        <v>#N/A</v>
      </c>
      <c r="AH399" t="e">
        <v>#N/A</v>
      </c>
      <c r="AI399" t="e">
        <v>#N/A</v>
      </c>
    </row>
    <row r="400" spans="1:35" x14ac:dyDescent="0.25">
      <c r="A400" t="s">
        <v>380</v>
      </c>
      <c r="B400" s="1">
        <v>0</v>
      </c>
      <c r="C400" s="149">
        <v>0</v>
      </c>
      <c r="D400" s="1">
        <v>0</v>
      </c>
      <c r="E400" s="1">
        <v>0</v>
      </c>
      <c r="F400" s="1">
        <v>0</v>
      </c>
      <c r="G400" s="58">
        <v>0</v>
      </c>
      <c r="I400" s="180">
        <f>+BPub!G386/1000000</f>
        <v>0</v>
      </c>
      <c r="J400" s="180">
        <f>+BPub!L386/1000000</f>
        <v>0</v>
      </c>
      <c r="K400" s="180">
        <f>+BPub!Q386/1000000</f>
        <v>0</v>
      </c>
      <c r="L400" s="180">
        <f>+BPub!W386/1000000</f>
        <v>0</v>
      </c>
      <c r="M400" s="180">
        <f>+BPub!AD386/1000000</f>
        <v>2.52309E-3</v>
      </c>
      <c r="N400" s="180">
        <v>4.9079949999999997E-2</v>
      </c>
      <c r="P400" s="58">
        <f>+BPub!I386/1000000</f>
        <v>0</v>
      </c>
      <c r="Q400" s="58">
        <f>+BPub!N386/1000000</f>
        <v>0</v>
      </c>
      <c r="R400" s="58">
        <f>+BPub!S386/1000000</f>
        <v>0</v>
      </c>
      <c r="S400" s="58">
        <f>+BPub!X386/1000000</f>
        <v>0</v>
      </c>
      <c r="T400" s="58">
        <f>+BPub!AB386/1000000</f>
        <v>0</v>
      </c>
      <c r="U400" s="58">
        <v>1.2763809999999999E-2</v>
      </c>
      <c r="W400" s="58">
        <f>+BPub!H386/1000000</f>
        <v>0</v>
      </c>
      <c r="X400" s="58">
        <f>+BPub!M386/1000000</f>
        <v>0</v>
      </c>
      <c r="Y400" s="58">
        <f>+BPub!R386/1000000</f>
        <v>0</v>
      </c>
      <c r="Z400" s="58">
        <f>+BPub!V386/1000000</f>
        <v>0</v>
      </c>
      <c r="AA400" s="58">
        <f>+BPub!AC386/1000000</f>
        <v>0</v>
      </c>
      <c r="AB400" s="58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</row>
    <row r="401" spans="1:35" x14ac:dyDescent="0.25">
      <c r="A401" t="s">
        <v>381</v>
      </c>
      <c r="B401" s="1">
        <v>0.60354807999999993</v>
      </c>
      <c r="C401" s="149">
        <v>0.92920513999999999</v>
      </c>
      <c r="D401" s="1">
        <v>0.67286997999999998</v>
      </c>
      <c r="E401" s="1">
        <v>1.3410634800000001</v>
      </c>
      <c r="F401" s="1">
        <v>0.50455970999999999</v>
      </c>
      <c r="G401" s="58">
        <v>0.69912112999999998</v>
      </c>
      <c r="I401" s="180">
        <f>+BPub!G387/1000000</f>
        <v>0</v>
      </c>
      <c r="J401" s="180">
        <f>+BPub!L387/1000000</f>
        <v>6.078107E-2</v>
      </c>
      <c r="K401" s="180">
        <f>+BPub!Q387/1000000</f>
        <v>0.10912717</v>
      </c>
      <c r="L401" s="180">
        <f>+BPub!W387/1000000</f>
        <v>0.10736369</v>
      </c>
      <c r="M401" s="180">
        <f>+BPub!AD387/1000000</f>
        <v>0.10930335000000001</v>
      </c>
      <c r="N401" s="180">
        <v>0.12565259000000001</v>
      </c>
      <c r="P401" s="58">
        <f>+BPub!I387/1000000</f>
        <v>0.1434433</v>
      </c>
      <c r="Q401" s="58">
        <f>+BPub!N387/1000000</f>
        <v>0.23006151</v>
      </c>
      <c r="R401" s="58">
        <f>+BPub!S387/1000000</f>
        <v>0.17982100000000001</v>
      </c>
      <c r="S401" s="58">
        <f>+BPub!X387/1000000</f>
        <v>0.12947485</v>
      </c>
      <c r="T401" s="58">
        <f>+BPub!AB387/1000000</f>
        <v>0.10500092</v>
      </c>
      <c r="U401" s="58">
        <v>0.11567015</v>
      </c>
      <c r="W401" s="58">
        <f>+BPub!H387/1000000</f>
        <v>0</v>
      </c>
      <c r="X401" s="58">
        <f>+BPub!M387/1000000</f>
        <v>0</v>
      </c>
      <c r="Y401" s="58">
        <f>+BPub!R387/1000000</f>
        <v>0</v>
      </c>
      <c r="Z401" s="58">
        <f>+BPub!V387/1000000</f>
        <v>0</v>
      </c>
      <c r="AA401" s="58">
        <f>+BPub!AC387/1000000</f>
        <v>0</v>
      </c>
      <c r="AB401" s="58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</row>
    <row r="402" spans="1:35" x14ac:dyDescent="0.25">
      <c r="A402" t="s">
        <v>382</v>
      </c>
      <c r="B402" s="1">
        <v>3.5312070000000001E-2</v>
      </c>
      <c r="C402" s="149">
        <v>3.5312070000000001E-2</v>
      </c>
      <c r="D402" s="1">
        <v>3.5312070000000001E-2</v>
      </c>
      <c r="E402" s="1">
        <v>1.8950410000000001E-2</v>
      </c>
      <c r="F402" s="1">
        <v>1.8950410000000001E-2</v>
      </c>
      <c r="G402" s="58">
        <v>0</v>
      </c>
      <c r="I402" s="180">
        <f>+BPub!G388/1000000</f>
        <v>0</v>
      </c>
      <c r="J402" s="180">
        <f>+BPub!L388/1000000</f>
        <v>0</v>
      </c>
      <c r="K402" s="180">
        <f>+BPub!Q388/1000000</f>
        <v>0</v>
      </c>
      <c r="L402" s="180">
        <f>+BPub!W388/1000000</f>
        <v>0</v>
      </c>
      <c r="M402" s="180">
        <f>+BPub!AD388/1000000</f>
        <v>0</v>
      </c>
      <c r="N402" s="180">
        <v>0</v>
      </c>
      <c r="P402" s="58">
        <f>+BPub!I388/1000000</f>
        <v>0</v>
      </c>
      <c r="Q402" s="58">
        <f>+BPub!N388/1000000</f>
        <v>0</v>
      </c>
      <c r="R402" s="58">
        <f>+BPub!S388/1000000</f>
        <v>0</v>
      </c>
      <c r="S402" s="58">
        <f>+BPub!X388/1000000</f>
        <v>0</v>
      </c>
      <c r="T402" s="58">
        <f>+BPub!AB388/1000000</f>
        <v>0.21036985999999999</v>
      </c>
      <c r="U402" s="58">
        <v>1.9358171100000001</v>
      </c>
      <c r="W402" s="58">
        <f>+BPub!H388/1000000</f>
        <v>0</v>
      </c>
      <c r="X402" s="58">
        <f>+BPub!M388/1000000</f>
        <v>0</v>
      </c>
      <c r="Y402" s="58">
        <f>+BPub!R388/1000000</f>
        <v>0</v>
      </c>
      <c r="Z402" s="58">
        <f>+BPub!V388/1000000</f>
        <v>0</v>
      </c>
      <c r="AA402" s="58">
        <f>+BPub!AC388/1000000</f>
        <v>0</v>
      </c>
      <c r="AB402" s="58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</row>
    <row r="403" spans="1:35" x14ac:dyDescent="0.25">
      <c r="A403" t="s">
        <v>383</v>
      </c>
      <c r="B403" s="1">
        <v>0.15796464999999998</v>
      </c>
      <c r="C403" s="149">
        <v>0.12529552999999999</v>
      </c>
      <c r="D403" s="1">
        <v>7.9315529999999995E-2</v>
      </c>
      <c r="E403" s="1">
        <v>5.6044900000000002E-2</v>
      </c>
      <c r="F403" s="1">
        <v>5.404457E-2</v>
      </c>
      <c r="G403" s="58">
        <v>5.0848009999999999E-2</v>
      </c>
      <c r="I403" s="180">
        <f>+BPub!G389/1000000</f>
        <v>0</v>
      </c>
      <c r="J403" s="180">
        <f>+BPub!L389/1000000</f>
        <v>0</v>
      </c>
      <c r="K403" s="180">
        <f>+BPub!Q389/1000000</f>
        <v>0</v>
      </c>
      <c r="L403" s="180">
        <f>+BPub!W389/1000000</f>
        <v>0</v>
      </c>
      <c r="M403" s="180">
        <f>+BPub!AD389/1000000</f>
        <v>0</v>
      </c>
      <c r="N403" s="180">
        <v>0</v>
      </c>
      <c r="P403" s="58">
        <f>+BPub!I389/1000000</f>
        <v>0</v>
      </c>
      <c r="Q403" s="58">
        <f>+BPub!N389/1000000</f>
        <v>0</v>
      </c>
      <c r="R403" s="58">
        <f>+BPub!S389/1000000</f>
        <v>0</v>
      </c>
      <c r="S403" s="58">
        <f>+BPub!X389/1000000</f>
        <v>0</v>
      </c>
      <c r="T403" s="58">
        <f>+BPub!AB389/1000000</f>
        <v>0</v>
      </c>
      <c r="U403" s="58">
        <v>0</v>
      </c>
      <c r="W403" s="58">
        <f>+BPub!H389/1000000</f>
        <v>3.02477E-3</v>
      </c>
      <c r="X403" s="58">
        <f>+BPub!M389/1000000</f>
        <v>2.3148499999999998E-3</v>
      </c>
      <c r="Y403" s="58">
        <f>+BPub!R389/1000000</f>
        <v>1.6049200000000001E-3</v>
      </c>
      <c r="Z403" s="58">
        <f>+BPub!V389/1000000</f>
        <v>8.9507000000000009E-4</v>
      </c>
      <c r="AA403" s="58">
        <f>+BPub!AC389/1000000</f>
        <v>8.9999999999999999E-8</v>
      </c>
      <c r="AB403" s="58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</row>
    <row r="404" spans="1:35" x14ac:dyDescent="0.25">
      <c r="A404" t="s">
        <v>384</v>
      </c>
      <c r="B404" s="1">
        <v>0.15796464999999998</v>
      </c>
      <c r="C404" s="149">
        <v>0.12529552999999999</v>
      </c>
      <c r="D404" s="1">
        <v>7.9315529999999995E-2</v>
      </c>
      <c r="E404" s="1">
        <v>5.6044900000000002E-2</v>
      </c>
      <c r="F404" s="1">
        <v>5.404457E-2</v>
      </c>
      <c r="G404" s="58">
        <v>5.0848009999999999E-2</v>
      </c>
      <c r="I404" s="180">
        <f>+BPub!G390/1000000</f>
        <v>0</v>
      </c>
      <c r="J404" s="180">
        <f>+BPub!L390/1000000</f>
        <v>0</v>
      </c>
      <c r="K404" s="180">
        <f>+BPub!Q390/1000000</f>
        <v>0</v>
      </c>
      <c r="L404" s="180">
        <f>+BPub!W390/1000000</f>
        <v>0</v>
      </c>
      <c r="M404" s="180">
        <f>+BPub!AD390/1000000</f>
        <v>0</v>
      </c>
      <c r="N404" s="180">
        <v>0</v>
      </c>
      <c r="P404" s="58">
        <f>+BPub!I390/1000000</f>
        <v>0</v>
      </c>
      <c r="Q404" s="58">
        <f>+BPub!N390/1000000</f>
        <v>0</v>
      </c>
      <c r="R404" s="58">
        <f>+BPub!S390/1000000</f>
        <v>0</v>
      </c>
      <c r="S404" s="58">
        <f>+BPub!X390/1000000</f>
        <v>0</v>
      </c>
      <c r="T404" s="58">
        <f>+BPub!AB390/1000000</f>
        <v>0</v>
      </c>
      <c r="U404" s="58">
        <v>0</v>
      </c>
      <c r="W404" s="58">
        <f>+BPub!H390/1000000</f>
        <v>0</v>
      </c>
      <c r="X404" s="58">
        <f>+BPub!M390/1000000</f>
        <v>0</v>
      </c>
      <c r="Y404" s="58">
        <f>+BPub!R390/1000000</f>
        <v>0</v>
      </c>
      <c r="Z404" s="58">
        <f>+BPub!V390/1000000</f>
        <v>0</v>
      </c>
      <c r="AA404" s="58">
        <f>+BPub!AC390/1000000</f>
        <v>0</v>
      </c>
      <c r="AB404" s="58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</row>
    <row r="405" spans="1:35" x14ac:dyDescent="0.25">
      <c r="A405" t="s">
        <v>385</v>
      </c>
      <c r="B405" s="1">
        <v>0</v>
      </c>
      <c r="C405" s="149">
        <v>0</v>
      </c>
      <c r="D405" s="1">
        <v>0</v>
      </c>
      <c r="E405" s="1">
        <v>0</v>
      </c>
      <c r="F405" s="1">
        <v>0</v>
      </c>
      <c r="G405" s="58">
        <v>0</v>
      </c>
      <c r="I405" s="180">
        <f>+BPub!G391/1000000</f>
        <v>0</v>
      </c>
      <c r="J405" s="180">
        <f>+BPub!L391/1000000</f>
        <v>0</v>
      </c>
      <c r="K405" s="180">
        <f>+BPub!Q391/1000000</f>
        <v>0</v>
      </c>
      <c r="L405" s="180">
        <f>+BPub!W391/1000000</f>
        <v>0</v>
      </c>
      <c r="M405" s="180">
        <f>+BPub!AD391/1000000</f>
        <v>0</v>
      </c>
      <c r="N405" s="180">
        <v>0</v>
      </c>
      <c r="P405" s="58">
        <f>+BPub!I391/1000000</f>
        <v>0</v>
      </c>
      <c r="Q405" s="58">
        <f>+BPub!N391/1000000</f>
        <v>0</v>
      </c>
      <c r="R405" s="58">
        <f>+BPub!S391/1000000</f>
        <v>0</v>
      </c>
      <c r="S405" s="58">
        <f>+BPub!X391/1000000</f>
        <v>0</v>
      </c>
      <c r="T405" s="58">
        <f>+BPub!AB391/1000000</f>
        <v>0</v>
      </c>
      <c r="U405" s="58">
        <v>0</v>
      </c>
      <c r="W405" s="58">
        <f>+BPub!H391/1000000</f>
        <v>0</v>
      </c>
      <c r="X405" s="58">
        <f>+BPub!M391/1000000</f>
        <v>0</v>
      </c>
      <c r="Y405" s="58">
        <f>+BPub!R391/1000000</f>
        <v>0</v>
      </c>
      <c r="Z405" s="58">
        <f>+BPub!V391/1000000</f>
        <v>0</v>
      </c>
      <c r="AA405" s="58">
        <f>+BPub!AC391/1000000</f>
        <v>0</v>
      </c>
      <c r="AB405" s="58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</row>
    <row r="406" spans="1:35" x14ac:dyDescent="0.25">
      <c r="A406" t="s">
        <v>386</v>
      </c>
      <c r="B406" s="1">
        <v>0</v>
      </c>
      <c r="C406" s="149">
        <v>0</v>
      </c>
      <c r="D406" s="1">
        <v>0</v>
      </c>
      <c r="E406" s="1">
        <v>0</v>
      </c>
      <c r="F406" s="1">
        <v>0</v>
      </c>
      <c r="G406" s="58">
        <v>0</v>
      </c>
      <c r="I406" s="180">
        <f>+BPub!G392/1000000</f>
        <v>0</v>
      </c>
      <c r="J406" s="180">
        <f>+BPub!L392/1000000</f>
        <v>0</v>
      </c>
      <c r="K406" s="180">
        <f>+BPub!Q392/1000000</f>
        <v>0</v>
      </c>
      <c r="L406" s="180">
        <f>+BPub!W392/1000000</f>
        <v>0</v>
      </c>
      <c r="M406" s="180">
        <f>+BPub!AD392/1000000</f>
        <v>0</v>
      </c>
      <c r="N406" s="180">
        <v>0</v>
      </c>
      <c r="P406" s="58">
        <f>+BPub!I392/1000000</f>
        <v>0</v>
      </c>
      <c r="Q406" s="58">
        <f>+BPub!N392/1000000</f>
        <v>0</v>
      </c>
      <c r="R406" s="58">
        <f>+BPub!S392/1000000</f>
        <v>0</v>
      </c>
      <c r="S406" s="58">
        <f>+BPub!X392/1000000</f>
        <v>0</v>
      </c>
      <c r="T406" s="58">
        <f>+BPub!AB392/1000000</f>
        <v>0</v>
      </c>
      <c r="U406" s="58">
        <v>0</v>
      </c>
      <c r="W406" s="58">
        <f>+BPub!H392/1000000</f>
        <v>0</v>
      </c>
      <c r="X406" s="58">
        <f>+BPub!M392/1000000</f>
        <v>0</v>
      </c>
      <c r="Y406" s="58">
        <f>+BPub!R392/1000000</f>
        <v>0</v>
      </c>
      <c r="Z406" s="58">
        <f>+BPub!V392/1000000</f>
        <v>0</v>
      </c>
      <c r="AA406" s="58">
        <f>+BPub!AC392/1000000</f>
        <v>0</v>
      </c>
      <c r="AB406" s="58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</row>
    <row r="407" spans="1:35" x14ac:dyDescent="0.25">
      <c r="A407" t="s">
        <v>387</v>
      </c>
      <c r="B407" s="1">
        <v>0</v>
      </c>
      <c r="C407" s="149">
        <v>0</v>
      </c>
      <c r="D407" s="1">
        <v>0</v>
      </c>
      <c r="E407" s="1">
        <v>0</v>
      </c>
      <c r="F407" s="1">
        <v>0</v>
      </c>
      <c r="G407" s="58">
        <v>0</v>
      </c>
      <c r="I407" s="180">
        <f>+BPub!G393/1000000</f>
        <v>0</v>
      </c>
      <c r="J407" s="180">
        <f>+BPub!L393/1000000</f>
        <v>0</v>
      </c>
      <c r="K407" s="180">
        <f>+BPub!Q393/1000000</f>
        <v>0</v>
      </c>
      <c r="L407" s="180">
        <f>+BPub!W393/1000000</f>
        <v>0</v>
      </c>
      <c r="M407" s="180">
        <f>+BPub!AD393/1000000</f>
        <v>0</v>
      </c>
      <c r="N407" s="180">
        <v>0</v>
      </c>
      <c r="P407" s="58">
        <f>+BPub!I393/1000000</f>
        <v>0</v>
      </c>
      <c r="Q407" s="58">
        <f>+BPub!N393/1000000</f>
        <v>0</v>
      </c>
      <c r="R407" s="58">
        <f>+BPub!S393/1000000</f>
        <v>0</v>
      </c>
      <c r="S407" s="58">
        <f>+BPub!X393/1000000</f>
        <v>0</v>
      </c>
      <c r="T407" s="58">
        <f>+BPub!AB393/1000000</f>
        <v>0</v>
      </c>
      <c r="U407" s="58">
        <v>0</v>
      </c>
      <c r="W407" s="58">
        <f>+BPub!H393/1000000</f>
        <v>3.02477E-3</v>
      </c>
      <c r="X407" s="58">
        <f>+BPub!M393/1000000</f>
        <v>2.3148499999999998E-3</v>
      </c>
      <c r="Y407" s="58">
        <f>+BPub!R393/1000000</f>
        <v>1.6049200000000001E-3</v>
      </c>
      <c r="Z407" s="58">
        <f>+BPub!V393/1000000</f>
        <v>8.9507000000000009E-4</v>
      </c>
      <c r="AA407" s="58">
        <f>+BPub!AC393/1000000</f>
        <v>8.9999999999999999E-8</v>
      </c>
      <c r="AB407" s="58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</row>
    <row r="408" spans="1:35" x14ac:dyDescent="0.25">
      <c r="A408" t="s">
        <v>388</v>
      </c>
      <c r="B408" s="1">
        <v>0</v>
      </c>
      <c r="C408" s="149">
        <v>0</v>
      </c>
      <c r="D408" s="1">
        <v>9.0000000000000007E-7</v>
      </c>
      <c r="E408" s="1">
        <v>9.0000000000000007E-7</v>
      </c>
      <c r="F408" s="1">
        <v>0</v>
      </c>
      <c r="G408" s="58">
        <v>0</v>
      </c>
      <c r="I408" s="180">
        <f>+BPub!G394/1000000</f>
        <v>0</v>
      </c>
      <c r="J408" s="180">
        <f>+BPub!L394/1000000</f>
        <v>0</v>
      </c>
      <c r="K408" s="180">
        <f>+BPub!Q394/1000000</f>
        <v>0</v>
      </c>
      <c r="L408" s="180">
        <f>+BPub!W394/1000000</f>
        <v>0</v>
      </c>
      <c r="M408" s="180">
        <f>+BPub!AD394/1000000</f>
        <v>0</v>
      </c>
      <c r="N408" s="180">
        <v>0</v>
      </c>
      <c r="P408" s="58">
        <f>+BPub!I394/1000000</f>
        <v>0</v>
      </c>
      <c r="Q408" s="58">
        <f>+BPub!N394/1000000</f>
        <v>0</v>
      </c>
      <c r="R408" s="58">
        <f>+BPub!S394/1000000</f>
        <v>0</v>
      </c>
      <c r="S408" s="58">
        <f>+BPub!X394/1000000</f>
        <v>0</v>
      </c>
      <c r="T408" s="58">
        <f>+BPub!AB394/1000000</f>
        <v>0</v>
      </c>
      <c r="U408" s="58">
        <v>0</v>
      </c>
      <c r="W408" s="58">
        <f>+BPub!H394/1000000</f>
        <v>0</v>
      </c>
      <c r="X408" s="58">
        <f>+BPub!M394/1000000</f>
        <v>0</v>
      </c>
      <c r="Y408" s="58">
        <f>+BPub!R394/1000000</f>
        <v>0</v>
      </c>
      <c r="Z408" s="58">
        <f>+BPub!V394/1000000</f>
        <v>0</v>
      </c>
      <c r="AA408" s="58">
        <f>+BPub!AC394/1000000</f>
        <v>0</v>
      </c>
      <c r="AB408" s="5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</row>
    <row r="409" spans="1:35" x14ac:dyDescent="0.25">
      <c r="A409" t="s">
        <v>389</v>
      </c>
      <c r="B409" s="1">
        <v>0</v>
      </c>
      <c r="C409" s="149">
        <v>0</v>
      </c>
      <c r="D409" s="1">
        <v>0</v>
      </c>
      <c r="E409" s="1">
        <v>0</v>
      </c>
      <c r="F409" s="1">
        <v>0</v>
      </c>
      <c r="G409" s="58">
        <v>0</v>
      </c>
      <c r="I409" s="180">
        <f>+BPub!G395/1000000</f>
        <v>0</v>
      </c>
      <c r="J409" s="180">
        <f>+BPub!L395/1000000</f>
        <v>0</v>
      </c>
      <c r="K409" s="180">
        <f>+BPub!Q395/1000000</f>
        <v>0</v>
      </c>
      <c r="L409" s="180">
        <f>+BPub!W395/1000000</f>
        <v>0</v>
      </c>
      <c r="M409" s="180">
        <f>+BPub!AD395/1000000</f>
        <v>0</v>
      </c>
      <c r="N409" s="180">
        <v>0</v>
      </c>
      <c r="P409" s="58">
        <f>+BPub!I395/1000000</f>
        <v>6.7198130000000009E-2</v>
      </c>
      <c r="Q409" s="58">
        <f>+BPub!N395/1000000</f>
        <v>0</v>
      </c>
      <c r="R409" s="58">
        <f>+BPub!S395/1000000</f>
        <v>0</v>
      </c>
      <c r="S409" s="58">
        <f>+BPub!X395/1000000</f>
        <v>0</v>
      </c>
      <c r="T409" s="58">
        <f>+BPub!AB395/1000000</f>
        <v>0</v>
      </c>
      <c r="U409" s="58">
        <v>10</v>
      </c>
      <c r="W409" s="58">
        <f>+BPub!H395/1000000</f>
        <v>0</v>
      </c>
      <c r="X409" s="58">
        <f>+BPub!M395/1000000</f>
        <v>0</v>
      </c>
      <c r="Y409" s="58">
        <f>+BPub!R395/1000000</f>
        <v>0</v>
      </c>
      <c r="Z409" s="58">
        <f>+BPub!V395/1000000</f>
        <v>0</v>
      </c>
      <c r="AA409" s="58">
        <f>+BPub!AC395/1000000</f>
        <v>0</v>
      </c>
      <c r="AB409" s="58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</row>
    <row r="410" spans="1:35" x14ac:dyDescent="0.25">
      <c r="A410" t="s">
        <v>390</v>
      </c>
      <c r="B410" s="1">
        <v>8.3327000000000009</v>
      </c>
      <c r="C410" s="149">
        <v>8.3327000000000009</v>
      </c>
      <c r="D410" s="1">
        <v>8.3327000000000009</v>
      </c>
      <c r="E410" s="1">
        <v>6.0907685899999997</v>
      </c>
      <c r="F410" s="1">
        <v>9.9999999999999995E-7</v>
      </c>
      <c r="G410" s="58">
        <v>0.22450037</v>
      </c>
      <c r="I410" s="180">
        <f>+BPub!G396/1000000</f>
        <v>0.36499999999999999</v>
      </c>
      <c r="J410" s="180">
        <f>+BPub!L396/1000000</f>
        <v>0.73035000000000005</v>
      </c>
      <c r="K410" s="180">
        <f>+BPub!Q396/1000000</f>
        <v>0</v>
      </c>
      <c r="L410" s="180">
        <f>+BPub!W396/1000000</f>
        <v>9.9984699999999989E-3</v>
      </c>
      <c r="M410" s="180">
        <f>+BPub!AD396/1000000</f>
        <v>0</v>
      </c>
      <c r="N410" s="180">
        <v>0</v>
      </c>
      <c r="P410" s="58">
        <f>+BPub!I396/1000000</f>
        <v>59.739800710000004</v>
      </c>
      <c r="Q410" s="58">
        <f>+BPub!N396/1000000</f>
        <v>70.478098069999987</v>
      </c>
      <c r="R410" s="58">
        <f>+BPub!S396/1000000</f>
        <v>70.462804200000008</v>
      </c>
      <c r="S410" s="58">
        <f>+BPub!X396/1000000</f>
        <v>8.7939218199999996</v>
      </c>
      <c r="T410" s="58">
        <f>+BPub!AB396/1000000</f>
        <v>5.5527359400000007</v>
      </c>
      <c r="U410" s="58">
        <v>6.9055403499999999</v>
      </c>
      <c r="W410" s="58">
        <f>+BPub!H396/1000000</f>
        <v>0.43809703999999999</v>
      </c>
      <c r="X410" s="58">
        <f>+BPub!M396/1000000</f>
        <v>5.0747200000000004E-3</v>
      </c>
      <c r="Y410" s="58">
        <f>+BPub!R396/1000000</f>
        <v>0</v>
      </c>
      <c r="Z410" s="58">
        <f>+BPub!V396/1000000</f>
        <v>0</v>
      </c>
      <c r="AA410" s="58">
        <f>+BPub!AC396/1000000</f>
        <v>0</v>
      </c>
      <c r="AB410" s="58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</row>
    <row r="411" spans="1:35" x14ac:dyDescent="0.25">
      <c r="A411" t="s">
        <v>391</v>
      </c>
      <c r="B411" s="1">
        <v>0.20025089999999998</v>
      </c>
      <c r="C411" s="149">
        <v>0</v>
      </c>
      <c r="D411" s="1">
        <v>0</v>
      </c>
      <c r="E411" s="1">
        <v>0</v>
      </c>
      <c r="F411" s="1">
        <v>0</v>
      </c>
      <c r="G411" s="58">
        <v>0</v>
      </c>
      <c r="I411" s="180">
        <f>+BPub!G397/1000000</f>
        <v>0</v>
      </c>
      <c r="J411" s="180">
        <f>+BPub!L397/1000000</f>
        <v>0</v>
      </c>
      <c r="K411" s="180">
        <f>+BPub!Q397/1000000</f>
        <v>0</v>
      </c>
      <c r="L411" s="180">
        <f>+BPub!W397/1000000</f>
        <v>0</v>
      </c>
      <c r="M411" s="180">
        <f>+BPub!AD397/1000000</f>
        <v>0</v>
      </c>
      <c r="N411" s="180">
        <v>0</v>
      </c>
      <c r="P411" s="58">
        <f>+BPub!I397/1000000</f>
        <v>0</v>
      </c>
      <c r="Q411" s="58">
        <f>+BPub!N397/1000000</f>
        <v>0</v>
      </c>
      <c r="R411" s="58">
        <f>+BPub!S397/1000000</f>
        <v>0</v>
      </c>
      <c r="S411" s="58">
        <f>+BPub!X397/1000000</f>
        <v>0</v>
      </c>
      <c r="T411" s="58">
        <f>+BPub!AB397/1000000</f>
        <v>0</v>
      </c>
      <c r="U411" s="58">
        <v>0</v>
      </c>
      <c r="W411" s="58">
        <f>+BPub!H397/1000000</f>
        <v>0</v>
      </c>
      <c r="X411" s="58">
        <f>+BPub!M397/1000000</f>
        <v>0</v>
      </c>
      <c r="Y411" s="58">
        <f>+BPub!R397/1000000</f>
        <v>0</v>
      </c>
      <c r="Z411" s="58">
        <f>+BPub!V397/1000000</f>
        <v>0</v>
      </c>
      <c r="AA411" s="58">
        <f>+BPub!AC397/1000000</f>
        <v>0</v>
      </c>
      <c r="AB411" s="58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</row>
    <row r="412" spans="1:35" x14ac:dyDescent="0.25">
      <c r="A412" t="s">
        <v>392</v>
      </c>
      <c r="B412" s="1">
        <v>0</v>
      </c>
      <c r="C412" s="149">
        <v>0.31028009000000001</v>
      </c>
      <c r="D412" s="1">
        <v>0.38003303000000005</v>
      </c>
      <c r="E412" s="1">
        <v>0.40504400000000002</v>
      </c>
      <c r="F412" s="1">
        <v>0.49438490000000002</v>
      </c>
      <c r="G412" s="58">
        <v>0.46062512</v>
      </c>
      <c r="I412" s="180">
        <f>+BPub!G398/1000000</f>
        <v>4.7770309999999996E-2</v>
      </c>
      <c r="J412" s="180">
        <f>+BPub!L398/1000000</f>
        <v>8.0714850000000005E-2</v>
      </c>
      <c r="K412" s="180">
        <f>+BPub!Q398/1000000</f>
        <v>0.14839802999999999</v>
      </c>
      <c r="L412" s="180">
        <f>+BPub!W398/1000000</f>
        <v>0.11525289</v>
      </c>
      <c r="M412" s="180">
        <f>+BPub!AD398/1000000</f>
        <v>0.12682516999999999</v>
      </c>
      <c r="N412" s="180">
        <v>0.11404312</v>
      </c>
      <c r="P412" s="58">
        <f>+BPub!I398/1000000</f>
        <v>1.1673243400000002</v>
      </c>
      <c r="Q412" s="58">
        <f>+BPub!N398/1000000</f>
        <v>1.3793641399999998</v>
      </c>
      <c r="R412" s="58">
        <f>+BPub!S398/1000000</f>
        <v>6.9054917599999994</v>
      </c>
      <c r="S412" s="58">
        <f>+BPub!X398/1000000</f>
        <v>7.4974054299999997</v>
      </c>
      <c r="T412" s="58">
        <f>+BPub!AB398/1000000</f>
        <v>8.6157203800000008</v>
      </c>
      <c r="U412" s="58">
        <v>7.8003354400000005</v>
      </c>
      <c r="W412" s="58">
        <f>+BPub!H398/1000000</f>
        <v>0</v>
      </c>
      <c r="X412" s="58">
        <f>+BPub!M398/1000000</f>
        <v>0</v>
      </c>
      <c r="Y412" s="58">
        <f>+BPub!R398/1000000</f>
        <v>0</v>
      </c>
      <c r="Z412" s="58">
        <f>+BPub!V398/1000000</f>
        <v>0</v>
      </c>
      <c r="AA412" s="58">
        <f>+BPub!AC398/1000000</f>
        <v>0</v>
      </c>
      <c r="AB412" s="58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</row>
    <row r="413" spans="1:35" x14ac:dyDescent="0.25">
      <c r="A413" t="s">
        <v>393</v>
      </c>
      <c r="B413" s="1">
        <v>2.5933999999999999E-4</v>
      </c>
      <c r="C413" s="149">
        <v>2.5933999999999999E-4</v>
      </c>
      <c r="D413" s="1">
        <v>2.5933999999999999E-4</v>
      </c>
      <c r="E413" s="1">
        <v>2.5933999999999999E-4</v>
      </c>
      <c r="F413" s="1">
        <v>2.5155000000000002E-4</v>
      </c>
      <c r="G413" s="58">
        <v>0</v>
      </c>
      <c r="I413" s="180">
        <f>+BPub!G399/1000000</f>
        <v>0</v>
      </c>
      <c r="J413" s="180">
        <f>+BPub!L399/1000000</f>
        <v>0</v>
      </c>
      <c r="K413" s="180">
        <f>+BPub!Q399/1000000</f>
        <v>0</v>
      </c>
      <c r="L413" s="180">
        <f>+BPub!W399/1000000</f>
        <v>0</v>
      </c>
      <c r="M413" s="180">
        <f>+BPub!AD399/1000000</f>
        <v>0</v>
      </c>
      <c r="N413" s="180">
        <v>0</v>
      </c>
      <c r="P413" s="58">
        <f>+BPub!I399/1000000</f>
        <v>0</v>
      </c>
      <c r="Q413" s="58">
        <f>+BPub!N399/1000000</f>
        <v>0</v>
      </c>
      <c r="R413" s="58">
        <f>+BPub!S399/1000000</f>
        <v>0.45048573999999997</v>
      </c>
      <c r="S413" s="58">
        <f>+BPub!X399/1000000</f>
        <v>0.48382064000000002</v>
      </c>
      <c r="T413" s="58">
        <f>+BPub!AB399/1000000</f>
        <v>0.79136773999999999</v>
      </c>
      <c r="U413" s="58">
        <v>1.35367781</v>
      </c>
      <c r="W413" s="58">
        <f>+BPub!H399/1000000</f>
        <v>0</v>
      </c>
      <c r="X413" s="58">
        <f>+BPub!M399/1000000</f>
        <v>0</v>
      </c>
      <c r="Y413" s="58">
        <f>+BPub!R399/1000000</f>
        <v>0</v>
      </c>
      <c r="Z413" s="58">
        <f>+BPub!V399/1000000</f>
        <v>0</v>
      </c>
      <c r="AA413" s="58">
        <f>+BPub!AC399/1000000</f>
        <v>0</v>
      </c>
      <c r="AB413" s="58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</row>
    <row r="414" spans="1:35" x14ac:dyDescent="0.25">
      <c r="A414" t="s">
        <v>394</v>
      </c>
      <c r="B414" s="1">
        <v>2.1903E-4</v>
      </c>
      <c r="C414" s="149">
        <v>2.4559899999999999E-3</v>
      </c>
      <c r="D414" s="1">
        <v>2.4559899999999999E-3</v>
      </c>
      <c r="E414" s="1">
        <v>2.4559899999999999E-3</v>
      </c>
      <c r="F414" s="1">
        <v>2.4559899999999999E-3</v>
      </c>
      <c r="G414" s="58">
        <v>0</v>
      </c>
      <c r="I414" s="180">
        <f>+BPub!G400/1000000</f>
        <v>0</v>
      </c>
      <c r="J414" s="180">
        <f>+BPub!L400/1000000</f>
        <v>0</v>
      </c>
      <c r="K414" s="180">
        <f>+BPub!Q400/1000000</f>
        <v>0</v>
      </c>
      <c r="L414" s="180">
        <f>+BPub!W400/1000000</f>
        <v>0</v>
      </c>
      <c r="M414" s="180">
        <f>+BPub!AD400/1000000</f>
        <v>0</v>
      </c>
      <c r="N414" s="180">
        <v>0</v>
      </c>
      <c r="P414" s="58">
        <f>+BPub!I400/1000000</f>
        <v>3.0000000000000001E-6</v>
      </c>
      <c r="Q414" s="58">
        <f>+BPub!N400/1000000</f>
        <v>3.0000000000000001E-6</v>
      </c>
      <c r="R414" s="58">
        <f>+BPub!S400/1000000</f>
        <v>3.0000000000000001E-6</v>
      </c>
      <c r="S414" s="58">
        <f>+BPub!X400/1000000</f>
        <v>3.0000000000000001E-6</v>
      </c>
      <c r="T414" s="58">
        <f>+BPub!AB400/1000000</f>
        <v>3.0000000000000001E-6</v>
      </c>
      <c r="U414" s="58">
        <v>9.9999999999999995E-7</v>
      </c>
      <c r="W414" s="58">
        <f>+BPub!H400/1000000</f>
        <v>0</v>
      </c>
      <c r="X414" s="58">
        <f>+BPub!M400/1000000</f>
        <v>0</v>
      </c>
      <c r="Y414" s="58">
        <f>+BPub!R400/1000000</f>
        <v>0</v>
      </c>
      <c r="Z414" s="58">
        <f>+BPub!V400/1000000</f>
        <v>0</v>
      </c>
      <c r="AA414" s="58">
        <f>+BPub!AC400/1000000</f>
        <v>0</v>
      </c>
      <c r="AB414" s="58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</row>
    <row r="415" spans="1:35" x14ac:dyDescent="0.25">
      <c r="A415" t="s">
        <v>395</v>
      </c>
      <c r="B415" s="1">
        <v>0</v>
      </c>
      <c r="C415" s="149">
        <v>0</v>
      </c>
      <c r="D415" s="1">
        <v>0</v>
      </c>
      <c r="E415" s="1">
        <v>0</v>
      </c>
      <c r="F415" s="1">
        <v>0</v>
      </c>
      <c r="G415" s="58">
        <v>0</v>
      </c>
      <c r="I415" s="180">
        <f>+BPub!G401/1000000</f>
        <v>0</v>
      </c>
      <c r="J415" s="180">
        <f>+BPub!L401/1000000</f>
        <v>0</v>
      </c>
      <c r="K415" s="180">
        <f>+BPub!Q401/1000000</f>
        <v>0</v>
      </c>
      <c r="L415" s="180">
        <f>+BPub!W401/1000000</f>
        <v>0</v>
      </c>
      <c r="M415" s="180">
        <f>+BPub!AD401/1000000</f>
        <v>0</v>
      </c>
      <c r="N415" s="180">
        <v>0</v>
      </c>
      <c r="P415" s="58">
        <f>+BPub!I401/1000000</f>
        <v>0</v>
      </c>
      <c r="Q415" s="58">
        <f>+BPub!N401/1000000</f>
        <v>0</v>
      </c>
      <c r="R415" s="58">
        <f>+BPub!S401/1000000</f>
        <v>0</v>
      </c>
      <c r="S415" s="58">
        <f>+BPub!X401/1000000</f>
        <v>5.3740000000000004E-5</v>
      </c>
      <c r="T415" s="58">
        <f>+BPub!AB401/1000000</f>
        <v>6.1996000000000002E-4</v>
      </c>
      <c r="U415" s="58">
        <v>1.0550099999999999E-3</v>
      </c>
      <c r="W415" s="58">
        <f>+BPub!H401/1000000</f>
        <v>0</v>
      </c>
      <c r="X415" s="58">
        <f>+BPub!M401/1000000</f>
        <v>0</v>
      </c>
      <c r="Y415" s="58">
        <f>+BPub!R401/1000000</f>
        <v>0</v>
      </c>
      <c r="Z415" s="58">
        <f>+BPub!V401/1000000</f>
        <v>0</v>
      </c>
      <c r="AA415" s="58">
        <f>+BPub!AC401/1000000</f>
        <v>0</v>
      </c>
      <c r="AB415" s="58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</row>
    <row r="416" spans="1:35" x14ac:dyDescent="0.25">
      <c r="A416" t="s">
        <v>396</v>
      </c>
      <c r="B416" s="1">
        <v>1.6000000000000001E-4</v>
      </c>
      <c r="C416" s="149">
        <v>1.6000000000000001E-4</v>
      </c>
      <c r="D416" s="1">
        <v>1.6000000000000001E-4</v>
      </c>
      <c r="E416" s="1">
        <v>1.6000000000000001E-4</v>
      </c>
      <c r="F416" s="1">
        <v>1.6000000000000001E-4</v>
      </c>
      <c r="G416" s="58">
        <v>0</v>
      </c>
      <c r="I416" s="180">
        <f>+BPub!G402/1000000</f>
        <v>0</v>
      </c>
      <c r="J416" s="180">
        <f>+BPub!L402/1000000</f>
        <v>0</v>
      </c>
      <c r="K416" s="180">
        <f>+BPub!Q402/1000000</f>
        <v>0</v>
      </c>
      <c r="L416" s="180">
        <f>+BPub!W402/1000000</f>
        <v>0</v>
      </c>
      <c r="M416" s="180">
        <f>+BPub!AD402/1000000</f>
        <v>0</v>
      </c>
      <c r="N416" s="180">
        <v>0</v>
      </c>
      <c r="P416" s="58">
        <f>+BPub!I402/1000000</f>
        <v>1.9898299999999997E-3</v>
      </c>
      <c r="Q416" s="58">
        <f>+BPub!N402/1000000</f>
        <v>3.5430300000000004E-3</v>
      </c>
      <c r="R416" s="58">
        <f>+BPub!S402/1000000</f>
        <v>0.19160360000000001</v>
      </c>
      <c r="S416" s="58">
        <f>+BPub!X402/1000000</f>
        <v>0.56347906999999997</v>
      </c>
      <c r="T416" s="58">
        <f>+BPub!AB402/1000000</f>
        <v>1.5051851299999999</v>
      </c>
      <c r="U416" s="58">
        <v>2.6224542000000004</v>
      </c>
      <c r="W416" s="58">
        <f>+BPub!H402/1000000</f>
        <v>0</v>
      </c>
      <c r="X416" s="58">
        <f>+BPub!M402/1000000</f>
        <v>0</v>
      </c>
      <c r="Y416" s="58">
        <f>+BPub!R402/1000000</f>
        <v>0</v>
      </c>
      <c r="Z416" s="58">
        <f>+BPub!V402/1000000</f>
        <v>0</v>
      </c>
      <c r="AA416" s="58">
        <f>+BPub!AC402/1000000</f>
        <v>0</v>
      </c>
      <c r="AB416" s="58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</row>
    <row r="417" spans="1:35" x14ac:dyDescent="0.25">
      <c r="A417" t="s">
        <v>397</v>
      </c>
      <c r="B417" s="1">
        <v>0</v>
      </c>
      <c r="C417" s="149">
        <v>0</v>
      </c>
      <c r="D417" s="1">
        <v>0</v>
      </c>
      <c r="E417" s="1">
        <v>0</v>
      </c>
      <c r="F417" s="1">
        <v>0</v>
      </c>
      <c r="G417" s="58">
        <v>0</v>
      </c>
      <c r="I417" s="180">
        <f>+BPub!G403/1000000</f>
        <v>0</v>
      </c>
      <c r="J417" s="180">
        <f>+BPub!L403/1000000</f>
        <v>0</v>
      </c>
      <c r="K417" s="180">
        <f>+BPub!Q403/1000000</f>
        <v>0</v>
      </c>
      <c r="L417" s="180">
        <f>+BPub!W403/1000000</f>
        <v>0</v>
      </c>
      <c r="M417" s="180">
        <f>+BPub!AD403/1000000</f>
        <v>0</v>
      </c>
      <c r="N417" s="180">
        <v>0</v>
      </c>
      <c r="P417" s="58">
        <f>+BPub!I403/1000000</f>
        <v>1.5305649999999999E-2</v>
      </c>
      <c r="Q417" s="58">
        <f>+BPub!N403/1000000</f>
        <v>1.5305649999999999E-2</v>
      </c>
      <c r="R417" s="58">
        <f>+BPub!S403/1000000</f>
        <v>2.4781E-4</v>
      </c>
      <c r="S417" s="58">
        <f>+BPub!X403/1000000</f>
        <v>1.9999999999999999E-6</v>
      </c>
      <c r="T417" s="58">
        <f>+BPub!AB403/1000000</f>
        <v>4.1726300000000001E-3</v>
      </c>
      <c r="U417" s="58">
        <v>3.4098800000000001E-3</v>
      </c>
      <c r="W417" s="58">
        <f>+BPub!H403/1000000</f>
        <v>0</v>
      </c>
      <c r="X417" s="58">
        <f>+BPub!M403/1000000</f>
        <v>0</v>
      </c>
      <c r="Y417" s="58">
        <f>+BPub!R403/1000000</f>
        <v>0</v>
      </c>
      <c r="Z417" s="58">
        <f>+BPub!V403/1000000</f>
        <v>0</v>
      </c>
      <c r="AA417" s="58">
        <f>+BPub!AC403/1000000</f>
        <v>0</v>
      </c>
      <c r="AB417" s="58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</row>
    <row r="418" spans="1:35" x14ac:dyDescent="0.25">
      <c r="A418" t="s">
        <v>398</v>
      </c>
      <c r="B418" s="1">
        <v>0.19842073000000002</v>
      </c>
      <c r="C418" s="149">
        <v>0.30615103999999999</v>
      </c>
      <c r="D418" s="1">
        <v>0.37550868999999998</v>
      </c>
      <c r="E418" s="1">
        <v>0.40092271999999995</v>
      </c>
      <c r="F418" s="1">
        <v>0.49109605000000001</v>
      </c>
      <c r="G418" s="58">
        <v>0.46020380999999999</v>
      </c>
      <c r="I418" s="180">
        <f>+BPub!G404/1000000</f>
        <v>4.7770309999999996E-2</v>
      </c>
      <c r="J418" s="180">
        <f>+BPub!L404/1000000</f>
        <v>8.0714850000000005E-2</v>
      </c>
      <c r="K418" s="180">
        <f>+BPub!Q404/1000000</f>
        <v>0.14839802999999999</v>
      </c>
      <c r="L418" s="180">
        <f>+BPub!W404/1000000</f>
        <v>0.11525289</v>
      </c>
      <c r="M418" s="180">
        <f>+BPub!AD404/1000000</f>
        <v>0.12682516999999999</v>
      </c>
      <c r="N418" s="180">
        <v>0.11404312</v>
      </c>
      <c r="P418" s="58">
        <f>+BPub!I404/1000000</f>
        <v>0.20311392</v>
      </c>
      <c r="Q418" s="58">
        <f>+BPub!N404/1000000</f>
        <v>0.28997333000000003</v>
      </c>
      <c r="R418" s="58">
        <f>+BPub!S404/1000000</f>
        <v>0.34009048999999997</v>
      </c>
      <c r="S418" s="58">
        <f>+BPub!X404/1000000</f>
        <v>0.31393729999999997</v>
      </c>
      <c r="T418" s="58">
        <f>+BPub!AB404/1000000</f>
        <v>0.35342296000000001</v>
      </c>
      <c r="U418" s="58">
        <v>0.43103714000000004</v>
      </c>
      <c r="W418" s="58">
        <f>+BPub!H404/1000000</f>
        <v>0</v>
      </c>
      <c r="X418" s="58">
        <f>+BPub!M404/1000000</f>
        <v>0</v>
      </c>
      <c r="Y418" s="58">
        <f>+BPub!R404/1000000</f>
        <v>0</v>
      </c>
      <c r="Z418" s="58">
        <f>+BPub!V404/1000000</f>
        <v>0</v>
      </c>
      <c r="AA418" s="58">
        <f>+BPub!AC404/1000000</f>
        <v>0</v>
      </c>
      <c r="AB418" s="5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</row>
    <row r="419" spans="1:35" x14ac:dyDescent="0.25">
      <c r="A419" t="s">
        <v>399</v>
      </c>
      <c r="B419" s="1">
        <v>1.1918E-3</v>
      </c>
      <c r="C419" s="149">
        <v>1.2537200000000001E-3</v>
      </c>
      <c r="D419" s="1">
        <v>1.64901E-3</v>
      </c>
      <c r="E419" s="1">
        <v>1.24595E-3</v>
      </c>
      <c r="F419" s="1">
        <v>4.2130999999999999E-4</v>
      </c>
      <c r="G419" s="58">
        <v>4.2130999999999999E-4</v>
      </c>
      <c r="I419" s="180">
        <f>+BPub!G405/1000000</f>
        <v>0</v>
      </c>
      <c r="J419" s="180">
        <f>+BPub!L405/1000000</f>
        <v>0</v>
      </c>
      <c r="K419" s="180">
        <f>+BPub!Q405/1000000</f>
        <v>0</v>
      </c>
      <c r="L419" s="180">
        <f>+BPub!W405/1000000</f>
        <v>0</v>
      </c>
      <c r="M419" s="180">
        <f>+BPub!AD405/1000000</f>
        <v>0</v>
      </c>
      <c r="N419" s="180">
        <v>0</v>
      </c>
      <c r="P419" s="58">
        <f>+BPub!I405/1000000</f>
        <v>0.9469119399999999</v>
      </c>
      <c r="Q419" s="58">
        <f>+BPub!N405/1000000</f>
        <v>1.0705391299999998</v>
      </c>
      <c r="R419" s="58">
        <f>+BPub!S405/1000000</f>
        <v>5.9230611199999998</v>
      </c>
      <c r="S419" s="58">
        <f>+BPub!X405/1000000</f>
        <v>6.1361096799999997</v>
      </c>
      <c r="T419" s="58">
        <f>+BPub!AB405/1000000</f>
        <v>5.9609489599999996</v>
      </c>
      <c r="U419" s="58">
        <v>3.3887003999999998</v>
      </c>
      <c r="W419" s="58">
        <f>+BPub!H405/1000000</f>
        <v>0</v>
      </c>
      <c r="X419" s="58">
        <f>+BPub!M405/1000000</f>
        <v>0</v>
      </c>
      <c r="Y419" s="58">
        <f>+BPub!R405/1000000</f>
        <v>0</v>
      </c>
      <c r="Z419" s="58">
        <f>+BPub!V405/1000000</f>
        <v>0</v>
      </c>
      <c r="AA419" s="58">
        <f>+BPub!AC405/1000000</f>
        <v>0</v>
      </c>
      <c r="AB419" s="58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</row>
    <row r="420" spans="1:35" x14ac:dyDescent="0.25">
      <c r="A420" t="s">
        <v>400</v>
      </c>
      <c r="B420" s="1">
        <v>5.8179683400000002</v>
      </c>
      <c r="C420" s="149">
        <v>5.9915328700000003</v>
      </c>
      <c r="D420" s="1">
        <v>5.3369019800000004</v>
      </c>
      <c r="E420" s="1">
        <v>5.0047093899999995</v>
      </c>
      <c r="F420" s="1">
        <v>3.64985363</v>
      </c>
      <c r="G420" s="58">
        <v>2.9584422799999999</v>
      </c>
      <c r="I420" s="180">
        <f>+BPub!G406/1000000</f>
        <v>0.28816583000000001</v>
      </c>
      <c r="J420" s="180">
        <f>+BPub!L406/1000000</f>
        <v>0.15086409000000001</v>
      </c>
      <c r="K420" s="180">
        <f>+BPub!Q406/1000000</f>
        <v>6.9815660000000002E-2</v>
      </c>
      <c r="L420" s="180">
        <f>+BPub!W406/1000000</f>
        <v>6.6215309999999999E-2</v>
      </c>
      <c r="M420" s="180">
        <f>+BPub!AD406/1000000</f>
        <v>4.3838839999999997E-2</v>
      </c>
      <c r="N420" s="180">
        <v>2.6716029999999998E-2</v>
      </c>
      <c r="P420" s="58">
        <f>+BPub!I406/1000000</f>
        <v>7.4768964499999999</v>
      </c>
      <c r="Q420" s="58">
        <f>+BPub!N406/1000000</f>
        <v>4.7618955500000002</v>
      </c>
      <c r="R420" s="58">
        <f>+BPub!S406/1000000</f>
        <v>1.7689313</v>
      </c>
      <c r="S420" s="58">
        <f>+BPub!X406/1000000</f>
        <v>1.3246711299999998</v>
      </c>
      <c r="T420" s="58">
        <f>+BPub!AB406/1000000</f>
        <v>2.1342575799999999</v>
      </c>
      <c r="U420" s="58">
        <v>1.2658428100000001</v>
      </c>
      <c r="W420" s="58">
        <f>+BPub!H406/1000000</f>
        <v>0</v>
      </c>
      <c r="X420" s="58">
        <f>+BPub!M406/1000000</f>
        <v>0</v>
      </c>
      <c r="Y420" s="58">
        <f>+BPub!R406/1000000</f>
        <v>0</v>
      </c>
      <c r="Z420" s="58">
        <f>+BPub!V406/1000000</f>
        <v>0</v>
      </c>
      <c r="AA420" s="58">
        <f>+BPub!AC406/1000000</f>
        <v>0</v>
      </c>
      <c r="AB420" s="58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</row>
    <row r="421" spans="1:35" x14ac:dyDescent="0.25">
      <c r="A421" t="s">
        <v>401</v>
      </c>
      <c r="B421" s="1">
        <v>5.5345174000000004</v>
      </c>
      <c r="C421" s="149">
        <v>5.8165868300000003</v>
      </c>
      <c r="D421" s="1">
        <v>5.2742817500000001</v>
      </c>
      <c r="E421" s="1">
        <v>4.91234634</v>
      </c>
      <c r="F421" s="1">
        <v>3.56660339</v>
      </c>
      <c r="G421" s="58">
        <v>2.7518688900000003</v>
      </c>
      <c r="I421" s="180">
        <f>+BPub!G407/1000000</f>
        <v>0</v>
      </c>
      <c r="J421" s="180">
        <f>+BPub!L407/1000000</f>
        <v>0</v>
      </c>
      <c r="K421" s="180">
        <f>+BPub!Q407/1000000</f>
        <v>0</v>
      </c>
      <c r="L421" s="180">
        <f>+BPub!W407/1000000</f>
        <v>0</v>
      </c>
      <c r="M421" s="180">
        <f>+BPub!AD407/1000000</f>
        <v>0</v>
      </c>
      <c r="N421" s="180">
        <v>0</v>
      </c>
      <c r="P421" s="58">
        <f>+BPub!I407/1000000</f>
        <v>7.4768964499999999</v>
      </c>
      <c r="Q421" s="58">
        <f>+BPub!N407/1000000</f>
        <v>4.7618955500000002</v>
      </c>
      <c r="R421" s="58">
        <f>+BPub!S407/1000000</f>
        <v>1.7689313</v>
      </c>
      <c r="S421" s="58">
        <f>+BPub!X407/1000000</f>
        <v>1.3246711299999998</v>
      </c>
      <c r="T421" s="58">
        <f>+BPub!AB407/1000000</f>
        <v>2.1342575799999999</v>
      </c>
      <c r="U421" s="58">
        <v>1.2658428100000001</v>
      </c>
      <c r="W421" s="58">
        <f>+BPub!H407/1000000</f>
        <v>0</v>
      </c>
      <c r="X421" s="58">
        <f>+BPub!M407/1000000</f>
        <v>0</v>
      </c>
      <c r="Y421" s="58">
        <f>+BPub!R407/1000000</f>
        <v>0</v>
      </c>
      <c r="Z421" s="58">
        <f>+BPub!V407/1000000</f>
        <v>0</v>
      </c>
      <c r="AA421" s="58">
        <f>+BPub!AC407/1000000</f>
        <v>0</v>
      </c>
      <c r="AB421" s="58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</row>
    <row r="422" spans="1:35" x14ac:dyDescent="0.25">
      <c r="A422" t="s">
        <v>402</v>
      </c>
      <c r="B422" s="1">
        <v>4.4739999999999998E-4</v>
      </c>
      <c r="C422" s="149">
        <v>3.5716000000000003E-4</v>
      </c>
      <c r="D422" s="1">
        <v>3.5716000000000003E-4</v>
      </c>
      <c r="E422" s="1">
        <v>0</v>
      </c>
      <c r="F422" s="1">
        <v>0</v>
      </c>
      <c r="G422" s="58">
        <v>4.3484099999999996E-3</v>
      </c>
      <c r="I422" s="180">
        <f>+BPub!G408/1000000</f>
        <v>0</v>
      </c>
      <c r="J422" s="180">
        <f>+BPub!L408/1000000</f>
        <v>0</v>
      </c>
      <c r="K422" s="180">
        <f>+BPub!Q408/1000000</f>
        <v>0</v>
      </c>
      <c r="L422" s="180">
        <f>+BPub!W408/1000000</f>
        <v>0</v>
      </c>
      <c r="M422" s="180">
        <f>+BPub!AD408/1000000</f>
        <v>0</v>
      </c>
      <c r="N422" s="180">
        <v>0</v>
      </c>
      <c r="P422" s="58">
        <f>+BPub!I408/1000000</f>
        <v>0</v>
      </c>
      <c r="Q422" s="58">
        <f>+BPub!N408/1000000</f>
        <v>0</v>
      </c>
      <c r="R422" s="58">
        <f>+BPub!S408/1000000</f>
        <v>0</v>
      </c>
      <c r="S422" s="58">
        <f>+BPub!X408/1000000</f>
        <v>0</v>
      </c>
      <c r="T422" s="58">
        <f>+BPub!AB408/1000000</f>
        <v>0</v>
      </c>
      <c r="U422" s="58">
        <v>0</v>
      </c>
      <c r="W422" s="58">
        <f>+BPub!H408/1000000</f>
        <v>0</v>
      </c>
      <c r="X422" s="58">
        <f>+BPub!M408/1000000</f>
        <v>0</v>
      </c>
      <c r="Y422" s="58">
        <f>+BPub!R408/1000000</f>
        <v>0</v>
      </c>
      <c r="Z422" s="58">
        <f>+BPub!V408/1000000</f>
        <v>0</v>
      </c>
      <c r="AA422" s="58">
        <f>+BPub!AC408/1000000</f>
        <v>0</v>
      </c>
      <c r="AB422" s="58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</row>
    <row r="423" spans="1:35" x14ac:dyDescent="0.25">
      <c r="A423" t="s">
        <v>403</v>
      </c>
      <c r="B423" s="1">
        <v>0.28300354</v>
      </c>
      <c r="C423" s="149">
        <v>0</v>
      </c>
      <c r="D423" s="1">
        <v>0</v>
      </c>
      <c r="E423" s="1">
        <v>0</v>
      </c>
      <c r="F423" s="1">
        <v>0</v>
      </c>
      <c r="G423" s="58">
        <v>0</v>
      </c>
      <c r="I423" s="180">
        <f>+BPub!G409/1000000</f>
        <v>0.28816583000000001</v>
      </c>
      <c r="J423" s="180">
        <f>+BPub!L409/1000000</f>
        <v>0.15086409000000001</v>
      </c>
      <c r="K423" s="180">
        <f>+BPub!Q409/1000000</f>
        <v>6.9815660000000002E-2</v>
      </c>
      <c r="L423" s="180">
        <f>+BPub!W409/1000000</f>
        <v>6.6215309999999999E-2</v>
      </c>
      <c r="M423" s="180">
        <f>+BPub!AD409/1000000</f>
        <v>4.3838839999999997E-2</v>
      </c>
      <c r="N423" s="180">
        <v>2.6716029999999998E-2</v>
      </c>
      <c r="P423" s="58">
        <f>+BPub!I409/1000000</f>
        <v>0</v>
      </c>
      <c r="Q423" s="58">
        <f>+BPub!N409/1000000</f>
        <v>0</v>
      </c>
      <c r="R423" s="58">
        <f>+BPub!S409/1000000</f>
        <v>0</v>
      </c>
      <c r="S423" s="58">
        <f>+BPub!X409/1000000</f>
        <v>0</v>
      </c>
      <c r="T423" s="58">
        <f>+BPub!AB409/1000000</f>
        <v>0</v>
      </c>
      <c r="U423" s="58">
        <v>0</v>
      </c>
      <c r="W423" s="58">
        <f>+BPub!H409/1000000</f>
        <v>0</v>
      </c>
      <c r="X423" s="58">
        <f>+BPub!M409/1000000</f>
        <v>0</v>
      </c>
      <c r="Y423" s="58">
        <f>+BPub!R409/1000000</f>
        <v>0</v>
      </c>
      <c r="Z423" s="58">
        <f>+BPub!V409/1000000</f>
        <v>0</v>
      </c>
      <c r="AA423" s="58">
        <f>+BPub!AC409/1000000</f>
        <v>0</v>
      </c>
      <c r="AB423" s="58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</row>
    <row r="424" spans="1:35" x14ac:dyDescent="0.25">
      <c r="A424" t="s">
        <v>404</v>
      </c>
      <c r="B424" s="1">
        <v>0</v>
      </c>
      <c r="C424" s="149">
        <v>0.17458888</v>
      </c>
      <c r="D424" s="1">
        <v>6.2263069999999997E-2</v>
      </c>
      <c r="E424" s="1">
        <v>9.2363050000000002E-2</v>
      </c>
      <c r="F424" s="1">
        <v>8.3250240000000003E-2</v>
      </c>
      <c r="G424" s="58">
        <v>0.20222498</v>
      </c>
      <c r="I424" s="180">
        <f>+BPub!G410/1000000</f>
        <v>0</v>
      </c>
      <c r="J424" s="180">
        <f>+BPub!L410/1000000</f>
        <v>0</v>
      </c>
      <c r="K424" s="180">
        <f>+BPub!Q410/1000000</f>
        <v>0</v>
      </c>
      <c r="L424" s="180">
        <f>+BPub!W410/1000000</f>
        <v>0</v>
      </c>
      <c r="M424" s="180">
        <f>+BPub!AD410/1000000</f>
        <v>0</v>
      </c>
      <c r="N424" s="180">
        <v>0</v>
      </c>
      <c r="P424" s="58">
        <f>+BPub!I410/1000000</f>
        <v>0</v>
      </c>
      <c r="Q424" s="58">
        <f>+BPub!N410/1000000</f>
        <v>0</v>
      </c>
      <c r="R424" s="58">
        <f>+BPub!S410/1000000</f>
        <v>0</v>
      </c>
      <c r="S424" s="58">
        <f>+BPub!X410/1000000</f>
        <v>0</v>
      </c>
      <c r="T424" s="58">
        <f>+BPub!AB410/1000000</f>
        <v>0</v>
      </c>
      <c r="U424" s="58">
        <v>0</v>
      </c>
      <c r="W424" s="58">
        <f>+BPub!H410/1000000</f>
        <v>0</v>
      </c>
      <c r="X424" s="58">
        <f>+BPub!M410/1000000</f>
        <v>0</v>
      </c>
      <c r="Y424" s="58">
        <f>+BPub!R410/1000000</f>
        <v>0</v>
      </c>
      <c r="Z424" s="58">
        <f>+BPub!V410/1000000</f>
        <v>0</v>
      </c>
      <c r="AA424" s="58">
        <f>+BPub!AC410/1000000</f>
        <v>0</v>
      </c>
      <c r="AB424" s="58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</row>
    <row r="425" spans="1:35" x14ac:dyDescent="0.25">
      <c r="A425" t="s">
        <v>405</v>
      </c>
      <c r="B425" s="1">
        <v>0</v>
      </c>
      <c r="C425" s="149">
        <v>0</v>
      </c>
      <c r="D425" s="1">
        <v>0</v>
      </c>
      <c r="E425" s="1">
        <v>0</v>
      </c>
      <c r="F425" s="1">
        <v>0</v>
      </c>
      <c r="G425" s="58">
        <v>0</v>
      </c>
      <c r="I425" s="180">
        <f>+BPub!G411/1000000</f>
        <v>0</v>
      </c>
      <c r="J425" s="180">
        <f>+BPub!L411/1000000</f>
        <v>0</v>
      </c>
      <c r="K425" s="180">
        <f>+BPub!Q411/1000000</f>
        <v>0</v>
      </c>
      <c r="L425" s="180">
        <f>+BPub!W411/1000000</f>
        <v>0</v>
      </c>
      <c r="M425" s="180">
        <f>+BPub!AD411/1000000</f>
        <v>0</v>
      </c>
      <c r="N425" s="180">
        <v>0</v>
      </c>
      <c r="P425" s="58">
        <f>+BPub!I411/1000000</f>
        <v>0</v>
      </c>
      <c r="Q425" s="58">
        <f>+BPub!N411/1000000</f>
        <v>0</v>
      </c>
      <c r="R425" s="58">
        <f>+BPub!S411/1000000</f>
        <v>0</v>
      </c>
      <c r="S425" s="58">
        <f>+BPub!X411/1000000</f>
        <v>0</v>
      </c>
      <c r="T425" s="58">
        <f>+BPub!AB411/1000000</f>
        <v>0</v>
      </c>
      <c r="U425" s="58">
        <v>0</v>
      </c>
      <c r="W425" s="58">
        <f>+BPub!H411/1000000</f>
        <v>0</v>
      </c>
      <c r="X425" s="58">
        <f>+BPub!M411/1000000</f>
        <v>0</v>
      </c>
      <c r="Y425" s="58">
        <f>+BPub!R411/1000000</f>
        <v>0</v>
      </c>
      <c r="Z425" s="58">
        <f>+BPub!V411/1000000</f>
        <v>0</v>
      </c>
      <c r="AA425" s="58">
        <f>+BPub!AC411/1000000</f>
        <v>0</v>
      </c>
      <c r="AB425" s="58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</row>
    <row r="426" spans="1:35" x14ac:dyDescent="0.25">
      <c r="A426" t="s">
        <v>406</v>
      </c>
      <c r="B426" s="1">
        <v>9.2483886099999992</v>
      </c>
      <c r="C426" s="149">
        <v>45.06484193</v>
      </c>
      <c r="D426" s="1">
        <v>71.787280499999994</v>
      </c>
      <c r="E426" s="1">
        <v>60.398314999999997</v>
      </c>
      <c r="F426" s="1">
        <v>175.17346379</v>
      </c>
      <c r="G426" s="58">
        <v>96.951136510000012</v>
      </c>
      <c r="I426" s="180">
        <f>+BPub!G412/1000000</f>
        <v>21.758358170000001</v>
      </c>
      <c r="J426" s="180">
        <f>+BPub!L412/1000000</f>
        <v>7.9701719400000002</v>
      </c>
      <c r="K426" s="180">
        <f>+BPub!Q412/1000000</f>
        <v>9.448102050000001</v>
      </c>
      <c r="L426" s="180">
        <f>+BPub!W412/1000000</f>
        <v>10.07223327</v>
      </c>
      <c r="M426" s="180">
        <f>+BPub!AD412/1000000</f>
        <v>3.2142621899999999</v>
      </c>
      <c r="N426" s="180">
        <v>3.6426682799999996</v>
      </c>
      <c r="P426" s="58">
        <f>+BPub!I412/1000000</f>
        <v>22.423351739999998</v>
      </c>
      <c r="Q426" s="58">
        <f>+BPub!N412/1000000</f>
        <v>25.295847030000001</v>
      </c>
      <c r="R426" s="58">
        <f>+BPub!S412/1000000</f>
        <v>26.3858663</v>
      </c>
      <c r="S426" s="58">
        <f>+BPub!X412/1000000</f>
        <v>60.622244969999997</v>
      </c>
      <c r="T426" s="58">
        <f>+BPub!AB412/1000000</f>
        <v>85.484061359999998</v>
      </c>
      <c r="U426" s="58">
        <v>204.90895108000001</v>
      </c>
      <c r="W426" s="58">
        <f>+BPub!H412/1000000</f>
        <v>2.0292240600000002</v>
      </c>
      <c r="X426" s="58">
        <f>+BPub!M412/1000000</f>
        <v>1.68468434</v>
      </c>
      <c r="Y426" s="58">
        <f>+BPub!R412/1000000</f>
        <v>18.62764666</v>
      </c>
      <c r="Z426" s="58">
        <f>+BPub!V412/1000000</f>
        <v>115.22205667</v>
      </c>
      <c r="AA426" s="58">
        <f>+BPub!AC412/1000000</f>
        <v>76.490771879999997</v>
      </c>
      <c r="AB426" s="58">
        <v>110.68457196</v>
      </c>
      <c r="AD426">
        <v>8.3933999999999995E-2</v>
      </c>
      <c r="AE426">
        <v>0.27492299999999997</v>
      </c>
      <c r="AF426">
        <v>0.57972599999999996</v>
      </c>
      <c r="AG426">
        <v>0.62348499999999996</v>
      </c>
      <c r="AH426">
        <v>1.1486444499999999</v>
      </c>
      <c r="AI426">
        <v>1.50261128</v>
      </c>
    </row>
    <row r="427" spans="1:35" x14ac:dyDescent="0.25">
      <c r="A427" t="s">
        <v>407</v>
      </c>
      <c r="B427" s="1">
        <v>0.49822321000000003</v>
      </c>
      <c r="C427" s="149">
        <v>1.94665679</v>
      </c>
      <c r="D427" s="1">
        <v>1.9430523100000001</v>
      </c>
      <c r="E427" s="1">
        <v>1.1224728799999999</v>
      </c>
      <c r="F427" s="1">
        <v>0.28786212</v>
      </c>
      <c r="G427" s="58">
        <v>0.45453221000000005</v>
      </c>
      <c r="I427" s="180">
        <f>+BPub!G413/1000000</f>
        <v>4.43218E-3</v>
      </c>
      <c r="J427" s="180">
        <f>+BPub!L413/1000000</f>
        <v>0.19975642000000002</v>
      </c>
      <c r="K427" s="180">
        <f>+BPub!Q413/1000000</f>
        <v>0.30287260999999999</v>
      </c>
      <c r="L427" s="180">
        <f>+BPub!W413/1000000</f>
        <v>0.14138157000000001</v>
      </c>
      <c r="M427" s="180">
        <f>+BPub!AD413/1000000</f>
        <v>7.780361999999999E-2</v>
      </c>
      <c r="N427" s="180">
        <v>2.2746740000000001E-2</v>
      </c>
      <c r="P427" s="58">
        <f>+BPub!I413/1000000</f>
        <v>9.8378000000000007E-4</v>
      </c>
      <c r="Q427" s="58">
        <f>+BPub!N413/1000000</f>
        <v>1.9776799999999999E-3</v>
      </c>
      <c r="R427" s="58">
        <f>+BPub!S413/1000000</f>
        <v>1.4277300000000001E-3</v>
      </c>
      <c r="S427" s="58">
        <f>+BPub!X413/1000000</f>
        <v>0.13632147</v>
      </c>
      <c r="T427" s="58">
        <f>+BPub!AB413/1000000</f>
        <v>0.17386256</v>
      </c>
      <c r="U427" s="58">
        <v>0.15482509999999999</v>
      </c>
      <c r="W427" s="58">
        <f>+BPub!H413/1000000</f>
        <v>1.3812014699999999</v>
      </c>
      <c r="X427" s="58">
        <f>+BPub!M413/1000000</f>
        <v>1.07025802</v>
      </c>
      <c r="Y427" s="58">
        <f>+BPub!R413/1000000</f>
        <v>0.99551674000000001</v>
      </c>
      <c r="Z427" s="58">
        <f>+BPub!V413/1000000</f>
        <v>0.43784103999999996</v>
      </c>
      <c r="AA427" s="58">
        <f>+BPub!AC413/1000000</f>
        <v>0.24748017999999999</v>
      </c>
      <c r="AB427" s="58">
        <v>0.17646582</v>
      </c>
      <c r="AD427">
        <v>0</v>
      </c>
      <c r="AE427">
        <v>9.0899999999999998E-4</v>
      </c>
      <c r="AF427">
        <v>0.18806300000000001</v>
      </c>
      <c r="AG427">
        <v>0.26324999999999998</v>
      </c>
      <c r="AH427">
        <v>0.2075303</v>
      </c>
      <c r="AI427">
        <v>0.18190501000000001</v>
      </c>
    </row>
    <row r="428" spans="1:35" x14ac:dyDescent="0.25">
      <c r="A428" t="s">
        <v>408</v>
      </c>
      <c r="B428" s="1">
        <v>2.1231990000000003E-2</v>
      </c>
      <c r="C428" s="149">
        <v>1.397234E-2</v>
      </c>
      <c r="D428" s="1">
        <v>9.3786600000000005E-3</v>
      </c>
      <c r="E428" s="1">
        <v>6.3647299999999999E-3</v>
      </c>
      <c r="F428" s="1">
        <v>5.8019099999999995E-3</v>
      </c>
      <c r="G428" s="58">
        <v>3.8525999999999999E-3</v>
      </c>
      <c r="I428" s="180">
        <f>+BPub!G414/1000000</f>
        <v>0</v>
      </c>
      <c r="J428" s="180">
        <f>+BPub!L414/1000000</f>
        <v>0</v>
      </c>
      <c r="K428" s="180">
        <f>+BPub!Q414/1000000</f>
        <v>0</v>
      </c>
      <c r="L428" s="180">
        <f>+BPub!W414/1000000</f>
        <v>0</v>
      </c>
      <c r="M428" s="180">
        <f>+BPub!AD414/1000000</f>
        <v>0</v>
      </c>
      <c r="N428" s="180">
        <v>0</v>
      </c>
      <c r="P428" s="58">
        <f>+BPub!I414/1000000</f>
        <v>0</v>
      </c>
      <c r="Q428" s="58">
        <f>+BPub!N414/1000000</f>
        <v>0</v>
      </c>
      <c r="R428" s="58">
        <f>+BPub!S414/1000000</f>
        <v>0</v>
      </c>
      <c r="S428" s="58">
        <f>+BPub!X414/1000000</f>
        <v>0</v>
      </c>
      <c r="T428" s="58">
        <f>+BPub!AB414/1000000</f>
        <v>0</v>
      </c>
      <c r="U428" s="58">
        <v>0</v>
      </c>
      <c r="W428" s="58">
        <f>+BPub!H414/1000000</f>
        <v>7.1225300000000005E-2</v>
      </c>
      <c r="X428" s="58">
        <f>+BPub!M414/1000000</f>
        <v>5.6509839999999999E-2</v>
      </c>
      <c r="Y428" s="58">
        <f>+BPub!R414/1000000</f>
        <v>4.49209E-2</v>
      </c>
      <c r="Z428" s="58">
        <f>+BPub!V414/1000000</f>
        <v>3.4028070000000001E-2</v>
      </c>
      <c r="AA428" s="58">
        <f>+BPub!AC414/1000000</f>
        <v>2.412773E-2</v>
      </c>
      <c r="AB428" s="58">
        <v>1.6136899999999999E-2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</row>
    <row r="429" spans="1:35" x14ac:dyDescent="0.25">
      <c r="A429" t="s">
        <v>409</v>
      </c>
      <c r="B429" s="1">
        <v>0</v>
      </c>
      <c r="C429" s="149">
        <v>4.4999999999999997E-3</v>
      </c>
      <c r="D429" s="1">
        <v>5.3E-3</v>
      </c>
      <c r="E429" s="1">
        <v>5.6600000000000001E-3</v>
      </c>
      <c r="F429" s="1">
        <v>0</v>
      </c>
      <c r="G429" s="58">
        <v>0</v>
      </c>
      <c r="I429" s="180">
        <f>+BPub!G415/1000000</f>
        <v>0</v>
      </c>
      <c r="J429" s="180">
        <f>+BPub!L415/1000000</f>
        <v>0</v>
      </c>
      <c r="K429" s="180">
        <f>+BPub!Q415/1000000</f>
        <v>0</v>
      </c>
      <c r="L429" s="180">
        <f>+BPub!W415/1000000</f>
        <v>0</v>
      </c>
      <c r="M429" s="180">
        <f>+BPub!AD415/1000000</f>
        <v>0</v>
      </c>
      <c r="N429" s="180">
        <v>0</v>
      </c>
      <c r="P429" s="58">
        <f>+BPub!I415/1000000</f>
        <v>0.15456826999999998</v>
      </c>
      <c r="Q429" s="58">
        <f>+BPub!N415/1000000</f>
        <v>0.15484883999999999</v>
      </c>
      <c r="R429" s="58">
        <f>+BPub!S415/1000000</f>
        <v>0.14691193999999999</v>
      </c>
      <c r="S429" s="58">
        <f>+BPub!X415/1000000</f>
        <v>0.13114517000000001</v>
      </c>
      <c r="T429" s="58">
        <f>+BPub!AB415/1000000</f>
        <v>0.14386554999999998</v>
      </c>
      <c r="U429" s="58">
        <v>0.12132708</v>
      </c>
      <c r="W429" s="58">
        <f>+BPub!H415/1000000</f>
        <v>0</v>
      </c>
      <c r="X429" s="58">
        <f>+BPub!M415/1000000</f>
        <v>0</v>
      </c>
      <c r="Y429" s="58">
        <f>+BPub!R415/1000000</f>
        <v>0</v>
      </c>
      <c r="Z429" s="58">
        <f>+BPub!V415/1000000</f>
        <v>0</v>
      </c>
      <c r="AA429" s="58">
        <f>+BPub!AC415/1000000</f>
        <v>0</v>
      </c>
      <c r="AB429" s="58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</row>
    <row r="430" spans="1:35" x14ac:dyDescent="0.25">
      <c r="A430" t="s">
        <v>410</v>
      </c>
      <c r="B430" s="1">
        <v>0</v>
      </c>
      <c r="C430" s="149">
        <v>0</v>
      </c>
      <c r="D430" s="1">
        <v>0</v>
      </c>
      <c r="E430" s="1">
        <v>0</v>
      </c>
      <c r="F430" s="1">
        <v>0</v>
      </c>
      <c r="G430" s="58">
        <v>0</v>
      </c>
      <c r="I430" s="180">
        <f>+BPub!G416/1000000</f>
        <v>0</v>
      </c>
      <c r="J430" s="180">
        <f>+BPub!L416/1000000</f>
        <v>0</v>
      </c>
      <c r="K430" s="180">
        <f>+BPub!Q416/1000000</f>
        <v>0</v>
      </c>
      <c r="L430" s="180">
        <f>+BPub!W416/1000000</f>
        <v>0</v>
      </c>
      <c r="M430" s="180">
        <f>+BPub!AD416/1000000</f>
        <v>0</v>
      </c>
      <c r="N430" s="180">
        <v>0</v>
      </c>
      <c r="P430" s="58">
        <f>+BPub!I416/1000000</f>
        <v>0</v>
      </c>
      <c r="Q430" s="58">
        <f>+BPub!N416/1000000</f>
        <v>0</v>
      </c>
      <c r="R430" s="58">
        <f>+BPub!S416/1000000</f>
        <v>0</v>
      </c>
      <c r="S430" s="58">
        <f>+BPub!X416/1000000</f>
        <v>0</v>
      </c>
      <c r="T430" s="58">
        <f>+BPub!AB416/1000000</f>
        <v>0</v>
      </c>
      <c r="U430" s="58">
        <v>0</v>
      </c>
      <c r="W430" s="58">
        <f>+BPub!H416/1000000</f>
        <v>0</v>
      </c>
      <c r="X430" s="58">
        <f>+BPub!M416/1000000</f>
        <v>0</v>
      </c>
      <c r="Y430" s="58">
        <f>+BPub!R416/1000000</f>
        <v>0</v>
      </c>
      <c r="Z430" s="58">
        <f>+BPub!V416/1000000</f>
        <v>0</v>
      </c>
      <c r="AA430" s="58">
        <f>+BPub!AC416/1000000</f>
        <v>0</v>
      </c>
      <c r="AB430" s="58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</row>
    <row r="431" spans="1:35" x14ac:dyDescent="0.25">
      <c r="A431" t="s">
        <v>411</v>
      </c>
      <c r="B431" s="1">
        <v>2.8730000000000001E-5</v>
      </c>
      <c r="C431" s="149">
        <v>2.6420000000000001E-5</v>
      </c>
      <c r="D431" s="1">
        <v>2.6420000000000001E-5</v>
      </c>
      <c r="E431" s="1">
        <v>2.6420000000000001E-5</v>
      </c>
      <c r="F431" s="1">
        <v>0</v>
      </c>
      <c r="G431" s="58">
        <v>0</v>
      </c>
      <c r="I431" s="180">
        <f>+BPub!G417/1000000</f>
        <v>0.41288412000000002</v>
      </c>
      <c r="J431" s="180">
        <f>+BPub!L417/1000000</f>
        <v>7.9571169999999997E-2</v>
      </c>
      <c r="K431" s="180">
        <f>+BPub!Q417/1000000</f>
        <v>1.5648503300000001</v>
      </c>
      <c r="L431" s="180">
        <f>+BPub!W417/1000000</f>
        <v>3.1665931700000001</v>
      </c>
      <c r="M431" s="180">
        <f>+BPub!AD417/1000000</f>
        <v>2.4362935399999999</v>
      </c>
      <c r="N431" s="180">
        <v>2.6654848100000001</v>
      </c>
      <c r="P431" s="58">
        <f>+BPub!I417/1000000</f>
        <v>20.946326239999998</v>
      </c>
      <c r="Q431" s="58">
        <f>+BPub!N417/1000000</f>
        <v>23.429566859999998</v>
      </c>
      <c r="R431" s="58">
        <f>+BPub!S417/1000000</f>
        <v>23.934463969999999</v>
      </c>
      <c r="S431" s="58">
        <f>+BPub!X417/1000000</f>
        <v>52.844434229999997</v>
      </c>
      <c r="T431" s="58">
        <f>+BPub!AB417/1000000</f>
        <v>62.252036240000002</v>
      </c>
      <c r="U431" s="58">
        <v>181.98884863000001</v>
      </c>
      <c r="W431" s="58">
        <f>+BPub!H417/1000000</f>
        <v>0</v>
      </c>
      <c r="X431" s="58">
        <f>+BPub!M417/1000000</f>
        <v>0</v>
      </c>
      <c r="Y431" s="58">
        <f>+BPub!R417/1000000</f>
        <v>0</v>
      </c>
      <c r="Z431" s="58">
        <f>+BPub!V417/1000000</f>
        <v>0</v>
      </c>
      <c r="AA431" s="58">
        <f>+BPub!AC417/1000000</f>
        <v>0</v>
      </c>
      <c r="AB431" s="58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</row>
    <row r="432" spans="1:35" x14ac:dyDescent="0.25">
      <c r="A432" t="s">
        <v>412</v>
      </c>
      <c r="B432" s="1">
        <v>2.6036599999999998E-3</v>
      </c>
      <c r="C432" s="149">
        <v>2.6036599999999998E-3</v>
      </c>
      <c r="D432" s="1">
        <v>2.6036599999999998E-3</v>
      </c>
      <c r="E432" s="1">
        <v>9.9999999999999995E-7</v>
      </c>
      <c r="F432" s="1">
        <v>9.9999999999999995E-7</v>
      </c>
      <c r="G432" s="58">
        <v>9.9999999999999995E-7</v>
      </c>
      <c r="I432" s="180">
        <f>+BPub!G418/1000000</f>
        <v>2.5787839999999999E-2</v>
      </c>
      <c r="J432" s="180">
        <f>+BPub!L418/1000000</f>
        <v>1.9373400000000002E-2</v>
      </c>
      <c r="K432" s="180">
        <f>+BPub!Q418/1000000</f>
        <v>3.9633620000000001E-2</v>
      </c>
      <c r="L432" s="180">
        <f>+BPub!W418/1000000</f>
        <v>4.0452059999999998E-2</v>
      </c>
      <c r="M432" s="180">
        <f>+BPub!AD418/1000000</f>
        <v>3.5045050000000001E-2</v>
      </c>
      <c r="N432" s="180">
        <v>3.1650419999999999E-2</v>
      </c>
      <c r="P432" s="58">
        <f>+BPub!I418/1000000</f>
        <v>0</v>
      </c>
      <c r="Q432" s="58">
        <f>+BPub!N418/1000000</f>
        <v>0</v>
      </c>
      <c r="R432" s="58">
        <f>+BPub!S418/1000000</f>
        <v>0</v>
      </c>
      <c r="S432" s="58">
        <f>+BPub!X418/1000000</f>
        <v>0</v>
      </c>
      <c r="T432" s="58">
        <f>+BPub!AB418/1000000</f>
        <v>0</v>
      </c>
      <c r="U432" s="58">
        <v>0</v>
      </c>
      <c r="W432" s="58">
        <f>+BPub!H418/1000000</f>
        <v>0</v>
      </c>
      <c r="X432" s="58">
        <f>+BPub!M418/1000000</f>
        <v>0</v>
      </c>
      <c r="Y432" s="58">
        <f>+BPub!R418/1000000</f>
        <v>0</v>
      </c>
      <c r="Z432" s="58">
        <f>+BPub!V418/1000000</f>
        <v>0</v>
      </c>
      <c r="AA432" s="58">
        <f>+BPub!AC418/1000000</f>
        <v>0</v>
      </c>
      <c r="AB432" s="58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</row>
    <row r="433" spans="1:35" x14ac:dyDescent="0.25">
      <c r="A433" t="s">
        <v>413</v>
      </c>
      <c r="B433" s="1">
        <v>0</v>
      </c>
      <c r="C433" s="149">
        <v>0</v>
      </c>
      <c r="D433" s="1">
        <v>0</v>
      </c>
      <c r="E433" s="1">
        <v>0</v>
      </c>
      <c r="F433" s="1">
        <v>0</v>
      </c>
      <c r="G433" s="58">
        <v>0</v>
      </c>
      <c r="I433" s="180">
        <f>+BPub!G419/1000000</f>
        <v>0</v>
      </c>
      <c r="J433" s="180">
        <f>+BPub!L419/1000000</f>
        <v>0</v>
      </c>
      <c r="K433" s="180">
        <f>+BPub!Q419/1000000</f>
        <v>0</v>
      </c>
      <c r="L433" s="180">
        <f>+BPub!W419/1000000</f>
        <v>0</v>
      </c>
      <c r="M433" s="180">
        <f>+BPub!AD419/1000000</f>
        <v>0</v>
      </c>
      <c r="N433" s="180">
        <v>0</v>
      </c>
      <c r="P433" s="58">
        <f>+BPub!I419/1000000</f>
        <v>0</v>
      </c>
      <c r="Q433" s="58">
        <f>+BPub!N419/1000000</f>
        <v>0</v>
      </c>
      <c r="R433" s="58">
        <f>+BPub!S419/1000000</f>
        <v>0</v>
      </c>
      <c r="S433" s="58">
        <f>+BPub!X419/1000000</f>
        <v>0</v>
      </c>
      <c r="T433" s="58">
        <f>+BPub!AB419/1000000</f>
        <v>0</v>
      </c>
      <c r="U433" s="58">
        <v>0</v>
      </c>
      <c r="W433" s="58">
        <f>+BPub!H419/1000000</f>
        <v>0</v>
      </c>
      <c r="X433" s="58">
        <f>+BPub!M419/1000000</f>
        <v>0</v>
      </c>
      <c r="Y433" s="58">
        <f>+BPub!R419/1000000</f>
        <v>0</v>
      </c>
      <c r="Z433" s="58">
        <f>+BPub!V419/1000000</f>
        <v>0</v>
      </c>
      <c r="AA433" s="58">
        <f>+BPub!AC419/1000000</f>
        <v>0</v>
      </c>
      <c r="AB433" s="58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</row>
    <row r="434" spans="1:35" x14ac:dyDescent="0.25">
      <c r="A434" t="s">
        <v>414</v>
      </c>
      <c r="B434" s="1">
        <v>8.7263010199999993</v>
      </c>
      <c r="C434" s="149">
        <v>43.097082719999996</v>
      </c>
      <c r="D434" s="1">
        <v>69.826919450000005</v>
      </c>
      <c r="E434" s="1">
        <v>59.263789969999998</v>
      </c>
      <c r="F434" s="1">
        <v>174.87979876</v>
      </c>
      <c r="G434" s="58">
        <v>96.492750700000002</v>
      </c>
      <c r="I434" s="180">
        <f>+BPub!G420/1000000</f>
        <v>21.315254030000002</v>
      </c>
      <c r="J434" s="180">
        <f>+BPub!L420/1000000</f>
        <v>7.6714709499999998</v>
      </c>
      <c r="K434" s="180">
        <f>+BPub!Q420/1000000</f>
        <v>7.5407454899999999</v>
      </c>
      <c r="L434" s="180">
        <f>+BPub!W420/1000000</f>
        <v>6.7238064699999995</v>
      </c>
      <c r="M434" s="180">
        <f>+BPub!AD420/1000000</f>
        <v>0.66511997999999994</v>
      </c>
      <c r="N434" s="180">
        <v>0.92278631000000011</v>
      </c>
      <c r="P434" s="58">
        <f>+BPub!I420/1000000</f>
        <v>1.32147345</v>
      </c>
      <c r="Q434" s="58">
        <f>+BPub!N420/1000000</f>
        <v>1.7094536499999999</v>
      </c>
      <c r="R434" s="58">
        <f>+BPub!S420/1000000</f>
        <v>2.3030626600000002</v>
      </c>
      <c r="S434" s="58">
        <f>+BPub!X420/1000000</f>
        <v>7.5103440999999993</v>
      </c>
      <c r="T434" s="58">
        <f>+BPub!AB420/1000000</f>
        <v>22.914297010000002</v>
      </c>
      <c r="U434" s="58">
        <v>22.643950270000001</v>
      </c>
      <c r="W434" s="58">
        <f>+BPub!H420/1000000</f>
        <v>0.57679729000000002</v>
      </c>
      <c r="X434" s="58">
        <f>+BPub!M420/1000000</f>
        <v>0.55791647999999994</v>
      </c>
      <c r="Y434" s="58">
        <f>+BPub!R420/1000000</f>
        <v>17.58720902</v>
      </c>
      <c r="Z434" s="58">
        <f>+BPub!V420/1000000</f>
        <v>114.75018756</v>
      </c>
      <c r="AA434" s="58">
        <f>+BPub!AC420/1000000</f>
        <v>76.219163969999997</v>
      </c>
      <c r="AB434" s="58">
        <v>110.49196923999999</v>
      </c>
      <c r="AD434">
        <v>8.3933999999999995E-2</v>
      </c>
      <c r="AE434">
        <v>0.27401399999999998</v>
      </c>
      <c r="AF434">
        <v>0.39166200000000001</v>
      </c>
      <c r="AG434">
        <v>0.36023500000000003</v>
      </c>
      <c r="AH434">
        <v>0.94111414999999998</v>
      </c>
      <c r="AI434">
        <v>1.3207062700000001</v>
      </c>
    </row>
    <row r="435" spans="1:35" x14ac:dyDescent="0.25">
      <c r="A435" t="s">
        <v>415</v>
      </c>
      <c r="B435" s="1">
        <v>-15.496250679999999</v>
      </c>
      <c r="C435" s="149">
        <v>-15.44126249</v>
      </c>
      <c r="D435" s="1">
        <v>-14.493130240000001</v>
      </c>
      <c r="E435" s="1">
        <v>-13.994348990000001</v>
      </c>
      <c r="F435" s="1">
        <v>-8.8086997</v>
      </c>
      <c r="G435" s="58">
        <v>-10.131850480000001</v>
      </c>
      <c r="I435" s="180">
        <f>+BPub!G421/1000000</f>
        <v>-1.5939444700000001</v>
      </c>
      <c r="J435" s="180">
        <f>+BPub!L421/1000000</f>
        <v>-8.0485747500000002</v>
      </c>
      <c r="K435" s="180">
        <f>+BPub!Q421/1000000</f>
        <v>-7.7660814800000004</v>
      </c>
      <c r="L435" s="180">
        <f>+BPub!W421/1000000</f>
        <v>-7.7650870300000001</v>
      </c>
      <c r="M435" s="180">
        <f>+BPub!AD421/1000000</f>
        <v>-1.71121601</v>
      </c>
      <c r="N435" s="180">
        <v>-2.2713740299999996</v>
      </c>
      <c r="P435" s="58">
        <f>+BPub!I421/1000000</f>
        <v>-48.859422180000003</v>
      </c>
      <c r="Q435" s="58">
        <f>+BPub!N421/1000000</f>
        <v>-19.880834920000002</v>
      </c>
      <c r="R435" s="58">
        <f>+BPub!S421/1000000</f>
        <v>-30.082446969999999</v>
      </c>
      <c r="S435" s="58">
        <f>+BPub!X421/1000000</f>
        <v>-18.558023049999999</v>
      </c>
      <c r="T435" s="58">
        <f>+BPub!AB421/1000000</f>
        <v>-23.946391420000001</v>
      </c>
      <c r="U435" s="58">
        <v>-27.951292039999998</v>
      </c>
      <c r="W435" s="58">
        <f>+BPub!H421/1000000</f>
        <v>-0.91356307999999997</v>
      </c>
      <c r="X435" s="58">
        <f>+BPub!M421/1000000</f>
        <v>-0.46330778</v>
      </c>
      <c r="Y435" s="58">
        <f>+BPub!R421/1000000</f>
        <v>-0.46767885999999997</v>
      </c>
      <c r="Z435" s="58">
        <f>+BPub!V421/1000000</f>
        <v>-1.2789948799999999</v>
      </c>
      <c r="AA435" s="58">
        <f>+BPub!AC421/1000000</f>
        <v>-1.8027938700000001</v>
      </c>
      <c r="AB435" s="58">
        <v>-1.36733416</v>
      </c>
      <c r="AD435">
        <v>-5.867E-2</v>
      </c>
      <c r="AE435">
        <v>-5.7447999999999999E-2</v>
      </c>
      <c r="AF435">
        <v>-0.183145</v>
      </c>
      <c r="AG435">
        <v>-7.4630000000000002E-2</v>
      </c>
      <c r="AH435">
        <v>-0.25950791000000001</v>
      </c>
      <c r="AI435">
        <v>-0.40186726</v>
      </c>
    </row>
    <row r="436" spans="1:35" x14ac:dyDescent="0.25">
      <c r="A436" t="s">
        <v>416</v>
      </c>
      <c r="B436" s="1">
        <v>-5.8045799499999999</v>
      </c>
      <c r="C436" s="149">
        <v>-5.9915438700000001</v>
      </c>
      <c r="D436" s="1">
        <v>-5.3369119800000009</v>
      </c>
      <c r="E436" s="1">
        <v>-5.0046921900000001</v>
      </c>
      <c r="F436" s="1">
        <v>-3.64985363</v>
      </c>
      <c r="G436" s="58">
        <v>-2.9627422799999996</v>
      </c>
      <c r="I436" s="180">
        <f>+BPub!G422/1000000</f>
        <v>-0.30353548999999996</v>
      </c>
      <c r="J436" s="180">
        <f>+BPub!L422/1000000</f>
        <v>-0.19231810000000002</v>
      </c>
      <c r="K436" s="180">
        <f>+BPub!Q422/1000000</f>
        <v>-7.2876679999999999E-2</v>
      </c>
      <c r="L436" s="180">
        <f>+BPub!W422/1000000</f>
        <v>-6.9520910000000005E-2</v>
      </c>
      <c r="M436" s="180">
        <f>+BPub!AD422/1000000</f>
        <v>-4.6735839999999994E-2</v>
      </c>
      <c r="N436" s="180">
        <v>-0.15577073999999999</v>
      </c>
      <c r="P436" s="58">
        <f>+BPub!I422/1000000</f>
        <v>-10.618488920000001</v>
      </c>
      <c r="Q436" s="58">
        <f>+BPub!N422/1000000</f>
        <v>-7.0985074599999995</v>
      </c>
      <c r="R436" s="58">
        <f>+BPub!S422/1000000</f>
        <v>-1.81152958</v>
      </c>
      <c r="S436" s="58">
        <f>+BPub!X422/1000000</f>
        <v>-1.3728235900000001</v>
      </c>
      <c r="T436" s="58">
        <f>+BPub!AB422/1000000</f>
        <v>-2.2699609199999999</v>
      </c>
      <c r="U436" s="58">
        <v>-2.0275528600000001</v>
      </c>
      <c r="W436" s="58">
        <f>+BPub!H422/1000000</f>
        <v>-2.0386000000000002E-4</v>
      </c>
      <c r="X436" s="58">
        <f>+BPub!M422/1000000</f>
        <v>-6.6200000000000001E-6</v>
      </c>
      <c r="Y436" s="58">
        <f>+BPub!R422/1000000</f>
        <v>-1.9443999999999999E-4</v>
      </c>
      <c r="Z436" s="58">
        <f>+BPub!V422/1000000</f>
        <v>-3.6644999999999999E-4</v>
      </c>
      <c r="AA436" s="58">
        <f>+BPub!AC422/1000000</f>
        <v>-2.7628240000000002E-2</v>
      </c>
      <c r="AB436" s="58">
        <v>-2.7628490000000002E-2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</row>
    <row r="437" spans="1:35" x14ac:dyDescent="0.25">
      <c r="A437" t="s">
        <v>417</v>
      </c>
      <c r="B437" s="1">
        <v>-9.6916707300000002</v>
      </c>
      <c r="C437" s="149">
        <v>-9.4497186199999987</v>
      </c>
      <c r="D437" s="1">
        <v>-9.1562182599999993</v>
      </c>
      <c r="E437" s="1">
        <v>-8.9896568000000006</v>
      </c>
      <c r="F437" s="1">
        <v>-5.1588460700000001</v>
      </c>
      <c r="G437" s="58">
        <v>-7.1691082000000002</v>
      </c>
      <c r="I437" s="180">
        <f>+BPub!G423/1000000</f>
        <v>-1.29040898</v>
      </c>
      <c r="J437" s="180">
        <f>+BPub!L423/1000000</f>
        <v>-7.8562566500000006</v>
      </c>
      <c r="K437" s="180">
        <f>+BPub!Q423/1000000</f>
        <v>-7.6932048000000002</v>
      </c>
      <c r="L437" s="180">
        <f>+BPub!W423/1000000</f>
        <v>-7.6955661200000005</v>
      </c>
      <c r="M437" s="180">
        <f>+BPub!AD423/1000000</f>
        <v>-1.6644801699999998</v>
      </c>
      <c r="N437" s="180">
        <v>-2.1156032900000001</v>
      </c>
      <c r="P437" s="58">
        <f>+BPub!I423/1000000</f>
        <v>-38.240933259999998</v>
      </c>
      <c r="Q437" s="58">
        <f>+BPub!N423/1000000</f>
        <v>-12.782327460000001</v>
      </c>
      <c r="R437" s="58">
        <f>+BPub!S423/1000000</f>
        <v>-28.270917390000001</v>
      </c>
      <c r="S437" s="58">
        <f>+BPub!X423/1000000</f>
        <v>-17.18519946</v>
      </c>
      <c r="T437" s="58">
        <f>+BPub!AB423/1000000</f>
        <v>-21.676430499999999</v>
      </c>
      <c r="U437" s="58">
        <v>-25.923739179999998</v>
      </c>
      <c r="W437" s="58">
        <f>+BPub!H423/1000000</f>
        <v>-0.91335922000000003</v>
      </c>
      <c r="X437" s="58">
        <f>+BPub!M423/1000000</f>
        <v>-0.46330115999999999</v>
      </c>
      <c r="Y437" s="58">
        <f>+BPub!R423/1000000</f>
        <v>-0.46748441999999996</v>
      </c>
      <c r="Z437" s="58">
        <f>+BPub!V423/1000000</f>
        <v>-1.2786284299999999</v>
      </c>
      <c r="AA437" s="58">
        <f>+BPub!AC423/1000000</f>
        <v>-1.7751656299999998</v>
      </c>
      <c r="AB437" s="58">
        <v>-1.3397056699999998</v>
      </c>
      <c r="AD437">
        <v>-5.867E-2</v>
      </c>
      <c r="AE437">
        <v>-5.7447999999999999E-2</v>
      </c>
      <c r="AF437">
        <v>-0.183145</v>
      </c>
      <c r="AG437">
        <v>-7.4630000000000002E-2</v>
      </c>
      <c r="AH437">
        <v>-0.25950791000000001</v>
      </c>
      <c r="AI437">
        <v>-0.40186726</v>
      </c>
    </row>
    <row r="438" spans="1:35" x14ac:dyDescent="0.25">
      <c r="A438" t="s">
        <v>418</v>
      </c>
      <c r="B438" s="1">
        <v>1.5300029399999999</v>
      </c>
      <c r="C438" s="149">
        <v>2.0981391499999997</v>
      </c>
      <c r="D438" s="1">
        <v>2.3949997299999999</v>
      </c>
      <c r="E438" s="1">
        <v>2.2300553700000001</v>
      </c>
      <c r="F438" s="1">
        <v>0.66682631000000003</v>
      </c>
      <c r="G438" s="58">
        <v>4.6997719699999996</v>
      </c>
      <c r="I438" s="180">
        <f>+BPub!G424/1000000</f>
        <v>21.3724293</v>
      </c>
      <c r="J438" s="180">
        <f>+BPub!L424/1000000</f>
        <v>21.22882289</v>
      </c>
      <c r="K438" s="180">
        <f>+BPub!Q424/1000000</f>
        <v>20.712909370000002</v>
      </c>
      <c r="L438" s="180">
        <f>+BPub!W424/1000000</f>
        <v>20.995507289999999</v>
      </c>
      <c r="M438" s="180">
        <f>+BPub!AD424/1000000</f>
        <v>23.089757640000002</v>
      </c>
      <c r="N438" s="180">
        <v>21.837959590000001</v>
      </c>
      <c r="P438" s="58">
        <f>+BPub!I424/1000000</f>
        <v>1.9451083500000002</v>
      </c>
      <c r="Q438" s="58">
        <f>+BPub!N424/1000000</f>
        <v>0.72721349999999996</v>
      </c>
      <c r="R438" s="58">
        <f>+BPub!S424/1000000</f>
        <v>23.896377219999998</v>
      </c>
      <c r="S438" s="58">
        <f>+BPub!X424/1000000</f>
        <v>20.549119820000001</v>
      </c>
      <c r="T438" s="58">
        <f>+BPub!AB424/1000000</f>
        <v>10.4702854</v>
      </c>
      <c r="U438" s="58">
        <v>13.68893589</v>
      </c>
      <c r="W438" s="58">
        <f>+BPub!H424/1000000</f>
        <v>5.8870399999999998</v>
      </c>
      <c r="X438" s="58">
        <f>+BPub!M424/1000000</f>
        <v>5.8802399999999997</v>
      </c>
      <c r="Y438" s="58">
        <f>+BPub!R424/1000000</f>
        <v>5.8802399999999997</v>
      </c>
      <c r="Z438" s="58">
        <f>+BPub!V424/1000000</f>
        <v>6.7263068700000002</v>
      </c>
      <c r="AA438" s="58">
        <f>+BPub!AC424/1000000</f>
        <v>6.6996283499999993</v>
      </c>
      <c r="AB438" s="58">
        <v>6.6729498300000003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</row>
    <row r="439" spans="1:35" x14ac:dyDescent="0.25">
      <c r="A439" t="s">
        <v>419</v>
      </c>
      <c r="B439" s="1">
        <v>3.814178E-2</v>
      </c>
      <c r="C439" s="149">
        <v>3.8138789999999999E-2</v>
      </c>
      <c r="D439" s="1">
        <v>7.4194999999999997E-2</v>
      </c>
      <c r="E439" s="1">
        <v>3.8138789999999999E-2</v>
      </c>
      <c r="F439" s="1">
        <v>3.8138789999999999E-2</v>
      </c>
      <c r="G439" s="58">
        <v>3.8138789999999999E-2</v>
      </c>
      <c r="I439" s="180">
        <f>+BPub!G425/1000000</f>
        <v>0.23070048000000001</v>
      </c>
      <c r="J439" s="180">
        <f>+BPub!L425/1000000</f>
        <v>0.52038678999999999</v>
      </c>
      <c r="K439" s="180">
        <f>+BPub!Q425/1000000</f>
        <v>0.55193923999999994</v>
      </c>
      <c r="L439" s="180">
        <f>+BPub!W425/1000000</f>
        <v>0.57628621999999996</v>
      </c>
      <c r="M439" s="180">
        <f>+BPub!AD425/1000000</f>
        <v>0.61241517000000001</v>
      </c>
      <c r="N439" s="180">
        <v>0.59576706000000001</v>
      </c>
      <c r="P439" s="58">
        <f>+BPub!I425/1000000</f>
        <v>10.265557680000001</v>
      </c>
      <c r="Q439" s="58">
        <f>+BPub!N425/1000000</f>
        <v>9.98021198</v>
      </c>
      <c r="R439" s="58">
        <f>+BPub!S425/1000000</f>
        <v>32.478370720000001</v>
      </c>
      <c r="S439" s="58">
        <f>+BPub!X425/1000000</f>
        <v>28.212127980000002</v>
      </c>
      <c r="T439" s="58">
        <f>+BPub!AB425/1000000</f>
        <v>18.361455750000001</v>
      </c>
      <c r="U439" s="58">
        <v>22.203769600000001</v>
      </c>
      <c r="W439" s="58">
        <f>+BPub!H425/1000000</f>
        <v>0.13109110000000002</v>
      </c>
      <c r="X439" s="58">
        <f>+BPub!M425/1000000</f>
        <v>8.6021270000000011E-2</v>
      </c>
      <c r="Y439" s="58">
        <f>+BPub!R425/1000000</f>
        <v>6.846613E-2</v>
      </c>
      <c r="Z439" s="58">
        <f>+BPub!V425/1000000</f>
        <v>3.0759889999999998E-2</v>
      </c>
      <c r="AA439" s="58">
        <f>+BPub!AC425/1000000</f>
        <v>2.3041320000000001E-2</v>
      </c>
      <c r="AB439" s="58">
        <v>1.243061E-2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</row>
    <row r="440" spans="1:35" x14ac:dyDescent="0.25">
      <c r="A440" t="s">
        <v>420</v>
      </c>
      <c r="B440" s="1">
        <v>0</v>
      </c>
      <c r="C440" s="149">
        <v>0</v>
      </c>
      <c r="D440" s="1">
        <v>0</v>
      </c>
      <c r="E440" s="1">
        <v>0</v>
      </c>
      <c r="F440" s="1">
        <v>0</v>
      </c>
      <c r="G440" s="58">
        <v>0</v>
      </c>
      <c r="I440" s="180">
        <f>+BPub!G426/1000000</f>
        <v>2.4287970000000002E-2</v>
      </c>
      <c r="J440" s="180">
        <f>+BPub!L426/1000000</f>
        <v>0.27051155999999998</v>
      </c>
      <c r="K440" s="180">
        <f>+BPub!Q426/1000000</f>
        <v>0.28970185999999998</v>
      </c>
      <c r="L440" s="180">
        <f>+BPub!W426/1000000</f>
        <v>0.29345186000000001</v>
      </c>
      <c r="M440" s="180">
        <f>+BPub!AD426/1000000</f>
        <v>0.29345186000000001</v>
      </c>
      <c r="N440" s="180">
        <v>0.29345186000000001</v>
      </c>
      <c r="P440" s="58">
        <f>+BPub!I426/1000000</f>
        <v>3.5698992599999997</v>
      </c>
      <c r="Q440" s="58">
        <f>+BPub!N426/1000000</f>
        <v>3.3226042400000004</v>
      </c>
      <c r="R440" s="58">
        <f>+BPub!S426/1000000</f>
        <v>24.222232030000001</v>
      </c>
      <c r="S440" s="58">
        <f>+BPub!X426/1000000</f>
        <v>18.950482340000001</v>
      </c>
      <c r="T440" s="58">
        <f>+BPub!AB426/1000000</f>
        <v>10.132460099999999</v>
      </c>
      <c r="U440" s="58">
        <v>18.085633309999999</v>
      </c>
      <c r="W440" s="58">
        <f>+BPub!H426/1000000</f>
        <v>0</v>
      </c>
      <c r="X440" s="58">
        <f>+BPub!M426/1000000</f>
        <v>0</v>
      </c>
      <c r="Y440" s="58">
        <f>+BPub!R426/1000000</f>
        <v>0</v>
      </c>
      <c r="Z440" s="58">
        <f>+BPub!V426/1000000</f>
        <v>0</v>
      </c>
      <c r="AA440" s="58">
        <f>+BPub!AC426/1000000</f>
        <v>0</v>
      </c>
      <c r="AB440" s="58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</row>
    <row r="441" spans="1:35" x14ac:dyDescent="0.25">
      <c r="A441" t="s">
        <v>421</v>
      </c>
      <c r="B441" s="1">
        <v>3.8010530000000001E-2</v>
      </c>
      <c r="C441" s="149">
        <v>3.8010530000000001E-2</v>
      </c>
      <c r="D441" s="1">
        <v>7.4066740000000006E-2</v>
      </c>
      <c r="E441" s="1">
        <v>3.8010530000000001E-2</v>
      </c>
      <c r="F441" s="1">
        <v>3.8010530000000001E-2</v>
      </c>
      <c r="G441" s="58">
        <v>3.8010530000000001E-2</v>
      </c>
      <c r="I441" s="180">
        <f>+BPub!G427/1000000</f>
        <v>0.20641251000000002</v>
      </c>
      <c r="J441" s="180">
        <f>+BPub!L427/1000000</f>
        <v>0.24987523</v>
      </c>
      <c r="K441" s="180">
        <f>+BPub!Q427/1000000</f>
        <v>0.26223738000000002</v>
      </c>
      <c r="L441" s="180">
        <f>+BPub!W427/1000000</f>
        <v>0.28283436000000001</v>
      </c>
      <c r="M441" s="180">
        <f>+BPub!AD427/1000000</f>
        <v>0.31896331</v>
      </c>
      <c r="N441" s="180">
        <v>0.30231520000000001</v>
      </c>
      <c r="P441" s="58">
        <f>+BPub!I427/1000000</f>
        <v>6.4867561600000005</v>
      </c>
      <c r="Q441" s="58">
        <f>+BPub!N427/1000000</f>
        <v>6.4487054800000001</v>
      </c>
      <c r="R441" s="58">
        <f>+BPub!S427/1000000</f>
        <v>8.1842674300000002</v>
      </c>
      <c r="S441" s="58">
        <f>+BPub!X427/1000000</f>
        <v>5.2373254999999999</v>
      </c>
      <c r="T441" s="58">
        <f>+BPub!AB427/1000000</f>
        <v>4.3993077199999995</v>
      </c>
      <c r="U441" s="58">
        <v>3.5750164399999997</v>
      </c>
      <c r="W441" s="58">
        <f>+BPub!H427/1000000</f>
        <v>0</v>
      </c>
      <c r="X441" s="58">
        <f>+BPub!M427/1000000</f>
        <v>0</v>
      </c>
      <c r="Y441" s="58">
        <f>+BPub!R427/1000000</f>
        <v>0</v>
      </c>
      <c r="Z441" s="58">
        <f>+BPub!V427/1000000</f>
        <v>0</v>
      </c>
      <c r="AA441" s="58">
        <f>+BPub!AC427/1000000</f>
        <v>0</v>
      </c>
      <c r="AB441" s="58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</row>
    <row r="442" spans="1:35" x14ac:dyDescent="0.25">
      <c r="A442" t="s">
        <v>422</v>
      </c>
      <c r="B442" s="1">
        <v>1.3124999999999999E-4</v>
      </c>
      <c r="C442" s="149">
        <v>1.2826E-4</v>
      </c>
      <c r="D442" s="1">
        <v>1.2826E-4</v>
      </c>
      <c r="E442" s="1">
        <v>1.2826E-4</v>
      </c>
      <c r="F442" s="1">
        <v>1.2826E-4</v>
      </c>
      <c r="G442" s="58">
        <v>1.2826E-4</v>
      </c>
      <c r="I442" s="180">
        <f>+BPub!G428/1000000</f>
        <v>0</v>
      </c>
      <c r="J442" s="180">
        <f>+BPub!L428/1000000</f>
        <v>0</v>
      </c>
      <c r="K442" s="180">
        <f>+BPub!Q428/1000000</f>
        <v>0</v>
      </c>
      <c r="L442" s="180">
        <f>+BPub!W428/1000000</f>
        <v>0</v>
      </c>
      <c r="M442" s="180">
        <f>+BPub!AD428/1000000</f>
        <v>0</v>
      </c>
      <c r="N442" s="180">
        <v>0</v>
      </c>
      <c r="P442" s="58">
        <f>+BPub!I428/1000000</f>
        <v>0.20890226000000001</v>
      </c>
      <c r="Q442" s="58">
        <f>+BPub!N428/1000000</f>
        <v>0.20890226000000001</v>
      </c>
      <c r="R442" s="58">
        <f>+BPub!S428/1000000</f>
        <v>3.5292259999999999E-2</v>
      </c>
      <c r="S442" s="58">
        <f>+BPub!X428/1000000</f>
        <v>0.19406576</v>
      </c>
      <c r="T442" s="58">
        <f>+BPub!AB428/1000000</f>
        <v>0.19406576</v>
      </c>
      <c r="U442" s="58">
        <v>0.19406576</v>
      </c>
      <c r="W442" s="58">
        <f>+BPub!H428/1000000</f>
        <v>0</v>
      </c>
      <c r="X442" s="58">
        <f>+BPub!M428/1000000</f>
        <v>0</v>
      </c>
      <c r="Y442" s="58">
        <f>+BPub!R428/1000000</f>
        <v>0</v>
      </c>
      <c r="Z442" s="58">
        <f>+BPub!V428/1000000</f>
        <v>0</v>
      </c>
      <c r="AA442" s="58">
        <f>+BPub!AC428/1000000</f>
        <v>0</v>
      </c>
      <c r="AB442" s="58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</row>
    <row r="443" spans="1:35" x14ac:dyDescent="0.25">
      <c r="A443" t="s">
        <v>423</v>
      </c>
      <c r="B443" s="1">
        <v>0</v>
      </c>
      <c r="C443" s="149">
        <v>0</v>
      </c>
      <c r="D443" s="1">
        <v>0</v>
      </c>
      <c r="E443" s="1">
        <v>0</v>
      </c>
      <c r="F443" s="1">
        <v>0</v>
      </c>
      <c r="G443" s="58">
        <v>0</v>
      </c>
      <c r="I443" s="180">
        <f>+BPub!G429/1000000</f>
        <v>0</v>
      </c>
      <c r="J443" s="180">
        <f>+BPub!L429/1000000</f>
        <v>0</v>
      </c>
      <c r="K443" s="180">
        <f>+BPub!Q429/1000000</f>
        <v>0</v>
      </c>
      <c r="L443" s="180">
        <f>+BPub!W429/1000000</f>
        <v>0</v>
      </c>
      <c r="M443" s="180">
        <f>+BPub!AD429/1000000</f>
        <v>0</v>
      </c>
      <c r="N443" s="180">
        <v>0</v>
      </c>
      <c r="P443" s="58">
        <f>+BPub!I429/1000000</f>
        <v>0</v>
      </c>
      <c r="Q443" s="58">
        <f>+BPub!N429/1000000</f>
        <v>0</v>
      </c>
      <c r="R443" s="58">
        <f>+BPub!S429/1000000</f>
        <v>0</v>
      </c>
      <c r="S443" s="58">
        <f>+BPub!X429/1000000</f>
        <v>0</v>
      </c>
      <c r="T443" s="58">
        <f>+BPub!AB429/1000000</f>
        <v>0</v>
      </c>
      <c r="U443" s="58">
        <v>0</v>
      </c>
      <c r="W443" s="58">
        <f>+BPub!H429/1000000</f>
        <v>0</v>
      </c>
      <c r="X443" s="58">
        <f>+BPub!M429/1000000</f>
        <v>0</v>
      </c>
      <c r="Y443" s="58">
        <f>+BPub!R429/1000000</f>
        <v>0</v>
      </c>
      <c r="Z443" s="58">
        <f>+BPub!V429/1000000</f>
        <v>0</v>
      </c>
      <c r="AA443" s="58">
        <f>+BPub!AC429/1000000</f>
        <v>0</v>
      </c>
      <c r="AB443" s="58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</row>
    <row r="444" spans="1:35" x14ac:dyDescent="0.25">
      <c r="A444" t="s">
        <v>424</v>
      </c>
      <c r="B444" s="1">
        <v>0</v>
      </c>
      <c r="C444" s="149">
        <v>0</v>
      </c>
      <c r="D444" s="1">
        <v>0</v>
      </c>
      <c r="E444" s="1">
        <v>0</v>
      </c>
      <c r="F444" s="1">
        <v>0</v>
      </c>
      <c r="G444" s="58">
        <v>0</v>
      </c>
      <c r="I444" s="180">
        <f>+BPub!G430/1000000</f>
        <v>0</v>
      </c>
      <c r="J444" s="180">
        <f>+BPub!L430/1000000</f>
        <v>0</v>
      </c>
      <c r="K444" s="180">
        <f>+BPub!Q430/1000000</f>
        <v>0</v>
      </c>
      <c r="L444" s="180">
        <f>+BPub!W430/1000000</f>
        <v>0</v>
      </c>
      <c r="M444" s="180">
        <f>+BPub!AD430/1000000</f>
        <v>0</v>
      </c>
      <c r="N444" s="180">
        <v>0</v>
      </c>
      <c r="P444" s="58">
        <f>+BPub!I430/1000000</f>
        <v>0</v>
      </c>
      <c r="Q444" s="58">
        <f>+BPub!N430/1000000</f>
        <v>0</v>
      </c>
      <c r="R444" s="58">
        <f>+BPub!S430/1000000</f>
        <v>0</v>
      </c>
      <c r="S444" s="58">
        <f>+BPub!X430/1000000</f>
        <v>0</v>
      </c>
      <c r="T444" s="58">
        <f>+BPub!AB430/1000000</f>
        <v>0.30961509000000004</v>
      </c>
      <c r="U444" s="58">
        <v>0.30961509000000004</v>
      </c>
      <c r="W444" s="58">
        <f>+BPub!H430/1000000</f>
        <v>0</v>
      </c>
      <c r="X444" s="58">
        <f>+BPub!M430/1000000</f>
        <v>0</v>
      </c>
      <c r="Y444" s="58">
        <f>+BPub!R430/1000000</f>
        <v>0</v>
      </c>
      <c r="Z444" s="58">
        <f>+BPub!V430/1000000</f>
        <v>0</v>
      </c>
      <c r="AA444" s="58">
        <f>+BPub!AC430/1000000</f>
        <v>0</v>
      </c>
      <c r="AB444" s="58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</row>
    <row r="445" spans="1:35" x14ac:dyDescent="0.25">
      <c r="A445" t="s">
        <v>425</v>
      </c>
      <c r="B445" s="1">
        <v>0</v>
      </c>
      <c r="C445" s="149">
        <v>0</v>
      </c>
      <c r="D445" s="1">
        <v>0</v>
      </c>
      <c r="E445" s="1">
        <v>0</v>
      </c>
      <c r="F445" s="1">
        <v>0</v>
      </c>
      <c r="G445" s="58">
        <v>0</v>
      </c>
      <c r="I445" s="180">
        <f>+BPub!G431/1000000</f>
        <v>0</v>
      </c>
      <c r="J445" s="180">
        <f>+BPub!L431/1000000</f>
        <v>0</v>
      </c>
      <c r="K445" s="180">
        <f>+BPub!Q431/1000000</f>
        <v>0</v>
      </c>
      <c r="L445" s="180">
        <f>+BPub!W431/1000000</f>
        <v>0</v>
      </c>
      <c r="M445" s="180">
        <f>+BPub!AD431/1000000</f>
        <v>0</v>
      </c>
      <c r="N445" s="180">
        <v>0</v>
      </c>
      <c r="P445" s="58">
        <f>+BPub!I431/1000000</f>
        <v>0</v>
      </c>
      <c r="Q445" s="58">
        <f>+BPub!N431/1000000</f>
        <v>0</v>
      </c>
      <c r="R445" s="58">
        <f>+BPub!S431/1000000</f>
        <v>0</v>
      </c>
      <c r="S445" s="58">
        <f>+BPub!X431/1000000</f>
        <v>0</v>
      </c>
      <c r="T445" s="58">
        <f>+BPub!AB431/1000000</f>
        <v>0</v>
      </c>
      <c r="U445" s="58">
        <v>0</v>
      </c>
      <c r="W445" s="58">
        <f>+BPub!H431/1000000</f>
        <v>0</v>
      </c>
      <c r="X445" s="58">
        <f>+BPub!M431/1000000</f>
        <v>0</v>
      </c>
      <c r="Y445" s="58">
        <f>+BPub!R431/1000000</f>
        <v>0</v>
      </c>
      <c r="Z445" s="58">
        <f>+BPub!V431/1000000</f>
        <v>0</v>
      </c>
      <c r="AA445" s="58">
        <f>+BPub!AC431/1000000</f>
        <v>0</v>
      </c>
      <c r="AB445" s="58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</row>
    <row r="446" spans="1:35" x14ac:dyDescent="0.25">
      <c r="A446" t="s">
        <v>426</v>
      </c>
      <c r="B446" s="1">
        <v>0</v>
      </c>
      <c r="C446" s="149">
        <v>0</v>
      </c>
      <c r="D446" s="1">
        <v>0</v>
      </c>
      <c r="E446" s="1">
        <v>0</v>
      </c>
      <c r="F446" s="1">
        <v>0</v>
      </c>
      <c r="G446" s="58">
        <v>0</v>
      </c>
      <c r="I446" s="180">
        <f>+BPub!G432/1000000</f>
        <v>0</v>
      </c>
      <c r="J446" s="180">
        <f>+BPub!L432/1000000</f>
        <v>0</v>
      </c>
      <c r="K446" s="180">
        <f>+BPub!Q432/1000000</f>
        <v>0</v>
      </c>
      <c r="L446" s="180">
        <f>+BPub!W432/1000000</f>
        <v>0</v>
      </c>
      <c r="M446" s="180">
        <f>+BPub!AD432/1000000</f>
        <v>0</v>
      </c>
      <c r="N446" s="180">
        <v>0</v>
      </c>
      <c r="P446" s="58">
        <f>+BPub!I432/1000000</f>
        <v>0</v>
      </c>
      <c r="Q446" s="58">
        <f>+BPub!N432/1000000</f>
        <v>0</v>
      </c>
      <c r="R446" s="58">
        <f>+BPub!S432/1000000</f>
        <v>0</v>
      </c>
      <c r="S446" s="58">
        <f>+BPub!X432/1000000</f>
        <v>0</v>
      </c>
      <c r="T446" s="58">
        <f>+BPub!AB432/1000000</f>
        <v>0</v>
      </c>
      <c r="U446" s="58">
        <v>0</v>
      </c>
      <c r="W446" s="58">
        <f>+BPub!H432/1000000</f>
        <v>0</v>
      </c>
      <c r="X446" s="58">
        <f>+BPub!M432/1000000</f>
        <v>0</v>
      </c>
      <c r="Y446" s="58">
        <f>+BPub!R432/1000000</f>
        <v>0</v>
      </c>
      <c r="Z446" s="58">
        <f>+BPub!V432/1000000</f>
        <v>0</v>
      </c>
      <c r="AA446" s="58">
        <f>+BPub!AC432/1000000</f>
        <v>0</v>
      </c>
      <c r="AB446" s="58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</row>
    <row r="447" spans="1:35" x14ac:dyDescent="0.25">
      <c r="A447" t="s">
        <v>427</v>
      </c>
      <c r="B447" s="1">
        <v>0</v>
      </c>
      <c r="C447" s="149">
        <v>0</v>
      </c>
      <c r="D447" s="1">
        <v>0</v>
      </c>
      <c r="E447" s="1">
        <v>0</v>
      </c>
      <c r="F447" s="1">
        <v>0</v>
      </c>
      <c r="G447" s="58">
        <v>0</v>
      </c>
      <c r="I447" s="180">
        <f>+BPub!G433/1000000</f>
        <v>0</v>
      </c>
      <c r="J447" s="180">
        <f>+BPub!L433/1000000</f>
        <v>0</v>
      </c>
      <c r="K447" s="180">
        <f>+BPub!Q433/1000000</f>
        <v>0</v>
      </c>
      <c r="L447" s="180">
        <f>+BPub!W433/1000000</f>
        <v>0</v>
      </c>
      <c r="M447" s="180">
        <f>+BPub!AD433/1000000</f>
        <v>0</v>
      </c>
      <c r="N447" s="180">
        <v>0</v>
      </c>
      <c r="P447" s="58">
        <f>+BPub!I433/1000000</f>
        <v>0</v>
      </c>
      <c r="Q447" s="58">
        <f>+BPub!N433/1000000</f>
        <v>0</v>
      </c>
      <c r="R447" s="58">
        <f>+BPub!S433/1000000</f>
        <v>0</v>
      </c>
      <c r="S447" s="58">
        <f>+BPub!X433/1000000</f>
        <v>0</v>
      </c>
      <c r="T447" s="58">
        <f>+BPub!AB433/1000000</f>
        <v>0</v>
      </c>
      <c r="U447" s="58">
        <v>0</v>
      </c>
      <c r="W447" s="58">
        <f>+BPub!H433/1000000</f>
        <v>0</v>
      </c>
      <c r="X447" s="58">
        <f>+BPub!M433/1000000</f>
        <v>0</v>
      </c>
      <c r="Y447" s="58">
        <f>+BPub!R433/1000000</f>
        <v>0</v>
      </c>
      <c r="Z447" s="58">
        <f>+BPub!V433/1000000</f>
        <v>0</v>
      </c>
      <c r="AA447" s="58">
        <f>+BPub!AC433/1000000</f>
        <v>0</v>
      </c>
      <c r="AB447" s="58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</row>
    <row r="448" spans="1:35" x14ac:dyDescent="0.25">
      <c r="A448" t="s">
        <v>428</v>
      </c>
      <c r="B448" s="1">
        <v>0</v>
      </c>
      <c r="C448" s="149">
        <v>0</v>
      </c>
      <c r="D448" s="1">
        <v>0</v>
      </c>
      <c r="E448" s="1">
        <v>0</v>
      </c>
      <c r="F448" s="1">
        <v>0</v>
      </c>
      <c r="G448" s="58">
        <v>0</v>
      </c>
      <c r="I448" s="180">
        <f>+BPub!G434/1000000</f>
        <v>0</v>
      </c>
      <c r="J448" s="180">
        <f>+BPub!L434/1000000</f>
        <v>0</v>
      </c>
      <c r="K448" s="180">
        <f>+BPub!Q434/1000000</f>
        <v>0</v>
      </c>
      <c r="L448" s="180">
        <f>+BPub!W434/1000000</f>
        <v>0</v>
      </c>
      <c r="M448" s="180">
        <f>+BPub!AD434/1000000</f>
        <v>0</v>
      </c>
      <c r="N448" s="180">
        <v>0</v>
      </c>
      <c r="P448" s="58">
        <f>+BPub!I434/1000000</f>
        <v>0</v>
      </c>
      <c r="Q448" s="58">
        <f>+BPub!N434/1000000</f>
        <v>0</v>
      </c>
      <c r="R448" s="58">
        <f>+BPub!S434/1000000</f>
        <v>0</v>
      </c>
      <c r="S448" s="58">
        <f>+BPub!X434/1000000</f>
        <v>0</v>
      </c>
      <c r="T448" s="58">
        <f>+BPub!AB434/1000000</f>
        <v>0</v>
      </c>
      <c r="U448" s="58">
        <v>0</v>
      </c>
      <c r="W448" s="58">
        <f>+BPub!H434/1000000</f>
        <v>0</v>
      </c>
      <c r="X448" s="58">
        <f>+BPub!M434/1000000</f>
        <v>0</v>
      </c>
      <c r="Y448" s="58">
        <f>+BPub!R434/1000000</f>
        <v>0</v>
      </c>
      <c r="Z448" s="58">
        <f>+BPub!V434/1000000</f>
        <v>0</v>
      </c>
      <c r="AA448" s="58">
        <f>+BPub!AC434/1000000</f>
        <v>0</v>
      </c>
      <c r="AB448" s="5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</row>
    <row r="449" spans="1:35" x14ac:dyDescent="0.25">
      <c r="A449" t="s">
        <v>429</v>
      </c>
      <c r="B449" s="1">
        <v>0</v>
      </c>
      <c r="C449" s="149">
        <v>0</v>
      </c>
      <c r="D449" s="1">
        <v>0</v>
      </c>
      <c r="E449" s="1">
        <v>0</v>
      </c>
      <c r="F449" s="1">
        <v>0</v>
      </c>
      <c r="G449" s="58">
        <v>0</v>
      </c>
      <c r="I449" s="180">
        <f>+BPub!G435/1000000</f>
        <v>0</v>
      </c>
      <c r="J449" s="180">
        <f>+BPub!L435/1000000</f>
        <v>0</v>
      </c>
      <c r="K449" s="180">
        <f>+BPub!Q435/1000000</f>
        <v>0</v>
      </c>
      <c r="L449" s="180">
        <f>+BPub!W435/1000000</f>
        <v>0</v>
      </c>
      <c r="M449" s="180">
        <f>+BPub!AD435/1000000</f>
        <v>0</v>
      </c>
      <c r="N449" s="180">
        <v>0</v>
      </c>
      <c r="P449" s="58">
        <f>+BPub!I435/1000000</f>
        <v>0</v>
      </c>
      <c r="Q449" s="58">
        <f>+BPub!N435/1000000</f>
        <v>0</v>
      </c>
      <c r="R449" s="58">
        <f>+BPub!S435/1000000</f>
        <v>3.6579E-2</v>
      </c>
      <c r="S449" s="58">
        <f>+BPub!X435/1000000</f>
        <v>3.6579E-2</v>
      </c>
      <c r="T449" s="58">
        <f>+BPub!AB435/1000000</f>
        <v>3.9439000000000002E-2</v>
      </c>
      <c r="U449" s="58">
        <v>3.9439000000000002E-2</v>
      </c>
      <c r="W449" s="58">
        <f>+BPub!H435/1000000</f>
        <v>0.13109110000000002</v>
      </c>
      <c r="X449" s="58">
        <f>+BPub!M435/1000000</f>
        <v>8.6021270000000011E-2</v>
      </c>
      <c r="Y449" s="58">
        <f>+BPub!R435/1000000</f>
        <v>6.846613E-2</v>
      </c>
      <c r="Z449" s="58">
        <f>+BPub!V435/1000000</f>
        <v>3.0759889999999998E-2</v>
      </c>
      <c r="AA449" s="58">
        <f>+BPub!AC435/1000000</f>
        <v>2.3041320000000001E-2</v>
      </c>
      <c r="AB449" s="58">
        <v>1.243061E-2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</row>
    <row r="450" spans="1:35" x14ac:dyDescent="0.25">
      <c r="A450" t="s">
        <v>430</v>
      </c>
      <c r="B450" s="1">
        <v>0</v>
      </c>
      <c r="C450" s="149">
        <v>0</v>
      </c>
      <c r="D450" s="1">
        <v>0</v>
      </c>
      <c r="E450" s="1">
        <v>0</v>
      </c>
      <c r="F450" s="1">
        <v>0</v>
      </c>
      <c r="G450" s="58">
        <v>0</v>
      </c>
      <c r="I450" s="180">
        <f>+BPub!G436/1000000</f>
        <v>0</v>
      </c>
      <c r="J450" s="180">
        <f>+BPub!L436/1000000</f>
        <v>0</v>
      </c>
      <c r="K450" s="180">
        <f>+BPub!Q436/1000000</f>
        <v>0</v>
      </c>
      <c r="L450" s="180">
        <f>+BPub!W436/1000000</f>
        <v>0</v>
      </c>
      <c r="M450" s="180">
        <f>+BPub!AD436/1000000</f>
        <v>0</v>
      </c>
      <c r="N450" s="180">
        <v>0</v>
      </c>
      <c r="P450" s="58">
        <f>+BPub!I436/1000000</f>
        <v>0</v>
      </c>
      <c r="Q450" s="58">
        <f>+BPub!N436/1000000</f>
        <v>0</v>
      </c>
      <c r="R450" s="58">
        <f>+BPub!S436/1000000</f>
        <v>0</v>
      </c>
      <c r="S450" s="58">
        <f>+BPub!X436/1000000</f>
        <v>0</v>
      </c>
      <c r="T450" s="58">
        <f>+BPub!AB436/1000000</f>
        <v>0</v>
      </c>
      <c r="U450" s="58">
        <v>0</v>
      </c>
      <c r="W450" s="58">
        <f>+BPub!H436/1000000</f>
        <v>0</v>
      </c>
      <c r="X450" s="58">
        <f>+BPub!M436/1000000</f>
        <v>0</v>
      </c>
      <c r="Y450" s="58">
        <f>+BPub!R436/1000000</f>
        <v>0</v>
      </c>
      <c r="Z450" s="58">
        <f>+BPub!V436/1000000</f>
        <v>0</v>
      </c>
      <c r="AA450" s="58">
        <f>+BPub!AC436/1000000</f>
        <v>0</v>
      </c>
      <c r="AB450" s="58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</row>
    <row r="451" spans="1:35" x14ac:dyDescent="0.25">
      <c r="A451" t="s">
        <v>431</v>
      </c>
      <c r="B451" s="1">
        <v>0</v>
      </c>
      <c r="C451" s="149">
        <v>0</v>
      </c>
      <c r="D451" s="1">
        <v>0</v>
      </c>
      <c r="E451" s="1">
        <v>0</v>
      </c>
      <c r="F451" s="1">
        <v>0</v>
      </c>
      <c r="G451" s="58">
        <v>0</v>
      </c>
      <c r="I451" s="180">
        <f>+BPub!G437/1000000</f>
        <v>0</v>
      </c>
      <c r="J451" s="180">
        <f>+BPub!L437/1000000</f>
        <v>0</v>
      </c>
      <c r="K451" s="180">
        <f>+BPub!Q437/1000000</f>
        <v>0</v>
      </c>
      <c r="L451" s="180">
        <f>+BPub!W437/1000000</f>
        <v>0</v>
      </c>
      <c r="M451" s="180">
        <f>+BPub!AD437/1000000</f>
        <v>0</v>
      </c>
      <c r="N451" s="180">
        <v>0</v>
      </c>
      <c r="P451" s="58">
        <f>+BPub!I437/1000000</f>
        <v>0</v>
      </c>
      <c r="Q451" s="58">
        <f>+BPub!N437/1000000</f>
        <v>0</v>
      </c>
      <c r="R451" s="58">
        <f>+BPub!S437/1000000</f>
        <v>0</v>
      </c>
      <c r="S451" s="58">
        <f>+BPub!X437/1000000</f>
        <v>0</v>
      </c>
      <c r="T451" s="58">
        <f>+BPub!AB437/1000000</f>
        <v>0</v>
      </c>
      <c r="U451" s="58">
        <v>0</v>
      </c>
      <c r="W451" s="58">
        <f>+BPub!H437/1000000</f>
        <v>0</v>
      </c>
      <c r="X451" s="58">
        <f>+BPub!M437/1000000</f>
        <v>0</v>
      </c>
      <c r="Y451" s="58">
        <f>+BPub!R437/1000000</f>
        <v>0</v>
      </c>
      <c r="Z451" s="58">
        <f>+BPub!V437/1000000</f>
        <v>0</v>
      </c>
      <c r="AA451" s="58">
        <f>+BPub!AC437/1000000</f>
        <v>0</v>
      </c>
      <c r="AB451" s="58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</row>
    <row r="452" spans="1:35" x14ac:dyDescent="0.25">
      <c r="A452" t="s">
        <v>432</v>
      </c>
      <c r="B452" s="1">
        <v>0</v>
      </c>
      <c r="C452" s="149">
        <v>0</v>
      </c>
      <c r="D452" s="1">
        <v>0</v>
      </c>
      <c r="E452" s="1">
        <v>0</v>
      </c>
      <c r="F452" s="1">
        <v>0</v>
      </c>
      <c r="G452" s="58">
        <v>0</v>
      </c>
      <c r="I452" s="180">
        <f>+BPub!G438/1000000</f>
        <v>0</v>
      </c>
      <c r="J452" s="180">
        <f>+BPub!L438/1000000</f>
        <v>0</v>
      </c>
      <c r="K452" s="180">
        <f>+BPub!Q438/1000000</f>
        <v>0</v>
      </c>
      <c r="L452" s="180">
        <f>+BPub!W438/1000000</f>
        <v>0</v>
      </c>
      <c r="M452" s="180">
        <f>+BPub!AD438/1000000</f>
        <v>0</v>
      </c>
      <c r="N452" s="180">
        <v>0</v>
      </c>
      <c r="P452" s="58">
        <f>+BPub!I438/1000000</f>
        <v>0</v>
      </c>
      <c r="Q452" s="58">
        <f>+BPub!N438/1000000</f>
        <v>0</v>
      </c>
      <c r="R452" s="58">
        <f>+BPub!S438/1000000</f>
        <v>0</v>
      </c>
      <c r="S452" s="58">
        <f>+BPub!X438/1000000</f>
        <v>0</v>
      </c>
      <c r="T452" s="58">
        <f>+BPub!AB438/1000000</f>
        <v>0</v>
      </c>
      <c r="U452" s="58">
        <v>0</v>
      </c>
      <c r="W452" s="58">
        <f>+BPub!H438/1000000</f>
        <v>0</v>
      </c>
      <c r="X452" s="58">
        <f>+BPub!M438/1000000</f>
        <v>0</v>
      </c>
      <c r="Y452" s="58">
        <f>+BPub!R438/1000000</f>
        <v>0</v>
      </c>
      <c r="Z452" s="58">
        <f>+BPub!V438/1000000</f>
        <v>0</v>
      </c>
      <c r="AA452" s="58">
        <f>+BPub!AC438/1000000</f>
        <v>0</v>
      </c>
      <c r="AB452" s="58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</row>
    <row r="453" spans="1:35" x14ac:dyDescent="0.25">
      <c r="A453" t="s">
        <v>433</v>
      </c>
      <c r="B453" s="1">
        <v>0</v>
      </c>
      <c r="C453" s="149">
        <v>0</v>
      </c>
      <c r="D453" s="1">
        <v>2.1500000000000001E-5</v>
      </c>
      <c r="E453" s="1">
        <v>2.1500000000000001E-5</v>
      </c>
      <c r="F453" s="1">
        <v>0</v>
      </c>
      <c r="G453" s="58">
        <v>0</v>
      </c>
      <c r="I453" s="180">
        <f>+BPub!G439/1000000</f>
        <v>0</v>
      </c>
      <c r="J453" s="180">
        <f>+BPub!L439/1000000</f>
        <v>0</v>
      </c>
      <c r="K453" s="180">
        <f>+BPub!Q439/1000000</f>
        <v>0</v>
      </c>
      <c r="L453" s="180">
        <f>+BPub!W439/1000000</f>
        <v>0</v>
      </c>
      <c r="M453" s="180">
        <f>+BPub!AD439/1000000</f>
        <v>0</v>
      </c>
      <c r="N453" s="180">
        <v>0</v>
      </c>
      <c r="P453" s="58">
        <f>+BPub!I439/1000000</f>
        <v>0</v>
      </c>
      <c r="Q453" s="58">
        <f>+BPub!N439/1000000</f>
        <v>0</v>
      </c>
      <c r="R453" s="58">
        <f>+BPub!S439/1000000</f>
        <v>0</v>
      </c>
      <c r="S453" s="58">
        <f>+BPub!X439/1000000</f>
        <v>0</v>
      </c>
      <c r="T453" s="58">
        <f>+BPub!AB439/1000000</f>
        <v>0</v>
      </c>
      <c r="U453" s="58">
        <v>0</v>
      </c>
      <c r="W453" s="58">
        <f>+BPub!H439/1000000</f>
        <v>0</v>
      </c>
      <c r="X453" s="58">
        <f>+BPub!M439/1000000</f>
        <v>0</v>
      </c>
      <c r="Y453" s="58">
        <f>+BPub!R439/1000000</f>
        <v>0</v>
      </c>
      <c r="Z453" s="58">
        <f>+BPub!V439/1000000</f>
        <v>0</v>
      </c>
      <c r="AA453" s="58">
        <f>+BPub!AC439/1000000</f>
        <v>0</v>
      </c>
      <c r="AB453" s="58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</row>
    <row r="454" spans="1:35" x14ac:dyDescent="0.25">
      <c r="A454" t="s">
        <v>434</v>
      </c>
      <c r="B454" s="1">
        <v>0</v>
      </c>
      <c r="C454" s="149">
        <v>0</v>
      </c>
      <c r="D454" s="1">
        <v>0</v>
      </c>
      <c r="E454" s="1">
        <v>0</v>
      </c>
      <c r="F454" s="1">
        <v>0</v>
      </c>
      <c r="G454" s="58">
        <v>0</v>
      </c>
      <c r="I454" s="180">
        <f>+BPub!G440/1000000</f>
        <v>0</v>
      </c>
      <c r="J454" s="180">
        <f>+BPub!L440/1000000</f>
        <v>0</v>
      </c>
      <c r="K454" s="180">
        <f>+BPub!Q440/1000000</f>
        <v>0</v>
      </c>
      <c r="L454" s="180">
        <f>+BPub!W440/1000000</f>
        <v>0</v>
      </c>
      <c r="M454" s="180">
        <f>+BPub!AD440/1000000</f>
        <v>0</v>
      </c>
      <c r="N454" s="180">
        <v>0</v>
      </c>
      <c r="P454" s="58">
        <f>+BPub!I440/1000000</f>
        <v>0</v>
      </c>
      <c r="Q454" s="58">
        <f>+BPub!N440/1000000</f>
        <v>0</v>
      </c>
      <c r="R454" s="58">
        <f>+BPub!S440/1000000</f>
        <v>0</v>
      </c>
      <c r="S454" s="58">
        <f>+BPub!X440/1000000</f>
        <v>0</v>
      </c>
      <c r="T454" s="58">
        <f>+BPub!AB440/1000000</f>
        <v>0</v>
      </c>
      <c r="U454" s="58">
        <v>0</v>
      </c>
      <c r="W454" s="58">
        <f>+BPub!H440/1000000</f>
        <v>0</v>
      </c>
      <c r="X454" s="58">
        <f>+BPub!M440/1000000</f>
        <v>0</v>
      </c>
      <c r="Y454" s="58">
        <f>+BPub!R440/1000000</f>
        <v>0</v>
      </c>
      <c r="Z454" s="58">
        <f>+BPub!V440/1000000</f>
        <v>0</v>
      </c>
      <c r="AA454" s="58">
        <f>+BPub!AC440/1000000</f>
        <v>0</v>
      </c>
      <c r="AB454" s="58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</row>
    <row r="455" spans="1:35" x14ac:dyDescent="0.25">
      <c r="A455" t="s">
        <v>435</v>
      </c>
      <c r="B455" s="1">
        <v>0</v>
      </c>
      <c r="C455" s="149">
        <v>0</v>
      </c>
      <c r="D455" s="1">
        <v>0</v>
      </c>
      <c r="E455" s="1">
        <v>0</v>
      </c>
      <c r="F455" s="1">
        <v>0</v>
      </c>
      <c r="G455" s="58">
        <v>0</v>
      </c>
      <c r="I455" s="180">
        <f>+BPub!G441/1000000</f>
        <v>0</v>
      </c>
      <c r="J455" s="180">
        <f>+BPub!L441/1000000</f>
        <v>0</v>
      </c>
      <c r="K455" s="180">
        <f>+BPub!Q441/1000000</f>
        <v>0</v>
      </c>
      <c r="L455" s="180">
        <f>+BPub!W441/1000000</f>
        <v>0</v>
      </c>
      <c r="M455" s="180">
        <f>+BPub!AD441/1000000</f>
        <v>0</v>
      </c>
      <c r="N455" s="180">
        <v>0</v>
      </c>
      <c r="P455" s="58">
        <f>+BPub!I441/1000000</f>
        <v>0</v>
      </c>
      <c r="Q455" s="58">
        <f>+BPub!N441/1000000</f>
        <v>0</v>
      </c>
      <c r="R455" s="58">
        <f>+BPub!S441/1000000</f>
        <v>0</v>
      </c>
      <c r="S455" s="58">
        <f>+BPub!X441/1000000</f>
        <v>0</v>
      </c>
      <c r="T455" s="58">
        <f>+BPub!AB441/1000000</f>
        <v>0</v>
      </c>
      <c r="U455" s="58">
        <v>0</v>
      </c>
      <c r="W455" s="58">
        <f>+BPub!H441/1000000</f>
        <v>0</v>
      </c>
      <c r="X455" s="58">
        <f>+BPub!M441/1000000</f>
        <v>0</v>
      </c>
      <c r="Y455" s="58">
        <f>+BPub!R441/1000000</f>
        <v>0</v>
      </c>
      <c r="Z455" s="58">
        <f>+BPub!V441/1000000</f>
        <v>0</v>
      </c>
      <c r="AA455" s="58">
        <f>+BPub!AC441/1000000</f>
        <v>0</v>
      </c>
      <c r="AB455" s="58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</row>
    <row r="456" spans="1:35" x14ac:dyDescent="0.25">
      <c r="A456" t="s">
        <v>436</v>
      </c>
      <c r="B456" s="1">
        <v>0</v>
      </c>
      <c r="C456" s="149">
        <v>0</v>
      </c>
      <c r="D456" s="1">
        <v>2.1500000000000001E-5</v>
      </c>
      <c r="E456" s="1">
        <v>2.1500000000000001E-5</v>
      </c>
      <c r="F456" s="1">
        <v>0</v>
      </c>
      <c r="G456" s="58">
        <v>0</v>
      </c>
      <c r="I456" s="180">
        <f>+BPub!G442/1000000</f>
        <v>0</v>
      </c>
      <c r="J456" s="180">
        <f>+BPub!L442/1000000</f>
        <v>0</v>
      </c>
      <c r="K456" s="180">
        <f>+BPub!Q442/1000000</f>
        <v>0</v>
      </c>
      <c r="L456" s="180">
        <f>+BPub!W442/1000000</f>
        <v>0</v>
      </c>
      <c r="M456" s="180">
        <f>+BPub!AD442/1000000</f>
        <v>0</v>
      </c>
      <c r="N456" s="180">
        <v>0</v>
      </c>
      <c r="P456" s="58">
        <f>+BPub!I442/1000000</f>
        <v>0</v>
      </c>
      <c r="Q456" s="58">
        <f>+BPub!N442/1000000</f>
        <v>0</v>
      </c>
      <c r="R456" s="58">
        <f>+BPub!S442/1000000</f>
        <v>0</v>
      </c>
      <c r="S456" s="58">
        <f>+BPub!X442/1000000</f>
        <v>0</v>
      </c>
      <c r="T456" s="58">
        <f>+BPub!AB442/1000000</f>
        <v>0</v>
      </c>
      <c r="U456" s="58">
        <v>0</v>
      </c>
      <c r="W456" s="58">
        <f>+BPub!H442/1000000</f>
        <v>0</v>
      </c>
      <c r="X456" s="58">
        <f>+BPub!M442/1000000</f>
        <v>0</v>
      </c>
      <c r="Y456" s="58">
        <f>+BPub!R442/1000000</f>
        <v>0</v>
      </c>
      <c r="Z456" s="58">
        <f>+BPub!V442/1000000</f>
        <v>0</v>
      </c>
      <c r="AA456" s="58">
        <f>+BPub!AC442/1000000</f>
        <v>0</v>
      </c>
      <c r="AB456" s="58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</row>
    <row r="457" spans="1:35" x14ac:dyDescent="0.25">
      <c r="A457" t="s">
        <v>437</v>
      </c>
      <c r="B457" s="1">
        <v>0</v>
      </c>
      <c r="C457" s="149">
        <v>0</v>
      </c>
      <c r="D457" s="1">
        <v>0</v>
      </c>
      <c r="E457" s="1">
        <v>0</v>
      </c>
      <c r="F457" s="1">
        <v>0</v>
      </c>
      <c r="G457" s="58">
        <v>0</v>
      </c>
      <c r="I457" s="180">
        <f>+BPub!G443/1000000</f>
        <v>0</v>
      </c>
      <c r="J457" s="180">
        <f>+BPub!L443/1000000</f>
        <v>0</v>
      </c>
      <c r="K457" s="180">
        <f>+BPub!Q443/1000000</f>
        <v>0</v>
      </c>
      <c r="L457" s="180">
        <f>+BPub!W443/1000000</f>
        <v>0</v>
      </c>
      <c r="M457" s="180">
        <f>+BPub!AD443/1000000</f>
        <v>0</v>
      </c>
      <c r="N457" s="180">
        <v>0</v>
      </c>
      <c r="P457" s="58">
        <f>+BPub!I443/1000000</f>
        <v>0</v>
      </c>
      <c r="Q457" s="58">
        <f>+BPub!N443/1000000</f>
        <v>0</v>
      </c>
      <c r="R457" s="58">
        <f>+BPub!S443/1000000</f>
        <v>0</v>
      </c>
      <c r="S457" s="58">
        <f>+BPub!X443/1000000</f>
        <v>0</v>
      </c>
      <c r="T457" s="58">
        <f>+BPub!AB443/1000000</f>
        <v>0</v>
      </c>
      <c r="U457" s="58">
        <v>0</v>
      </c>
      <c r="W457" s="58">
        <f>+BPub!H443/1000000</f>
        <v>0</v>
      </c>
      <c r="X457" s="58">
        <f>+BPub!M443/1000000</f>
        <v>0</v>
      </c>
      <c r="Y457" s="58">
        <f>+BPub!R443/1000000</f>
        <v>0</v>
      </c>
      <c r="Z457" s="58">
        <f>+BPub!V443/1000000</f>
        <v>0</v>
      </c>
      <c r="AA457" s="58">
        <f>+BPub!AC443/1000000</f>
        <v>0</v>
      </c>
      <c r="AB457" s="58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</row>
    <row r="458" spans="1:35" x14ac:dyDescent="0.25">
      <c r="A458" t="s">
        <v>438</v>
      </c>
      <c r="B458" s="1">
        <v>0</v>
      </c>
      <c r="C458" s="149">
        <v>0</v>
      </c>
      <c r="D458" s="1">
        <v>0</v>
      </c>
      <c r="E458" s="1">
        <v>0</v>
      </c>
      <c r="F458" s="1">
        <v>0</v>
      </c>
      <c r="G458" s="58">
        <v>0</v>
      </c>
      <c r="I458" s="180">
        <f>+BPub!G444/1000000</f>
        <v>0</v>
      </c>
      <c r="J458" s="180">
        <f>+BPub!L444/1000000</f>
        <v>0</v>
      </c>
      <c r="K458" s="180">
        <f>+BPub!Q444/1000000</f>
        <v>0</v>
      </c>
      <c r="L458" s="180">
        <f>+BPub!W444/1000000</f>
        <v>0</v>
      </c>
      <c r="M458" s="180">
        <f>+BPub!AD444/1000000</f>
        <v>0</v>
      </c>
      <c r="N458" s="180">
        <v>0</v>
      </c>
      <c r="P458" s="58">
        <f>+BPub!I444/1000000</f>
        <v>0</v>
      </c>
      <c r="Q458" s="58">
        <f>+BPub!N444/1000000</f>
        <v>0</v>
      </c>
      <c r="R458" s="58">
        <f>+BPub!S444/1000000</f>
        <v>0</v>
      </c>
      <c r="S458" s="58">
        <f>+BPub!X444/1000000</f>
        <v>0</v>
      </c>
      <c r="T458" s="58">
        <f>+BPub!AB444/1000000</f>
        <v>0</v>
      </c>
      <c r="U458" s="58">
        <v>0</v>
      </c>
      <c r="W458" s="58">
        <f>+BPub!H444/1000000</f>
        <v>0</v>
      </c>
      <c r="X458" s="58">
        <f>+BPub!M444/1000000</f>
        <v>0</v>
      </c>
      <c r="Y458" s="58">
        <f>+BPub!R444/1000000</f>
        <v>0</v>
      </c>
      <c r="Z458" s="58">
        <f>+BPub!V444/1000000</f>
        <v>0</v>
      </c>
      <c r="AA458" s="58">
        <f>+BPub!AC444/1000000</f>
        <v>0</v>
      </c>
      <c r="AB458" s="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</row>
    <row r="459" spans="1:35" x14ac:dyDescent="0.25">
      <c r="A459" t="s">
        <v>439</v>
      </c>
      <c r="B459" s="1">
        <v>0</v>
      </c>
      <c r="C459" s="149">
        <v>0</v>
      </c>
      <c r="D459" s="1">
        <v>0</v>
      </c>
      <c r="E459" s="1">
        <v>0</v>
      </c>
      <c r="F459" s="1">
        <v>0</v>
      </c>
      <c r="G459" s="58">
        <v>0</v>
      </c>
      <c r="I459" s="180">
        <f>+BPub!G445/1000000</f>
        <v>0</v>
      </c>
      <c r="J459" s="180">
        <f>+BPub!L445/1000000</f>
        <v>0</v>
      </c>
      <c r="K459" s="180">
        <f>+BPub!Q445/1000000</f>
        <v>0</v>
      </c>
      <c r="L459" s="180">
        <f>+BPub!W445/1000000</f>
        <v>0</v>
      </c>
      <c r="M459" s="180">
        <f>+BPub!AD445/1000000</f>
        <v>0</v>
      </c>
      <c r="N459" s="180">
        <v>0</v>
      </c>
      <c r="P459" s="58">
        <f>+BPub!I445/1000000</f>
        <v>0</v>
      </c>
      <c r="Q459" s="58">
        <f>+BPub!N445/1000000</f>
        <v>0</v>
      </c>
      <c r="R459" s="58">
        <f>+BPub!S445/1000000</f>
        <v>0</v>
      </c>
      <c r="S459" s="58">
        <f>+BPub!X445/1000000</f>
        <v>0</v>
      </c>
      <c r="T459" s="58">
        <f>+BPub!AB445/1000000</f>
        <v>0</v>
      </c>
      <c r="U459" s="58">
        <v>0</v>
      </c>
      <c r="W459" s="58">
        <f>+BPub!H445/1000000</f>
        <v>0</v>
      </c>
      <c r="X459" s="58">
        <f>+BPub!M445/1000000</f>
        <v>0</v>
      </c>
      <c r="Y459" s="58">
        <f>+BPub!R445/1000000</f>
        <v>0</v>
      </c>
      <c r="Z459" s="58">
        <f>+BPub!V445/1000000</f>
        <v>0</v>
      </c>
      <c r="AA459" s="58">
        <f>+BPub!AC445/1000000</f>
        <v>0</v>
      </c>
      <c r="AB459" s="58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</row>
    <row r="460" spans="1:35" x14ac:dyDescent="0.25">
      <c r="A460" t="s">
        <v>440</v>
      </c>
      <c r="B460" s="1">
        <v>0</v>
      </c>
      <c r="C460" s="149">
        <v>0</v>
      </c>
      <c r="D460" s="1">
        <v>0</v>
      </c>
      <c r="E460" s="1">
        <v>0</v>
      </c>
      <c r="F460" s="1">
        <v>0</v>
      </c>
      <c r="G460" s="58">
        <v>0</v>
      </c>
      <c r="I460" s="180">
        <f>+BPub!G446/1000000</f>
        <v>0</v>
      </c>
      <c r="J460" s="180">
        <f>+BPub!L446/1000000</f>
        <v>0</v>
      </c>
      <c r="K460" s="180">
        <f>+BPub!Q446/1000000</f>
        <v>0</v>
      </c>
      <c r="L460" s="180">
        <f>+BPub!W446/1000000</f>
        <v>0</v>
      </c>
      <c r="M460" s="180">
        <f>+BPub!AD446/1000000</f>
        <v>0</v>
      </c>
      <c r="N460" s="180">
        <v>0</v>
      </c>
      <c r="P460" s="58">
        <f>+BPub!I446/1000000</f>
        <v>0</v>
      </c>
      <c r="Q460" s="58">
        <f>+BPub!N446/1000000</f>
        <v>0</v>
      </c>
      <c r="R460" s="58">
        <f>+BPub!S446/1000000</f>
        <v>0</v>
      </c>
      <c r="S460" s="58">
        <f>+BPub!X446/1000000</f>
        <v>0</v>
      </c>
      <c r="T460" s="58">
        <f>+BPub!AB446/1000000</f>
        <v>0</v>
      </c>
      <c r="U460" s="58">
        <v>0</v>
      </c>
      <c r="W460" s="58">
        <f>+BPub!H446/1000000</f>
        <v>0</v>
      </c>
      <c r="X460" s="58">
        <f>+BPub!M446/1000000</f>
        <v>0</v>
      </c>
      <c r="Y460" s="58">
        <f>+BPub!R446/1000000</f>
        <v>0</v>
      </c>
      <c r="Z460" s="58">
        <f>+BPub!V446/1000000</f>
        <v>0</v>
      </c>
      <c r="AA460" s="58">
        <f>+BPub!AC446/1000000</f>
        <v>0</v>
      </c>
      <c r="AB460" s="58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</row>
    <row r="461" spans="1:35" x14ac:dyDescent="0.25">
      <c r="A461" t="s">
        <v>441</v>
      </c>
      <c r="B461" s="1">
        <v>1.0600799999999999E-3</v>
      </c>
      <c r="C461" s="149">
        <v>0</v>
      </c>
      <c r="D461" s="1">
        <v>0</v>
      </c>
      <c r="E461" s="1">
        <v>0</v>
      </c>
      <c r="F461" s="1">
        <v>0</v>
      </c>
      <c r="G461" s="58">
        <v>0</v>
      </c>
      <c r="I461" s="180">
        <f>+BPub!G447/1000000</f>
        <v>0</v>
      </c>
      <c r="J461" s="180">
        <f>+BPub!L447/1000000</f>
        <v>0</v>
      </c>
      <c r="K461" s="180">
        <f>+BPub!Q447/1000000</f>
        <v>0</v>
      </c>
      <c r="L461" s="180">
        <f>+BPub!W447/1000000</f>
        <v>0</v>
      </c>
      <c r="M461" s="180">
        <f>+BPub!AD447/1000000</f>
        <v>0</v>
      </c>
      <c r="N461" s="180">
        <v>0</v>
      </c>
      <c r="P461" s="58">
        <f>+BPub!I447/1000000</f>
        <v>1.498202E-2</v>
      </c>
      <c r="Q461" s="58">
        <f>+BPub!N447/1000000</f>
        <v>9.9999999999999995E-7</v>
      </c>
      <c r="R461" s="58">
        <f>+BPub!S447/1000000</f>
        <v>0.55293599999999998</v>
      </c>
      <c r="S461" s="58">
        <f>+BPub!X447/1000000</f>
        <v>9.9999999999999995E-7</v>
      </c>
      <c r="T461" s="58">
        <f>+BPub!AB447/1000000</f>
        <v>9.9999999999999995E-7</v>
      </c>
      <c r="U461" s="58">
        <v>9.9999999999999995E-7</v>
      </c>
      <c r="W461" s="58">
        <f>+BPub!H447/1000000</f>
        <v>0</v>
      </c>
      <c r="X461" s="58">
        <f>+BPub!M447/1000000</f>
        <v>0</v>
      </c>
      <c r="Y461" s="58">
        <f>+BPub!R447/1000000</f>
        <v>0</v>
      </c>
      <c r="Z461" s="58">
        <f>+BPub!V447/1000000</f>
        <v>0</v>
      </c>
      <c r="AA461" s="58">
        <f>+BPub!AC447/1000000</f>
        <v>0</v>
      </c>
      <c r="AB461" s="58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</row>
    <row r="462" spans="1:35" x14ac:dyDescent="0.25">
      <c r="A462" t="s">
        <v>442</v>
      </c>
      <c r="B462" s="1">
        <v>0</v>
      </c>
      <c r="C462" s="149">
        <v>0</v>
      </c>
      <c r="D462" s="1">
        <v>0</v>
      </c>
      <c r="E462" s="1">
        <v>0</v>
      </c>
      <c r="F462" s="1">
        <v>0</v>
      </c>
      <c r="G462" s="58">
        <v>0</v>
      </c>
      <c r="I462" s="180">
        <f>+BPub!G448/1000000</f>
        <v>0</v>
      </c>
      <c r="J462" s="180">
        <f>+BPub!L448/1000000</f>
        <v>0</v>
      </c>
      <c r="K462" s="180">
        <f>+BPub!Q448/1000000</f>
        <v>0</v>
      </c>
      <c r="L462" s="180">
        <f>+BPub!W448/1000000</f>
        <v>0</v>
      </c>
      <c r="M462" s="180">
        <f>+BPub!AD448/1000000</f>
        <v>0</v>
      </c>
      <c r="N462" s="180">
        <v>0</v>
      </c>
      <c r="P462" s="58">
        <f>+BPub!I448/1000000</f>
        <v>0.32346675000000003</v>
      </c>
      <c r="Q462" s="58">
        <f>+BPub!N448/1000000</f>
        <v>7.0941190000000001E-2</v>
      </c>
      <c r="R462" s="58">
        <f>+BPub!S448/1000000</f>
        <v>0.45026619000000001</v>
      </c>
      <c r="S462" s="58">
        <f>+BPub!X448/1000000</f>
        <v>7.0941190000000001E-2</v>
      </c>
      <c r="T462" s="58">
        <f>+BPub!AB448/1000000</f>
        <v>7.0941190000000001E-2</v>
      </c>
      <c r="U462" s="58">
        <v>7.0941190000000001E-2</v>
      </c>
      <c r="W462" s="58">
        <f>+BPub!H448/1000000</f>
        <v>0</v>
      </c>
      <c r="X462" s="58">
        <f>+BPub!M448/1000000</f>
        <v>0</v>
      </c>
      <c r="Y462" s="58">
        <f>+BPub!R448/1000000</f>
        <v>0</v>
      </c>
      <c r="Z462" s="58">
        <f>+BPub!V448/1000000</f>
        <v>0</v>
      </c>
      <c r="AA462" s="58">
        <f>+BPub!AC448/1000000</f>
        <v>0</v>
      </c>
      <c r="AB462" s="58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</row>
    <row r="463" spans="1:35" x14ac:dyDescent="0.25">
      <c r="A463" t="s">
        <v>443</v>
      </c>
      <c r="B463" s="1">
        <v>0</v>
      </c>
      <c r="C463" s="149">
        <v>0</v>
      </c>
      <c r="D463" s="1">
        <v>0</v>
      </c>
      <c r="E463" s="1">
        <v>0</v>
      </c>
      <c r="F463" s="1">
        <v>0</v>
      </c>
      <c r="G463" s="58">
        <v>0</v>
      </c>
      <c r="I463" s="180">
        <f>+BPub!G449/1000000</f>
        <v>0</v>
      </c>
      <c r="J463" s="180">
        <f>+BPub!L449/1000000</f>
        <v>0</v>
      </c>
      <c r="K463" s="180">
        <f>+BPub!Q449/1000000</f>
        <v>0</v>
      </c>
      <c r="L463" s="180">
        <f>+BPub!W449/1000000</f>
        <v>0</v>
      </c>
      <c r="M463" s="180">
        <f>+BPub!AD449/1000000</f>
        <v>0</v>
      </c>
      <c r="N463" s="180">
        <v>0</v>
      </c>
      <c r="P463" s="58">
        <f>+BPub!I449/1000000</f>
        <v>1.254331E-2</v>
      </c>
      <c r="Q463" s="58">
        <f>+BPub!N449/1000000</f>
        <v>0</v>
      </c>
      <c r="R463" s="58">
        <f>+BPub!S449/1000000</f>
        <v>0</v>
      </c>
      <c r="S463" s="58">
        <f>+BPub!X449/1000000</f>
        <v>0</v>
      </c>
      <c r="T463" s="58">
        <f>+BPub!AB449/1000000</f>
        <v>0</v>
      </c>
      <c r="U463" s="58">
        <v>0</v>
      </c>
      <c r="W463" s="58">
        <f>+BPub!H449/1000000</f>
        <v>0</v>
      </c>
      <c r="X463" s="58">
        <f>+BPub!M449/1000000</f>
        <v>0</v>
      </c>
      <c r="Y463" s="58">
        <f>+BPub!R449/1000000</f>
        <v>0</v>
      </c>
      <c r="Z463" s="58">
        <f>+BPub!V449/1000000</f>
        <v>0</v>
      </c>
      <c r="AA463" s="58">
        <f>+BPub!AC449/1000000</f>
        <v>0</v>
      </c>
      <c r="AB463" s="58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</row>
    <row r="464" spans="1:35" x14ac:dyDescent="0.25">
      <c r="A464" t="s">
        <v>444</v>
      </c>
      <c r="B464" s="1">
        <v>1.0600799999999999E-3</v>
      </c>
      <c r="C464" s="149">
        <v>0</v>
      </c>
      <c r="D464" s="1">
        <v>0</v>
      </c>
      <c r="E464" s="1">
        <v>0</v>
      </c>
      <c r="F464" s="1">
        <v>0</v>
      </c>
      <c r="G464" s="58">
        <v>0</v>
      </c>
      <c r="I464" s="180">
        <f>+BPub!G450/1000000</f>
        <v>0</v>
      </c>
      <c r="J464" s="180">
        <f>+BPub!L450/1000000</f>
        <v>0</v>
      </c>
      <c r="K464" s="180">
        <f>+BPub!Q450/1000000</f>
        <v>0</v>
      </c>
      <c r="L464" s="180">
        <f>+BPub!W450/1000000</f>
        <v>0</v>
      </c>
      <c r="M464" s="180">
        <f>+BPub!AD450/1000000</f>
        <v>0</v>
      </c>
      <c r="N464" s="180">
        <v>0</v>
      </c>
      <c r="P464" s="58">
        <f>+BPub!I450/1000000</f>
        <v>0</v>
      </c>
      <c r="Q464" s="58">
        <f>+BPub!N450/1000000</f>
        <v>0</v>
      </c>
      <c r="R464" s="58">
        <f>+BPub!S450/1000000</f>
        <v>0</v>
      </c>
      <c r="S464" s="58">
        <f>+BPub!X450/1000000</f>
        <v>0</v>
      </c>
      <c r="T464" s="58">
        <f>+BPub!AB450/1000000</f>
        <v>0</v>
      </c>
      <c r="U464" s="58">
        <v>0</v>
      </c>
      <c r="W464" s="58">
        <f>+BPub!H450/1000000</f>
        <v>0</v>
      </c>
      <c r="X464" s="58">
        <f>+BPub!M450/1000000</f>
        <v>0</v>
      </c>
      <c r="Y464" s="58">
        <f>+BPub!R450/1000000</f>
        <v>0</v>
      </c>
      <c r="Z464" s="58">
        <f>+BPub!V450/1000000</f>
        <v>0</v>
      </c>
      <c r="AA464" s="58">
        <f>+BPub!AC450/1000000</f>
        <v>0</v>
      </c>
      <c r="AB464" s="58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</row>
    <row r="465" spans="1:35" x14ac:dyDescent="0.25">
      <c r="A465" t="s">
        <v>445</v>
      </c>
      <c r="B465" s="1">
        <v>0</v>
      </c>
      <c r="C465" s="149">
        <v>0</v>
      </c>
      <c r="D465" s="1">
        <v>0</v>
      </c>
      <c r="E465" s="1">
        <v>0</v>
      </c>
      <c r="F465" s="1">
        <v>0</v>
      </c>
      <c r="G465" s="58">
        <v>0</v>
      </c>
      <c r="I465" s="180">
        <f>+BPub!G451/1000000</f>
        <v>0</v>
      </c>
      <c r="J465" s="180">
        <f>+BPub!L451/1000000</f>
        <v>0</v>
      </c>
      <c r="K465" s="180">
        <f>+BPub!Q451/1000000</f>
        <v>0</v>
      </c>
      <c r="L465" s="180">
        <f>+BPub!W451/1000000</f>
        <v>0</v>
      </c>
      <c r="M465" s="180">
        <f>+BPub!AD451/1000000</f>
        <v>0</v>
      </c>
      <c r="N465" s="180">
        <v>0</v>
      </c>
      <c r="P465" s="58">
        <f>+BPub!I451/1000000</f>
        <v>0</v>
      </c>
      <c r="Q465" s="58">
        <f>+BPub!N451/1000000</f>
        <v>0</v>
      </c>
      <c r="R465" s="58">
        <f>+BPub!S451/1000000</f>
        <v>0</v>
      </c>
      <c r="S465" s="58">
        <f>+BPub!X451/1000000</f>
        <v>0</v>
      </c>
      <c r="T465" s="58">
        <f>+BPub!AB451/1000000</f>
        <v>0</v>
      </c>
      <c r="U465" s="58">
        <v>0</v>
      </c>
      <c r="W465" s="58">
        <f>+BPub!H451/1000000</f>
        <v>0</v>
      </c>
      <c r="X465" s="58">
        <f>+BPub!M451/1000000</f>
        <v>0</v>
      </c>
      <c r="Y465" s="58">
        <f>+BPub!R451/1000000</f>
        <v>0</v>
      </c>
      <c r="Z465" s="58">
        <f>+BPub!V451/1000000</f>
        <v>0</v>
      </c>
      <c r="AA465" s="58">
        <f>+BPub!AC451/1000000</f>
        <v>0</v>
      </c>
      <c r="AB465" s="58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</row>
    <row r="466" spans="1:35" x14ac:dyDescent="0.25">
      <c r="A466" t="s">
        <v>446</v>
      </c>
      <c r="B466" s="1">
        <v>0</v>
      </c>
      <c r="C466" s="149">
        <v>0</v>
      </c>
      <c r="D466" s="1">
        <v>0</v>
      </c>
      <c r="E466" s="1">
        <v>0</v>
      </c>
      <c r="F466" s="1">
        <v>0</v>
      </c>
      <c r="G466" s="58">
        <v>0</v>
      </c>
      <c r="I466" s="180">
        <f>+BPub!G452/1000000</f>
        <v>0</v>
      </c>
      <c r="J466" s="180">
        <f>+BPub!L452/1000000</f>
        <v>0</v>
      </c>
      <c r="K466" s="180">
        <f>+BPub!Q452/1000000</f>
        <v>0</v>
      </c>
      <c r="L466" s="180">
        <f>+BPub!W452/1000000</f>
        <v>0</v>
      </c>
      <c r="M466" s="180">
        <f>+BPub!AD452/1000000</f>
        <v>0</v>
      </c>
      <c r="N466" s="180">
        <v>0</v>
      </c>
      <c r="P466" s="58">
        <f>+BPub!I452/1000000</f>
        <v>0</v>
      </c>
      <c r="Q466" s="58">
        <f>+BPub!N452/1000000</f>
        <v>0</v>
      </c>
      <c r="R466" s="58">
        <f>+BPub!S452/1000000</f>
        <v>0</v>
      </c>
      <c r="S466" s="58">
        <f>+BPub!X452/1000000</f>
        <v>0</v>
      </c>
      <c r="T466" s="58">
        <f>+BPub!AB452/1000000</f>
        <v>0</v>
      </c>
      <c r="U466" s="58">
        <v>0</v>
      </c>
      <c r="W466" s="58">
        <f>+BPub!H452/1000000</f>
        <v>0</v>
      </c>
      <c r="X466" s="58">
        <f>+BPub!M452/1000000</f>
        <v>0</v>
      </c>
      <c r="Y466" s="58">
        <f>+BPub!R452/1000000</f>
        <v>0</v>
      </c>
      <c r="Z466" s="58">
        <f>+BPub!V452/1000000</f>
        <v>0</v>
      </c>
      <c r="AA466" s="58">
        <f>+BPub!AC452/1000000</f>
        <v>0</v>
      </c>
      <c r="AB466" s="58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</row>
    <row r="467" spans="1:35" x14ac:dyDescent="0.25">
      <c r="A467" t="s">
        <v>447</v>
      </c>
      <c r="B467" s="1">
        <v>0</v>
      </c>
      <c r="C467" s="149">
        <v>0</v>
      </c>
      <c r="D467" s="1">
        <v>0</v>
      </c>
      <c r="E467" s="1">
        <v>0</v>
      </c>
      <c r="F467" s="1">
        <v>0</v>
      </c>
      <c r="G467" s="58">
        <v>0</v>
      </c>
      <c r="I467" s="180">
        <f>+BPub!G453/1000000</f>
        <v>0</v>
      </c>
      <c r="J467" s="180">
        <f>+BPub!L453/1000000</f>
        <v>0</v>
      </c>
      <c r="K467" s="180">
        <f>+BPub!Q453/1000000</f>
        <v>0</v>
      </c>
      <c r="L467" s="180">
        <f>+BPub!W453/1000000</f>
        <v>0</v>
      </c>
      <c r="M467" s="180">
        <f>+BPub!AD453/1000000</f>
        <v>0</v>
      </c>
      <c r="N467" s="180">
        <v>0</v>
      </c>
      <c r="P467" s="58">
        <f>+BPub!I453/1000000</f>
        <v>0</v>
      </c>
      <c r="Q467" s="58">
        <f>+BPub!N453/1000000</f>
        <v>0</v>
      </c>
      <c r="R467" s="58">
        <f>+BPub!S453/1000000</f>
        <v>0</v>
      </c>
      <c r="S467" s="58">
        <f>+BPub!X453/1000000</f>
        <v>0</v>
      </c>
      <c r="T467" s="58">
        <f>+BPub!AB453/1000000</f>
        <v>0</v>
      </c>
      <c r="U467" s="58">
        <v>0</v>
      </c>
      <c r="W467" s="58">
        <f>+BPub!H453/1000000</f>
        <v>0</v>
      </c>
      <c r="X467" s="58">
        <f>+BPub!M453/1000000</f>
        <v>0</v>
      </c>
      <c r="Y467" s="58">
        <f>+BPub!R453/1000000</f>
        <v>0</v>
      </c>
      <c r="Z467" s="58">
        <f>+BPub!V453/1000000</f>
        <v>0</v>
      </c>
      <c r="AA467" s="58">
        <f>+BPub!AC453/1000000</f>
        <v>0</v>
      </c>
      <c r="AB467" s="58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</row>
    <row r="468" spans="1:35" x14ac:dyDescent="0.25">
      <c r="A468" t="s">
        <v>448</v>
      </c>
      <c r="B468" s="1">
        <v>0</v>
      </c>
      <c r="C468" s="149">
        <v>0</v>
      </c>
      <c r="D468" s="1">
        <v>0</v>
      </c>
      <c r="E468" s="1">
        <v>0</v>
      </c>
      <c r="F468" s="1">
        <v>0</v>
      </c>
      <c r="G468" s="58">
        <v>0</v>
      </c>
      <c r="I468" s="180">
        <f>+BPub!G454/1000000</f>
        <v>0</v>
      </c>
      <c r="J468" s="180">
        <f>+BPub!L454/1000000</f>
        <v>0</v>
      </c>
      <c r="K468" s="180">
        <f>+BPub!Q454/1000000</f>
        <v>0</v>
      </c>
      <c r="L468" s="180">
        <f>+BPub!W454/1000000</f>
        <v>0</v>
      </c>
      <c r="M468" s="180">
        <f>+BPub!AD454/1000000</f>
        <v>0</v>
      </c>
      <c r="N468" s="180">
        <v>0</v>
      </c>
      <c r="P468" s="58">
        <f>+BPub!I454/1000000</f>
        <v>0</v>
      </c>
      <c r="Q468" s="58">
        <f>+BPub!N454/1000000</f>
        <v>0</v>
      </c>
      <c r="R468" s="58">
        <f>+BPub!S454/1000000</f>
        <v>0.17360999999999999</v>
      </c>
      <c r="S468" s="58">
        <f>+BPub!X454/1000000</f>
        <v>0</v>
      </c>
      <c r="T468" s="58">
        <f>+BPub!AB454/1000000</f>
        <v>0</v>
      </c>
      <c r="U468" s="58">
        <v>0</v>
      </c>
      <c r="W468" s="58">
        <f>+BPub!H454/1000000</f>
        <v>0</v>
      </c>
      <c r="X468" s="58">
        <f>+BPub!M454/1000000</f>
        <v>0</v>
      </c>
      <c r="Y468" s="58">
        <f>+BPub!R454/1000000</f>
        <v>0</v>
      </c>
      <c r="Z468" s="58">
        <f>+BPub!V454/1000000</f>
        <v>0</v>
      </c>
      <c r="AA468" s="58">
        <f>+BPub!AC454/1000000</f>
        <v>0</v>
      </c>
      <c r="AB468" s="5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</row>
    <row r="469" spans="1:35" x14ac:dyDescent="0.25">
      <c r="A469" t="s">
        <v>449</v>
      </c>
      <c r="B469" s="1">
        <v>0</v>
      </c>
      <c r="C469" s="149">
        <v>0</v>
      </c>
      <c r="D469" s="1">
        <v>0</v>
      </c>
      <c r="E469" s="1">
        <v>0</v>
      </c>
      <c r="F469" s="1">
        <v>0</v>
      </c>
      <c r="G469" s="58">
        <v>0</v>
      </c>
      <c r="I469" s="180">
        <f>+BPub!G455/1000000</f>
        <v>0</v>
      </c>
      <c r="J469" s="180">
        <f>+BPub!L455/1000000</f>
        <v>0</v>
      </c>
      <c r="K469" s="180">
        <f>+BPub!Q455/1000000</f>
        <v>0</v>
      </c>
      <c r="L469" s="180">
        <f>+BPub!W455/1000000</f>
        <v>0</v>
      </c>
      <c r="M469" s="180">
        <f>+BPub!AD455/1000000</f>
        <v>0</v>
      </c>
      <c r="N469" s="180">
        <v>0</v>
      </c>
      <c r="P469" s="58">
        <f>+BPub!I455/1000000</f>
        <v>-0.32102803999999996</v>
      </c>
      <c r="Q469" s="58">
        <f>+BPub!N455/1000000</f>
        <v>-7.094019E-2</v>
      </c>
      <c r="R469" s="58">
        <f>+BPub!S455/1000000</f>
        <v>-7.094019E-2</v>
      </c>
      <c r="S469" s="58">
        <f>+BPub!X455/1000000</f>
        <v>-7.094019E-2</v>
      </c>
      <c r="T469" s="58">
        <f>+BPub!AB455/1000000</f>
        <v>-7.094019E-2</v>
      </c>
      <c r="U469" s="58">
        <v>-7.094019E-2</v>
      </c>
      <c r="W469" s="58">
        <f>+BPub!H455/1000000</f>
        <v>0</v>
      </c>
      <c r="X469" s="58">
        <f>+BPub!M455/1000000</f>
        <v>0</v>
      </c>
      <c r="Y469" s="58">
        <f>+BPub!R455/1000000</f>
        <v>0</v>
      </c>
      <c r="Z469" s="58">
        <f>+BPub!V455/1000000</f>
        <v>0</v>
      </c>
      <c r="AA469" s="58">
        <f>+BPub!AC455/1000000</f>
        <v>0</v>
      </c>
      <c r="AB469" s="58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</row>
    <row r="470" spans="1:35" x14ac:dyDescent="0.25">
      <c r="A470" t="s">
        <v>450</v>
      </c>
      <c r="B470" s="1">
        <v>1.52894185</v>
      </c>
      <c r="C470" s="149">
        <v>2.09813815</v>
      </c>
      <c r="D470" s="1">
        <v>2.3589210199999999</v>
      </c>
      <c r="E470" s="1">
        <v>2.2300338700000002</v>
      </c>
      <c r="F470" s="1">
        <v>0.66682631000000003</v>
      </c>
      <c r="G470" s="58">
        <v>0.94932467000000009</v>
      </c>
      <c r="I470" s="180">
        <f>+BPub!G456/1000000</f>
        <v>2.14816684</v>
      </c>
      <c r="J470" s="180">
        <f>+BPub!L456/1000000</f>
        <v>2.14816684</v>
      </c>
      <c r="K470" s="180">
        <f>+BPub!Q456/1000000</f>
        <v>2.22303709</v>
      </c>
      <c r="L470" s="180">
        <f>+BPub!W456/1000000</f>
        <v>2.3076806400000001</v>
      </c>
      <c r="M470" s="180">
        <f>+BPub!AD456/1000000</f>
        <v>2.2686805099999998</v>
      </c>
      <c r="N470" s="180">
        <v>2.3003574800000002</v>
      </c>
      <c r="P470" s="58">
        <f>+BPub!I456/1000000</f>
        <v>8.6311949999999998E-2</v>
      </c>
      <c r="Q470" s="58">
        <f>+BPub!N456/1000000</f>
        <v>0.32828240999999997</v>
      </c>
      <c r="R470" s="58">
        <f>+BPub!S456/1000000</f>
        <v>0.29542878</v>
      </c>
      <c r="S470" s="58">
        <f>+BPub!X456/1000000</f>
        <v>0.37026515999999998</v>
      </c>
      <c r="T470" s="58">
        <f>+BPub!AB456/1000000</f>
        <v>0.36089196999999995</v>
      </c>
      <c r="U470" s="58">
        <v>1.6431163</v>
      </c>
      <c r="W470" s="58">
        <f>+BPub!H456/1000000</f>
        <v>5.8870399999999998</v>
      </c>
      <c r="X470" s="58">
        <f>+BPub!M456/1000000</f>
        <v>5.8802399999999997</v>
      </c>
      <c r="Y470" s="58">
        <f>+BPub!R456/1000000</f>
        <v>5.8802399999999997</v>
      </c>
      <c r="Z470" s="58">
        <f>+BPub!V456/1000000</f>
        <v>6.7263068700000002</v>
      </c>
      <c r="AA470" s="58">
        <f>+BPub!AC456/1000000</f>
        <v>6.6996283499999993</v>
      </c>
      <c r="AB470" s="58">
        <v>6.6729498300000003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</row>
    <row r="471" spans="1:35" x14ac:dyDescent="0.25">
      <c r="A471" t="s">
        <v>451</v>
      </c>
      <c r="B471" s="1">
        <v>0.30404790999999998</v>
      </c>
      <c r="C471" s="149">
        <v>0.19189206</v>
      </c>
      <c r="D471" s="1">
        <v>0.19189206</v>
      </c>
      <c r="E471" s="1">
        <v>0.19189206</v>
      </c>
      <c r="F471" s="1">
        <v>0.1882008</v>
      </c>
      <c r="G471" s="58">
        <v>0.1882008</v>
      </c>
      <c r="I471" s="180">
        <f>+BPub!G457/1000000</f>
        <v>2.1284429</v>
      </c>
      <c r="J471" s="180">
        <f>+BPub!L457/1000000</f>
        <v>2.1284429</v>
      </c>
      <c r="K471" s="180">
        <f>+BPub!Q457/1000000</f>
        <v>2.2132480099999996</v>
      </c>
      <c r="L471" s="180">
        <f>+BPub!W457/1000000</f>
        <v>2.30033048</v>
      </c>
      <c r="M471" s="180">
        <f>+BPub!AD457/1000000</f>
        <v>2.30033048</v>
      </c>
      <c r="N471" s="180">
        <v>2.30033048</v>
      </c>
      <c r="P471" s="58">
        <f>+BPub!I457/1000000</f>
        <v>0</v>
      </c>
      <c r="Q471" s="58">
        <f>+BPub!N457/1000000</f>
        <v>0.27500000000000002</v>
      </c>
      <c r="R471" s="58">
        <f>+BPub!S457/1000000</f>
        <v>0.27500000000000002</v>
      </c>
      <c r="S471" s="58">
        <f>+BPub!X457/1000000</f>
        <v>0.35576719000000001</v>
      </c>
      <c r="T471" s="58">
        <f>+BPub!AB457/1000000</f>
        <v>0.35576719000000001</v>
      </c>
      <c r="U471" s="58">
        <v>1.5728099099999999</v>
      </c>
      <c r="W471" s="58">
        <f>+BPub!H457/1000000</f>
        <v>5.8802399999999997</v>
      </c>
      <c r="X471" s="58">
        <f>+BPub!M457/1000000</f>
        <v>5.8802399999999997</v>
      </c>
      <c r="Y471" s="58">
        <f>+BPub!R457/1000000</f>
        <v>5.8802399999999997</v>
      </c>
      <c r="Z471" s="58">
        <f>+BPub!V457/1000000</f>
        <v>6.19273483</v>
      </c>
      <c r="AA471" s="58">
        <f>+BPub!AC457/1000000</f>
        <v>6.19273483</v>
      </c>
      <c r="AB471" s="58">
        <v>6.19273483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</row>
    <row r="472" spans="1:35" x14ac:dyDescent="0.25">
      <c r="A472" t="s">
        <v>452</v>
      </c>
      <c r="B472" s="1">
        <v>2.0760540000000001E-2</v>
      </c>
      <c r="C472" s="149">
        <v>8.0000000000000007E-5</v>
      </c>
      <c r="D472" s="1">
        <v>8.0000000000000007E-5</v>
      </c>
      <c r="E472" s="1">
        <v>8.0000000000000007E-5</v>
      </c>
      <c r="F472" s="1">
        <v>0</v>
      </c>
      <c r="G472" s="58">
        <v>0</v>
      </c>
      <c r="I472" s="180">
        <f>+BPub!G458/1000000</f>
        <v>2.3942983300000003</v>
      </c>
      <c r="J472" s="180">
        <f>+BPub!L458/1000000</f>
        <v>2.3942983300000003</v>
      </c>
      <c r="K472" s="180">
        <f>+BPub!Q458/1000000</f>
        <v>2.3942983300000003</v>
      </c>
      <c r="L472" s="180">
        <f>+BPub!W458/1000000</f>
        <v>2.3063080299999998</v>
      </c>
      <c r="M472" s="180">
        <f>+BPub!AD458/1000000</f>
        <v>2.2697488199999998</v>
      </c>
      <c r="N472" s="180">
        <v>2.2697488199999998</v>
      </c>
      <c r="P472" s="58">
        <f>+BPub!I458/1000000</f>
        <v>0.63492000000000004</v>
      </c>
      <c r="Q472" s="58">
        <f>+BPub!N458/1000000</f>
        <v>0.63492000000000004</v>
      </c>
      <c r="R472" s="58">
        <f>+BPub!S458/1000000</f>
        <v>0.63492000000000004</v>
      </c>
      <c r="S472" s="58">
        <f>+BPub!X458/1000000</f>
        <v>0.81319196999999999</v>
      </c>
      <c r="T472" s="58">
        <f>+BPub!AB458/1000000</f>
        <v>0.81319196999999999</v>
      </c>
      <c r="U472" s="58">
        <v>4.72716417</v>
      </c>
      <c r="W472" s="58">
        <f>+BPub!H458/1000000</f>
        <v>0</v>
      </c>
      <c r="X472" s="58">
        <f>+BPub!M458/1000000</f>
        <v>0</v>
      </c>
      <c r="Y472" s="58">
        <f>+BPub!R458/1000000</f>
        <v>0</v>
      </c>
      <c r="Z472" s="58">
        <f>+BPub!V458/1000000</f>
        <v>0.53357204000000003</v>
      </c>
      <c r="AA472" s="58">
        <f>+BPub!AC458/1000000</f>
        <v>0.53357204000000003</v>
      </c>
      <c r="AB472" s="58">
        <v>0.53357204000000003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</row>
    <row r="473" spans="1:35" x14ac:dyDescent="0.25">
      <c r="A473" t="s">
        <v>453</v>
      </c>
      <c r="B473" s="1">
        <v>1.164166E-2</v>
      </c>
      <c r="C473" s="149">
        <v>0</v>
      </c>
      <c r="D473" s="1">
        <v>0</v>
      </c>
      <c r="E473" s="1">
        <v>0</v>
      </c>
      <c r="F473" s="1">
        <v>0</v>
      </c>
      <c r="G473" s="58">
        <v>0</v>
      </c>
      <c r="I473" s="180">
        <f>+BPub!G459/1000000</f>
        <v>0</v>
      </c>
      <c r="J473" s="180">
        <f>+BPub!L459/1000000</f>
        <v>0</v>
      </c>
      <c r="K473" s="180">
        <f>+BPub!Q459/1000000</f>
        <v>0</v>
      </c>
      <c r="L473" s="180">
        <f>+BPub!W459/1000000</f>
        <v>0</v>
      </c>
      <c r="M473" s="180">
        <f>+BPub!AD459/1000000</f>
        <v>0</v>
      </c>
      <c r="N473" s="180">
        <v>0</v>
      </c>
      <c r="P473" s="58">
        <f>+BPub!I459/1000000</f>
        <v>0</v>
      </c>
      <c r="Q473" s="58">
        <f>+BPub!N459/1000000</f>
        <v>0</v>
      </c>
      <c r="R473" s="58">
        <f>+BPub!S459/1000000</f>
        <v>0</v>
      </c>
      <c r="S473" s="58">
        <f>+BPub!X459/1000000</f>
        <v>0</v>
      </c>
      <c r="T473" s="58">
        <f>+BPub!AB459/1000000</f>
        <v>0</v>
      </c>
      <c r="U473" s="58">
        <v>0</v>
      </c>
      <c r="W473" s="58">
        <f>+BPub!H459/1000000</f>
        <v>6.7999999999999996E-3</v>
      </c>
      <c r="X473" s="58">
        <f>+BPub!M459/1000000</f>
        <v>0</v>
      </c>
      <c r="Y473" s="58">
        <f>+BPub!R459/1000000</f>
        <v>0</v>
      </c>
      <c r="Z473" s="58">
        <f>+BPub!V459/1000000</f>
        <v>0</v>
      </c>
      <c r="AA473" s="58">
        <f>+BPub!AC459/1000000</f>
        <v>0</v>
      </c>
      <c r="AB473" s="58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</row>
    <row r="474" spans="1:35" x14ac:dyDescent="0.25">
      <c r="A474" t="s">
        <v>454</v>
      </c>
      <c r="B474" s="1">
        <v>1.32207227</v>
      </c>
      <c r="C474" s="149">
        <v>2.09973564</v>
      </c>
      <c r="D474" s="1">
        <v>2.3079622000000004</v>
      </c>
      <c r="E474" s="1">
        <v>2.2639687299999998</v>
      </c>
      <c r="F474" s="1">
        <v>0.69026082</v>
      </c>
      <c r="G474" s="58">
        <v>1.6019928400000001</v>
      </c>
      <c r="I474" s="180">
        <f>+BPub!G460/1000000</f>
        <v>0</v>
      </c>
      <c r="J474" s="180">
        <f>+BPub!L460/1000000</f>
        <v>0</v>
      </c>
      <c r="K474" s="180">
        <f>+BPub!Q460/1000000</f>
        <v>0</v>
      </c>
      <c r="L474" s="180">
        <f>+BPub!W460/1000000</f>
        <v>0</v>
      </c>
      <c r="M474" s="180">
        <f>+BPub!AD460/1000000</f>
        <v>0</v>
      </c>
      <c r="N474" s="180">
        <v>0</v>
      </c>
      <c r="P474" s="58">
        <f>+BPub!I460/1000000</f>
        <v>0.22655971999999999</v>
      </c>
      <c r="Q474" s="58">
        <f>+BPub!N460/1000000</f>
        <v>0.15546717000000002</v>
      </c>
      <c r="R474" s="58">
        <f>+BPub!S460/1000000</f>
        <v>0.15452863</v>
      </c>
      <c r="S474" s="58">
        <f>+BPub!X460/1000000</f>
        <v>0.47919060999999996</v>
      </c>
      <c r="T474" s="58">
        <f>+BPub!AB460/1000000</f>
        <v>0.23385571999999999</v>
      </c>
      <c r="U474" s="58">
        <v>0.31362234</v>
      </c>
      <c r="W474" s="58">
        <f>+BPub!H460/1000000</f>
        <v>0</v>
      </c>
      <c r="X474" s="58">
        <f>+BPub!M460/1000000</f>
        <v>0</v>
      </c>
      <c r="Y474" s="58">
        <f>+BPub!R460/1000000</f>
        <v>0</v>
      </c>
      <c r="Z474" s="58">
        <f>+BPub!V460/1000000</f>
        <v>0</v>
      </c>
      <c r="AA474" s="58">
        <f>+BPub!AC460/1000000</f>
        <v>0</v>
      </c>
      <c r="AB474" s="58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</row>
    <row r="475" spans="1:35" x14ac:dyDescent="0.25">
      <c r="A475" t="s">
        <v>455</v>
      </c>
      <c r="B475" s="1">
        <v>-0.12958053</v>
      </c>
      <c r="C475" s="149">
        <v>-0.19356954999999998</v>
      </c>
      <c r="D475" s="1">
        <v>-0.14101323999999998</v>
      </c>
      <c r="E475" s="1">
        <v>-0.22590692000000001</v>
      </c>
      <c r="F475" s="1">
        <v>-0.21163530999999999</v>
      </c>
      <c r="G475" s="58">
        <v>-0.84086896999999994</v>
      </c>
      <c r="I475" s="180">
        <f>+BPub!G461/1000000</f>
        <v>-2.3745743900000003</v>
      </c>
      <c r="J475" s="180">
        <f>+BPub!L461/1000000</f>
        <v>-2.3745743900000003</v>
      </c>
      <c r="K475" s="180">
        <f>+BPub!Q461/1000000</f>
        <v>-2.3845092499999998</v>
      </c>
      <c r="L475" s="180">
        <f>+BPub!W461/1000000</f>
        <v>-2.2989578700000002</v>
      </c>
      <c r="M475" s="180">
        <f>+BPub!AD461/1000000</f>
        <v>-2.3013987899999999</v>
      </c>
      <c r="N475" s="180">
        <v>-2.26972182</v>
      </c>
      <c r="P475" s="58">
        <f>+BPub!I461/1000000</f>
        <v>-0.77516777000000003</v>
      </c>
      <c r="Q475" s="58">
        <f>+BPub!N461/1000000</f>
        <v>-0.73710476000000003</v>
      </c>
      <c r="R475" s="58">
        <f>+BPub!S461/1000000</f>
        <v>-0.76901984999999995</v>
      </c>
      <c r="S475" s="58">
        <f>+BPub!X461/1000000</f>
        <v>-1.2778846100000001</v>
      </c>
      <c r="T475" s="58">
        <f>+BPub!AB461/1000000</f>
        <v>-1.04192291</v>
      </c>
      <c r="U475" s="58">
        <v>-4.9704801200000004</v>
      </c>
      <c r="W475" s="58">
        <f>+BPub!H461/1000000</f>
        <v>0</v>
      </c>
      <c r="X475" s="58">
        <f>+BPub!M461/1000000</f>
        <v>0</v>
      </c>
      <c r="Y475" s="58">
        <f>+BPub!R461/1000000</f>
        <v>0</v>
      </c>
      <c r="Z475" s="58">
        <f>+BPub!V461/1000000</f>
        <v>0</v>
      </c>
      <c r="AA475" s="58">
        <f>+BPub!AC461/1000000</f>
        <v>-2.6678520000000001E-2</v>
      </c>
      <c r="AB475" s="58">
        <v>-5.3357040000000001E-2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</row>
    <row r="476" spans="1:35" x14ac:dyDescent="0.25">
      <c r="A476" t="s">
        <v>456</v>
      </c>
      <c r="B476" s="1">
        <v>-3.8140769999999997E-2</v>
      </c>
      <c r="C476" s="149">
        <v>-3.8137789999999998E-2</v>
      </c>
      <c r="D476" s="1">
        <v>-3.8137789999999998E-2</v>
      </c>
      <c r="E476" s="1">
        <v>-3.8138789999999999E-2</v>
      </c>
      <c r="F476" s="1">
        <v>-3.8138789999999999E-2</v>
      </c>
      <c r="G476" s="58">
        <v>-3.8138789999999999E-2</v>
      </c>
      <c r="I476" s="180">
        <f>+BPub!G462/1000000</f>
        <v>-0.52356681999999999</v>
      </c>
      <c r="J476" s="180">
        <f>+BPub!L462/1000000</f>
        <v>-0.73727432999999998</v>
      </c>
      <c r="K476" s="180">
        <f>+BPub!Q462/1000000</f>
        <v>-0.73082121999999994</v>
      </c>
      <c r="L476" s="180">
        <f>+BPub!W462/1000000</f>
        <v>-0.73281922999999993</v>
      </c>
      <c r="M476" s="180">
        <f>+BPub!AD462/1000000</f>
        <v>-0.74806386999999996</v>
      </c>
      <c r="N476" s="180">
        <v>-0.76675037999999995</v>
      </c>
      <c r="P476" s="58">
        <f>+BPub!I462/1000000</f>
        <v>-8.421743300000001</v>
      </c>
      <c r="Q476" s="58">
        <f>+BPub!N462/1000000</f>
        <v>-9.5812818900000014</v>
      </c>
      <c r="R476" s="58">
        <f>+BPub!S462/1000000</f>
        <v>-9.4303582800000001</v>
      </c>
      <c r="S476" s="58">
        <f>+BPub!X462/1000000</f>
        <v>-8.0332743200000003</v>
      </c>
      <c r="T476" s="58">
        <f>+BPub!AB462/1000000</f>
        <v>-8.2520633199999995</v>
      </c>
      <c r="U476" s="58">
        <v>-10.15795101</v>
      </c>
      <c r="W476" s="58">
        <f>+BPub!H462/1000000</f>
        <v>-0.13109110000000002</v>
      </c>
      <c r="X476" s="58">
        <f>+BPub!M462/1000000</f>
        <v>-8.6021270000000011E-2</v>
      </c>
      <c r="Y476" s="58">
        <f>+BPub!R462/1000000</f>
        <v>-6.846613E-2</v>
      </c>
      <c r="Z476" s="58">
        <f>+BPub!V462/1000000</f>
        <v>-3.0759889999999998E-2</v>
      </c>
      <c r="AA476" s="58">
        <f>+BPub!AC462/1000000</f>
        <v>-2.3041320000000001E-2</v>
      </c>
      <c r="AB476" s="58">
        <v>-1.243061E-2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</row>
    <row r="477" spans="1:35" x14ac:dyDescent="0.25">
      <c r="A477" t="s">
        <v>457</v>
      </c>
      <c r="B477" s="1">
        <v>-3.8140769999999997E-2</v>
      </c>
      <c r="C477" s="149">
        <v>-3.8137789999999998E-2</v>
      </c>
      <c r="D477" s="1">
        <v>-3.8137789999999998E-2</v>
      </c>
      <c r="E477" s="1">
        <v>-3.8138789999999999E-2</v>
      </c>
      <c r="F477" s="1">
        <v>-3.8138789999999999E-2</v>
      </c>
      <c r="G477" s="58">
        <v>-3.8138789999999999E-2</v>
      </c>
      <c r="I477" s="180">
        <f>+BPub!G463/1000000</f>
        <v>-0.16049833999999999</v>
      </c>
      <c r="J477" s="180">
        <f>+BPub!L463/1000000</f>
        <v>-0.45317846000000001</v>
      </c>
      <c r="K477" s="180">
        <f>+BPub!Q463/1000000</f>
        <v>-0.51231331000000002</v>
      </c>
      <c r="L477" s="180">
        <f>+BPub!W463/1000000</f>
        <v>-0.53723949999999998</v>
      </c>
      <c r="M477" s="180">
        <f>+BPub!AD463/1000000</f>
        <v>-0.58669941000000003</v>
      </c>
      <c r="N477" s="180">
        <v>-0.58237987999999996</v>
      </c>
      <c r="P477" s="58">
        <f>+BPub!I463/1000000</f>
        <v>-8.421743300000001</v>
      </c>
      <c r="Q477" s="58">
        <f>+BPub!N463/1000000</f>
        <v>-9.5812818900000014</v>
      </c>
      <c r="R477" s="58">
        <f>+BPub!S463/1000000</f>
        <v>-9.4303582800000001</v>
      </c>
      <c r="S477" s="58">
        <f>+BPub!X463/1000000</f>
        <v>-8.0332743200000003</v>
      </c>
      <c r="T477" s="58">
        <f>+BPub!AB463/1000000</f>
        <v>-8.2520633199999995</v>
      </c>
      <c r="U477" s="58">
        <v>-10.15795101</v>
      </c>
      <c r="W477" s="58">
        <f>+BPub!H463/1000000</f>
        <v>-0.13109110000000002</v>
      </c>
      <c r="X477" s="58">
        <f>+BPub!M463/1000000</f>
        <v>-8.6021270000000011E-2</v>
      </c>
      <c r="Y477" s="58">
        <f>+BPub!R463/1000000</f>
        <v>-6.846613E-2</v>
      </c>
      <c r="Z477" s="58">
        <f>+BPub!V463/1000000</f>
        <v>-3.0759889999999998E-2</v>
      </c>
      <c r="AA477" s="58">
        <f>+BPub!AC463/1000000</f>
        <v>-2.3041320000000001E-2</v>
      </c>
      <c r="AB477" s="58">
        <v>-1.243061E-2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</row>
    <row r="478" spans="1:35" x14ac:dyDescent="0.25">
      <c r="A478" t="s">
        <v>458</v>
      </c>
      <c r="B478" s="1">
        <v>0</v>
      </c>
      <c r="C478" s="149">
        <v>0</v>
      </c>
      <c r="D478" s="1">
        <v>0</v>
      </c>
      <c r="E478" s="1">
        <v>0</v>
      </c>
      <c r="F478" s="1">
        <v>0</v>
      </c>
      <c r="G478" s="58">
        <v>0</v>
      </c>
      <c r="I478" s="180">
        <f>+BPub!G464/1000000</f>
        <v>0</v>
      </c>
      <c r="J478" s="180">
        <f>+BPub!L464/1000000</f>
        <v>0</v>
      </c>
      <c r="K478" s="180">
        <f>+BPub!Q464/1000000</f>
        <v>0</v>
      </c>
      <c r="L478" s="180">
        <f>+BPub!W464/1000000</f>
        <v>0</v>
      </c>
      <c r="M478" s="180">
        <f>+BPub!AD464/1000000</f>
        <v>0</v>
      </c>
      <c r="N478" s="180">
        <v>0</v>
      </c>
      <c r="P478" s="58">
        <f>+BPub!I464/1000000</f>
        <v>0</v>
      </c>
      <c r="Q478" s="58">
        <f>+BPub!N464/1000000</f>
        <v>0</v>
      </c>
      <c r="R478" s="58">
        <f>+BPub!S464/1000000</f>
        <v>0</v>
      </c>
      <c r="S478" s="58">
        <f>+BPub!X464/1000000</f>
        <v>0</v>
      </c>
      <c r="T478" s="58">
        <f>+BPub!AB464/1000000</f>
        <v>0</v>
      </c>
      <c r="U478" s="58">
        <v>0</v>
      </c>
      <c r="W478" s="58">
        <f>+BPub!H464/1000000</f>
        <v>0</v>
      </c>
      <c r="X478" s="58">
        <f>+BPub!M464/1000000</f>
        <v>0</v>
      </c>
      <c r="Y478" s="58">
        <f>+BPub!R464/1000000</f>
        <v>0</v>
      </c>
      <c r="Z478" s="58">
        <f>+BPub!V464/1000000</f>
        <v>0</v>
      </c>
      <c r="AA478" s="58">
        <f>+BPub!AC464/1000000</f>
        <v>0</v>
      </c>
      <c r="AB478" s="5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</row>
    <row r="479" spans="1:35" x14ac:dyDescent="0.25">
      <c r="A479" t="s">
        <v>459</v>
      </c>
      <c r="B479" s="1">
        <v>0</v>
      </c>
      <c r="C479" s="149">
        <v>0</v>
      </c>
      <c r="D479" s="1">
        <v>0</v>
      </c>
      <c r="E479" s="1">
        <v>0</v>
      </c>
      <c r="F479" s="1">
        <v>0</v>
      </c>
      <c r="G479" s="58">
        <v>0</v>
      </c>
      <c r="I479" s="180">
        <f>+BPub!G465/1000000</f>
        <v>0</v>
      </c>
      <c r="J479" s="180">
        <f>+BPub!L465/1000000</f>
        <v>0</v>
      </c>
      <c r="K479" s="180">
        <f>+BPub!Q465/1000000</f>
        <v>0</v>
      </c>
      <c r="L479" s="180">
        <f>+BPub!W465/1000000</f>
        <v>0</v>
      </c>
      <c r="M479" s="180">
        <f>+BPub!AD465/1000000</f>
        <v>0</v>
      </c>
      <c r="N479" s="180">
        <v>0</v>
      </c>
      <c r="P479" s="58">
        <f>+BPub!I465/1000000</f>
        <v>0</v>
      </c>
      <c r="Q479" s="58">
        <f>+BPub!N465/1000000</f>
        <v>0</v>
      </c>
      <c r="R479" s="58">
        <f>+BPub!S465/1000000</f>
        <v>0</v>
      </c>
      <c r="S479" s="58">
        <f>+BPub!X465/1000000</f>
        <v>0</v>
      </c>
      <c r="T479" s="58">
        <f>+BPub!AB465/1000000</f>
        <v>0</v>
      </c>
      <c r="U479" s="58">
        <v>0</v>
      </c>
      <c r="W479" s="58">
        <f>+BPub!H465/1000000</f>
        <v>0</v>
      </c>
      <c r="X479" s="58">
        <f>+BPub!M465/1000000</f>
        <v>0</v>
      </c>
      <c r="Y479" s="58">
        <f>+BPub!R465/1000000</f>
        <v>0</v>
      </c>
      <c r="Z479" s="58">
        <f>+BPub!V465/1000000</f>
        <v>0</v>
      </c>
      <c r="AA479" s="58">
        <f>+BPub!AC465/1000000</f>
        <v>0</v>
      </c>
      <c r="AB479" s="58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</row>
    <row r="480" spans="1:35" x14ac:dyDescent="0.25">
      <c r="A480" t="s">
        <v>460</v>
      </c>
      <c r="B480" s="1">
        <v>21.79753457</v>
      </c>
      <c r="C480" s="149">
        <v>24.63436772</v>
      </c>
      <c r="D480" s="1">
        <v>25.69165662</v>
      </c>
      <c r="E480" s="1">
        <v>26.845259280000001</v>
      </c>
      <c r="F480" s="1">
        <v>28.30086696</v>
      </c>
      <c r="G480" s="58">
        <v>28.367911320000001</v>
      </c>
      <c r="I480" s="180">
        <f>+BPub!G466/1000000</f>
        <v>3.51944809</v>
      </c>
      <c r="J480" s="180">
        <f>+BPub!L466/1000000</f>
        <v>3.5029025800000002</v>
      </c>
      <c r="K480" s="180">
        <f>+BPub!Q466/1000000</f>
        <v>3.54363698</v>
      </c>
      <c r="L480" s="180">
        <f>+BPub!W466/1000000</f>
        <v>6.4460960999999992</v>
      </c>
      <c r="M480" s="180">
        <f>+BPub!AD466/1000000</f>
        <v>6.9265616200000002</v>
      </c>
      <c r="N480" s="180">
        <v>6.4313226600000002</v>
      </c>
      <c r="P480" s="58">
        <f>+BPub!I466/1000000</f>
        <v>11.41309588</v>
      </c>
      <c r="Q480" s="58">
        <f>+BPub!N466/1000000</f>
        <v>11.10130017</v>
      </c>
      <c r="R480" s="58">
        <f>+BPub!S466/1000000</f>
        <v>38.401832929999998</v>
      </c>
      <c r="S480" s="58">
        <f>+BPub!X466/1000000</f>
        <v>37.147481549999995</v>
      </c>
      <c r="T480" s="58">
        <f>+BPub!AB466/1000000</f>
        <v>38.616670299999996</v>
      </c>
      <c r="U480" s="58">
        <v>36.331348840000004</v>
      </c>
      <c r="W480" s="58">
        <f>+BPub!H466/1000000</f>
        <v>4.9030922000000006</v>
      </c>
      <c r="X480" s="58">
        <f>+BPub!M466/1000000</f>
        <v>4.8864374699999997</v>
      </c>
      <c r="Y480" s="58">
        <f>+BPub!R466/1000000</f>
        <v>5.3923156100000007</v>
      </c>
      <c r="Z480" s="58">
        <f>+BPub!V466/1000000</f>
        <v>5.9738094000000004</v>
      </c>
      <c r="AA480" s="58">
        <f>+BPub!AC466/1000000</f>
        <v>5.5570610299999998</v>
      </c>
      <c r="AB480" s="58">
        <v>5.3420107699999999</v>
      </c>
      <c r="AD480">
        <v>2.1340919999999999</v>
      </c>
      <c r="AE480">
        <v>2.9089269999999998</v>
      </c>
      <c r="AF480">
        <v>2.8288389999999999</v>
      </c>
      <c r="AG480">
        <v>3.768583</v>
      </c>
      <c r="AH480">
        <v>6.2513200199999996</v>
      </c>
      <c r="AI480">
        <v>7.8148357099999997</v>
      </c>
    </row>
    <row r="481" spans="1:35" x14ac:dyDescent="0.25">
      <c r="A481" t="s">
        <v>461</v>
      </c>
      <c r="B481" s="1">
        <v>13.1147542</v>
      </c>
      <c r="C481" s="149">
        <v>13.226910050000001</v>
      </c>
      <c r="D481" s="1">
        <v>13.271984590000001</v>
      </c>
      <c r="E481" s="1">
        <v>13.419338420000001</v>
      </c>
      <c r="F481" s="1">
        <v>13.524463880000001</v>
      </c>
      <c r="G481" s="58">
        <v>13.53604926</v>
      </c>
      <c r="I481" s="180">
        <f>+BPub!G467/1000000</f>
        <v>3.1969648500000001</v>
      </c>
      <c r="J481" s="180">
        <f>+BPub!L467/1000000</f>
        <v>3.1969648500000001</v>
      </c>
      <c r="K481" s="180">
        <f>+BPub!Q467/1000000</f>
        <v>3.16963105</v>
      </c>
      <c r="L481" s="180">
        <f>+BPub!W467/1000000</f>
        <v>5.4008433</v>
      </c>
      <c r="M481" s="180">
        <f>+BPub!AD467/1000000</f>
        <v>5.4008433</v>
      </c>
      <c r="N481" s="180">
        <v>5.4008433</v>
      </c>
      <c r="P481" s="58">
        <f>+BPub!I467/1000000</f>
        <v>4.5876965499999995</v>
      </c>
      <c r="Q481" s="58">
        <f>+BPub!N467/1000000</f>
        <v>4.3126965500000001</v>
      </c>
      <c r="R481" s="58">
        <f>+BPub!S467/1000000</f>
        <v>6.2951379699999999</v>
      </c>
      <c r="S481" s="58">
        <f>+BPub!X467/1000000</f>
        <v>10.628029779999999</v>
      </c>
      <c r="T481" s="58">
        <f>+BPub!AB467/1000000</f>
        <v>11.929867779999999</v>
      </c>
      <c r="U481" s="58">
        <v>9.8269870600000004</v>
      </c>
      <c r="W481" s="58">
        <f>+BPub!H467/1000000</f>
        <v>1.5034099999999999</v>
      </c>
      <c r="X481" s="58">
        <f>+BPub!M467/1000000</f>
        <v>1.5034099999999999</v>
      </c>
      <c r="Y481" s="58">
        <f>+BPub!R467/1000000</f>
        <v>1.5034099999999999</v>
      </c>
      <c r="Z481" s="58">
        <f>+BPub!V467/1000000</f>
        <v>2.3360635800000003</v>
      </c>
      <c r="AA481" s="58">
        <f>+BPub!AC467/1000000</f>
        <v>2.3360635800000003</v>
      </c>
      <c r="AB481" s="58">
        <v>2.3360635800000003</v>
      </c>
      <c r="AD481">
        <v>6.7688999999999999E-2</v>
      </c>
      <c r="AE481">
        <v>0.51752399999999998</v>
      </c>
      <c r="AF481">
        <v>0.44983499999999998</v>
      </c>
      <c r="AG481">
        <v>0.44983499999999998</v>
      </c>
      <c r="AH481">
        <v>0.44983499999999998</v>
      </c>
      <c r="AI481">
        <v>0.44983499999999998</v>
      </c>
    </row>
    <row r="482" spans="1:35" x14ac:dyDescent="0.25">
      <c r="A482" t="s">
        <v>462</v>
      </c>
      <c r="B482" s="1">
        <v>18.813206140000002</v>
      </c>
      <c r="C482" s="149">
        <v>19.340102010000003</v>
      </c>
      <c r="D482" s="1">
        <v>20.767565319999999</v>
      </c>
      <c r="E482" s="1">
        <v>21.323237160000001</v>
      </c>
      <c r="F482" s="1">
        <v>22.74207286</v>
      </c>
      <c r="G482" s="58">
        <v>24.31579593</v>
      </c>
      <c r="I482" s="180">
        <f>+BPub!G468/1000000</f>
        <v>5.7533998200000003</v>
      </c>
      <c r="J482" s="180">
        <f>+BPub!L468/1000000</f>
        <v>5.7563085300000001</v>
      </c>
      <c r="K482" s="180">
        <f>+BPub!Q468/1000000</f>
        <v>5.7563085300000001</v>
      </c>
      <c r="L482" s="180">
        <f>+BPub!W468/1000000</f>
        <v>6.1124547900000001</v>
      </c>
      <c r="M482" s="180">
        <f>+BPub!AD468/1000000</f>
        <v>5.9806180900000001</v>
      </c>
      <c r="N482" s="180">
        <v>5.9806180900000001</v>
      </c>
      <c r="P482" s="58">
        <f>+BPub!I468/1000000</f>
        <v>12.88084907</v>
      </c>
      <c r="Q482" s="58">
        <f>+BPub!N468/1000000</f>
        <v>13.629531929999999</v>
      </c>
      <c r="R482" s="58">
        <f>+BPub!S468/1000000</f>
        <v>38.559793119999995</v>
      </c>
      <c r="S482" s="58">
        <f>+BPub!X468/1000000</f>
        <v>36.671193049999999</v>
      </c>
      <c r="T482" s="58">
        <f>+BPub!AB468/1000000</f>
        <v>36.995003200000006</v>
      </c>
      <c r="U482" s="58">
        <v>33.081031000000003</v>
      </c>
      <c r="W482" s="58">
        <f>+BPub!H468/1000000</f>
        <v>9.0931212699999993</v>
      </c>
      <c r="X482" s="58">
        <f>+BPub!M468/1000000</f>
        <v>9.5880977200000004</v>
      </c>
      <c r="Y482" s="58">
        <f>+BPub!R468/1000000</f>
        <v>10.312423730000001</v>
      </c>
      <c r="Z482" s="58">
        <f>+BPub!V468/1000000</f>
        <v>10.882575169999999</v>
      </c>
      <c r="AA482" s="58">
        <f>+BPub!AC468/1000000</f>
        <v>8.7192902799999992</v>
      </c>
      <c r="AB482" s="58">
        <v>8.7192902799999992</v>
      </c>
      <c r="AD482">
        <v>1.7871349999999999</v>
      </c>
      <c r="AE482">
        <v>1.618061</v>
      </c>
      <c r="AF482">
        <v>1.2423500000000001</v>
      </c>
      <c r="AG482">
        <v>1.2423500000000001</v>
      </c>
      <c r="AH482">
        <v>1.24235023</v>
      </c>
      <c r="AI482">
        <v>1.2263252099999999</v>
      </c>
    </row>
    <row r="483" spans="1:35" x14ac:dyDescent="0.25">
      <c r="A483" t="s">
        <v>463</v>
      </c>
      <c r="B483" s="1">
        <v>0.86202481999999991</v>
      </c>
      <c r="C483" s="149">
        <v>0.78940726000000006</v>
      </c>
      <c r="D483" s="1">
        <v>0.33258219</v>
      </c>
      <c r="E483" s="1">
        <v>0.4618816</v>
      </c>
      <c r="F483" s="1">
        <v>0.19337223000000001</v>
      </c>
      <c r="G483" s="58">
        <v>0.13094765</v>
      </c>
      <c r="I483" s="180">
        <f>+BPub!G469/1000000</f>
        <v>0</v>
      </c>
      <c r="J483" s="180">
        <f>+BPub!L469/1000000</f>
        <v>0</v>
      </c>
      <c r="K483" s="180">
        <f>+BPub!Q469/1000000</f>
        <v>0</v>
      </c>
      <c r="L483" s="180">
        <f>+BPub!W469/1000000</f>
        <v>0</v>
      </c>
      <c r="M483" s="180">
        <f>+BPub!AD469/1000000</f>
        <v>0</v>
      </c>
      <c r="N483" s="180">
        <v>0</v>
      </c>
      <c r="P483" s="58">
        <f>+BPub!I469/1000000</f>
        <v>0.62364176000000004</v>
      </c>
      <c r="Q483" s="58">
        <f>+BPub!N469/1000000</f>
        <v>0</v>
      </c>
      <c r="R483" s="58">
        <f>+BPub!S469/1000000</f>
        <v>0</v>
      </c>
      <c r="S483" s="58">
        <f>+BPub!X469/1000000</f>
        <v>0.35799999999999998</v>
      </c>
      <c r="T483" s="58">
        <f>+BPub!AB469/1000000</f>
        <v>0.50465899999999997</v>
      </c>
      <c r="U483" s="58">
        <v>0.64729387999999999</v>
      </c>
      <c r="W483" s="58">
        <f>+BPub!H469/1000000</f>
        <v>0.38082312000000001</v>
      </c>
      <c r="X483" s="58">
        <f>+BPub!M469/1000000</f>
        <v>6.552521E-2</v>
      </c>
      <c r="Y483" s="58">
        <f>+BPub!R469/1000000</f>
        <v>0.12915189999999999</v>
      </c>
      <c r="Z483" s="58">
        <f>+BPub!V469/1000000</f>
        <v>2.5872409999999998E-2</v>
      </c>
      <c r="AA483" s="58">
        <f>+BPub!AC469/1000000</f>
        <v>3.9489860000000002E-2</v>
      </c>
      <c r="AB483" s="58">
        <v>0.24414882000000002</v>
      </c>
      <c r="AD483">
        <v>0</v>
      </c>
      <c r="AE483">
        <v>0</v>
      </c>
      <c r="AF483">
        <v>0</v>
      </c>
      <c r="AG483">
        <v>3.1110000000000001E-3</v>
      </c>
      <c r="AH483">
        <v>1.58044227</v>
      </c>
      <c r="AI483">
        <v>3.2674934200000001</v>
      </c>
    </row>
    <row r="484" spans="1:35" x14ac:dyDescent="0.25">
      <c r="A484" t="s">
        <v>464</v>
      </c>
      <c r="B484" s="1">
        <v>3.7326399599999998</v>
      </c>
      <c r="C484" s="149">
        <v>5.2498800999999995</v>
      </c>
      <c r="D484" s="1">
        <v>6.1147725399999997</v>
      </c>
      <c r="E484" s="1">
        <v>6.3501629599999996</v>
      </c>
      <c r="F484" s="1">
        <v>7.2322289</v>
      </c>
      <c r="G484" s="58">
        <v>7.5565980700000006</v>
      </c>
      <c r="I484" s="180">
        <f>+BPub!G470/1000000</f>
        <v>0.40103548999999999</v>
      </c>
      <c r="J484" s="180">
        <f>+BPub!L470/1000000</f>
        <v>0.38757931000000001</v>
      </c>
      <c r="K484" s="180">
        <f>+BPub!Q470/1000000</f>
        <v>0.43551400000000001</v>
      </c>
      <c r="L484" s="180">
        <f>+BPub!W470/1000000</f>
        <v>0.63450498999999994</v>
      </c>
      <c r="M484" s="180">
        <f>+BPub!AD470/1000000</f>
        <v>0.74089212999999998</v>
      </c>
      <c r="N484" s="180">
        <v>0.73759796</v>
      </c>
      <c r="P484" s="58">
        <f>+BPub!I470/1000000</f>
        <v>1.19071601</v>
      </c>
      <c r="Q484" s="58">
        <f>+BPub!N470/1000000</f>
        <v>1.76446821</v>
      </c>
      <c r="R484" s="58">
        <f>+BPub!S470/1000000</f>
        <v>2.28098204</v>
      </c>
      <c r="S484" s="58">
        <f>+BPub!X470/1000000</f>
        <v>2.7661477200000002</v>
      </c>
      <c r="T484" s="58">
        <f>+BPub!AB470/1000000</f>
        <v>3.0032268599999998</v>
      </c>
      <c r="U484" s="58">
        <v>3.5635997100000001</v>
      </c>
      <c r="W484" s="58">
        <f>+BPub!H470/1000000</f>
        <v>3.2891205699999997</v>
      </c>
      <c r="X484" s="58">
        <f>+BPub!M470/1000000</f>
        <v>3.0512512699999998</v>
      </c>
      <c r="Y484" s="58">
        <f>+BPub!R470/1000000</f>
        <v>3.08900708</v>
      </c>
      <c r="Z484" s="58">
        <f>+BPub!V470/1000000</f>
        <v>3.24890919</v>
      </c>
      <c r="AA484" s="58">
        <f>+BPub!AC470/1000000</f>
        <v>3.32415869</v>
      </c>
      <c r="AB484" s="58">
        <v>3.38543364</v>
      </c>
      <c r="AD484">
        <v>0.355661</v>
      </c>
      <c r="AE484">
        <v>0.55138399999999999</v>
      </c>
      <c r="AF484">
        <v>0.65666100000000005</v>
      </c>
      <c r="AG484">
        <v>0.897289</v>
      </c>
      <c r="AH484">
        <v>1.3925784299999999</v>
      </c>
      <c r="AI484">
        <v>1.5913191299999998</v>
      </c>
    </row>
    <row r="485" spans="1:35" x14ac:dyDescent="0.25">
      <c r="A485" t="s">
        <v>465</v>
      </c>
      <c r="B485" s="1">
        <v>4.35920972</v>
      </c>
      <c r="C485" s="149">
        <v>5.8496543499999998</v>
      </c>
      <c r="D485" s="1">
        <v>6.2238151399999992</v>
      </c>
      <c r="E485" s="1">
        <v>7.5575130499999998</v>
      </c>
      <c r="F485" s="1">
        <v>9.9801769100000008</v>
      </c>
      <c r="G485" s="58">
        <v>10.949818890000001</v>
      </c>
      <c r="I485" s="180">
        <f>+BPub!G471/1000000</f>
        <v>0.94058715000000004</v>
      </c>
      <c r="J485" s="180">
        <f>+BPub!L471/1000000</f>
        <v>1.07924792</v>
      </c>
      <c r="K485" s="180">
        <f>+BPub!Q471/1000000</f>
        <v>1.14522703</v>
      </c>
      <c r="L485" s="180">
        <f>+BPub!W471/1000000</f>
        <v>1.33306879</v>
      </c>
      <c r="M485" s="180">
        <f>+BPub!AD471/1000000</f>
        <v>1.9098393500000002</v>
      </c>
      <c r="N485" s="180">
        <v>1.8893711399999999</v>
      </c>
      <c r="P485" s="58">
        <f>+BPub!I471/1000000</f>
        <v>2.59889729</v>
      </c>
      <c r="Q485" s="58">
        <f>+BPub!N471/1000000</f>
        <v>2.8479298799999997</v>
      </c>
      <c r="R485" s="58">
        <f>+BPub!S471/1000000</f>
        <v>3.5973272999999999</v>
      </c>
      <c r="S485" s="58">
        <f>+BPub!X471/1000000</f>
        <v>3.8808723399999998</v>
      </c>
      <c r="T485" s="58">
        <f>+BPub!AB471/1000000</f>
        <v>5.5953931299999997</v>
      </c>
      <c r="U485" s="58">
        <v>8.1207709799999996</v>
      </c>
      <c r="W485" s="58">
        <f>+BPub!H471/1000000</f>
        <v>2.9398851600000002</v>
      </c>
      <c r="X485" s="58">
        <f>+BPub!M471/1000000</f>
        <v>2.2745586600000003</v>
      </c>
      <c r="Y485" s="58">
        <f>+BPub!R471/1000000</f>
        <v>2.5387617400000004</v>
      </c>
      <c r="Z485" s="58">
        <f>+BPub!V471/1000000</f>
        <v>2.7512641499999999</v>
      </c>
      <c r="AA485" s="58">
        <f>+BPub!AC471/1000000</f>
        <v>3.0664025099999996</v>
      </c>
      <c r="AB485" s="58">
        <v>3.2476098199999996</v>
      </c>
      <c r="AD485">
        <v>0.54226099999999999</v>
      </c>
      <c r="AE485">
        <v>0.81122499999999997</v>
      </c>
      <c r="AF485">
        <v>0.95302799999999999</v>
      </c>
      <c r="AG485">
        <v>1.686982</v>
      </c>
      <c r="AH485">
        <v>2.6511772000000002</v>
      </c>
      <c r="AI485">
        <v>3.06156944</v>
      </c>
    </row>
    <row r="486" spans="1:35" x14ac:dyDescent="0.25">
      <c r="A486" t="s">
        <v>466</v>
      </c>
      <c r="B486" s="1">
        <v>2.3773530599999999</v>
      </c>
      <c r="C486" s="149">
        <v>3.28237179</v>
      </c>
      <c r="D486" s="1">
        <v>3.3497905299999999</v>
      </c>
      <c r="E486" s="1">
        <v>3.9821943399999999</v>
      </c>
      <c r="F486" s="1">
        <v>3.9349183599999997</v>
      </c>
      <c r="G486" s="58">
        <v>3.8146325999999999</v>
      </c>
      <c r="I486" s="180">
        <f>+BPub!G472/1000000</f>
        <v>0.40131533000000003</v>
      </c>
      <c r="J486" s="180">
        <f>+BPub!L472/1000000</f>
        <v>0.27131733000000002</v>
      </c>
      <c r="K486" s="180">
        <f>+BPub!Q472/1000000</f>
        <v>0.34889198999999999</v>
      </c>
      <c r="L486" s="180">
        <f>+BPub!W472/1000000</f>
        <v>0.77259967000000007</v>
      </c>
      <c r="M486" s="180">
        <f>+BPub!AD472/1000000</f>
        <v>0.57413816000000006</v>
      </c>
      <c r="N486" s="180">
        <v>0.57413816000000006</v>
      </c>
      <c r="P486" s="58">
        <f>+BPub!I472/1000000</f>
        <v>0.85386328</v>
      </c>
      <c r="Q486" s="58">
        <f>+BPub!N472/1000000</f>
        <v>1.0598357700000001</v>
      </c>
      <c r="R486" s="58">
        <f>+BPub!S472/1000000</f>
        <v>1.15122104</v>
      </c>
      <c r="S486" s="58">
        <f>+BPub!X472/1000000</f>
        <v>1.1346415700000001</v>
      </c>
      <c r="T486" s="58">
        <f>+BPub!AB472/1000000</f>
        <v>1.2303741799999999</v>
      </c>
      <c r="U486" s="58">
        <v>1.45557516</v>
      </c>
      <c r="W486" s="58">
        <f>+BPub!H472/1000000</f>
        <v>0.97102999999999995</v>
      </c>
      <c r="X486" s="58">
        <f>+BPub!M472/1000000</f>
        <v>1.1060499799999999</v>
      </c>
      <c r="Y486" s="58">
        <f>+BPub!R472/1000000</f>
        <v>1.0382525300000001</v>
      </c>
      <c r="Z486" s="58">
        <f>+BPub!V472/1000000</f>
        <v>0.9953193199999999</v>
      </c>
      <c r="AA486" s="58">
        <f>+BPub!AC472/1000000</f>
        <v>1.0656873200000001</v>
      </c>
      <c r="AB486" s="58">
        <v>1.1700616499999998</v>
      </c>
      <c r="AD486">
        <v>0.254635</v>
      </c>
      <c r="AE486">
        <v>0.45792100000000002</v>
      </c>
      <c r="AF486">
        <v>0.48002299999999998</v>
      </c>
      <c r="AG486">
        <v>0.75365300000000002</v>
      </c>
      <c r="AH486">
        <v>0.75555212999999999</v>
      </c>
      <c r="AI486">
        <v>0.67514872999999997</v>
      </c>
    </row>
    <row r="487" spans="1:35" x14ac:dyDescent="0.25">
      <c r="A487" t="s">
        <v>467</v>
      </c>
      <c r="B487" s="1">
        <v>0</v>
      </c>
      <c r="C487" s="149">
        <v>0</v>
      </c>
      <c r="D487" s="1">
        <v>0</v>
      </c>
      <c r="E487" s="1">
        <v>0</v>
      </c>
      <c r="F487" s="1">
        <v>0</v>
      </c>
      <c r="G487" s="58">
        <v>0</v>
      </c>
      <c r="I487" s="180">
        <f>+BPub!G473/1000000</f>
        <v>0</v>
      </c>
      <c r="J487" s="180">
        <f>+BPub!L473/1000000</f>
        <v>0</v>
      </c>
      <c r="K487" s="180">
        <f>+BPub!Q473/1000000</f>
        <v>0</v>
      </c>
      <c r="L487" s="180">
        <f>+BPub!W473/1000000</f>
        <v>0</v>
      </c>
      <c r="M487" s="180">
        <f>+BPub!AD473/1000000</f>
        <v>0</v>
      </c>
      <c r="N487" s="180">
        <v>0</v>
      </c>
      <c r="P487" s="58">
        <f>+BPub!I473/1000000</f>
        <v>0</v>
      </c>
      <c r="Q487" s="58">
        <f>+BPub!N473/1000000</f>
        <v>0</v>
      </c>
      <c r="R487" s="58">
        <f>+BPub!S473/1000000</f>
        <v>0</v>
      </c>
      <c r="S487" s="58">
        <f>+BPub!X473/1000000</f>
        <v>0</v>
      </c>
      <c r="T487" s="58">
        <f>+BPub!AB473/1000000</f>
        <v>0</v>
      </c>
      <c r="U487" s="58">
        <v>0</v>
      </c>
      <c r="W487" s="58">
        <f>+BPub!H473/1000000</f>
        <v>0</v>
      </c>
      <c r="X487" s="58">
        <f>+BPub!M473/1000000</f>
        <v>0</v>
      </c>
      <c r="Y487" s="58">
        <f>+BPub!R473/1000000</f>
        <v>0</v>
      </c>
      <c r="Z487" s="58">
        <f>+BPub!V473/1000000</f>
        <v>0</v>
      </c>
      <c r="AA487" s="58">
        <f>+BPub!AC473/1000000</f>
        <v>0</v>
      </c>
      <c r="AB487" s="58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</row>
    <row r="488" spans="1:35" x14ac:dyDescent="0.25">
      <c r="A488" t="s">
        <v>468</v>
      </c>
      <c r="B488" s="1">
        <v>0</v>
      </c>
      <c r="C488" s="149">
        <v>0</v>
      </c>
      <c r="D488" s="1">
        <v>0</v>
      </c>
      <c r="E488" s="1">
        <v>0</v>
      </c>
      <c r="F488" s="1">
        <v>0</v>
      </c>
      <c r="G488" s="58">
        <v>0</v>
      </c>
      <c r="I488" s="180">
        <f>+BPub!G474/1000000</f>
        <v>0</v>
      </c>
      <c r="J488" s="180">
        <f>+BPub!L474/1000000</f>
        <v>0</v>
      </c>
      <c r="K488" s="180">
        <f>+BPub!Q474/1000000</f>
        <v>0</v>
      </c>
      <c r="L488" s="180">
        <f>+BPub!W474/1000000</f>
        <v>0</v>
      </c>
      <c r="M488" s="180">
        <f>+BPub!AD474/1000000</f>
        <v>0</v>
      </c>
      <c r="N488" s="180">
        <v>0</v>
      </c>
      <c r="P488" s="58">
        <f>+BPub!I474/1000000</f>
        <v>0</v>
      </c>
      <c r="Q488" s="58">
        <f>+BPub!N474/1000000</f>
        <v>0</v>
      </c>
      <c r="R488" s="58">
        <f>+BPub!S474/1000000</f>
        <v>0</v>
      </c>
      <c r="S488" s="58">
        <f>+BPub!X474/1000000</f>
        <v>0</v>
      </c>
      <c r="T488" s="58">
        <f>+BPub!AB474/1000000</f>
        <v>0</v>
      </c>
      <c r="U488" s="58">
        <v>0</v>
      </c>
      <c r="W488" s="58">
        <f>+BPub!H474/1000000</f>
        <v>0</v>
      </c>
      <c r="X488" s="58">
        <f>+BPub!M474/1000000</f>
        <v>0</v>
      </c>
      <c r="Y488" s="58">
        <f>+BPub!R474/1000000</f>
        <v>0</v>
      </c>
      <c r="Z488" s="58">
        <f>+BPub!V474/1000000</f>
        <v>0</v>
      </c>
      <c r="AA488" s="58">
        <f>+BPub!AC474/1000000</f>
        <v>0</v>
      </c>
      <c r="AB488" s="5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</row>
    <row r="489" spans="1:35" x14ac:dyDescent="0.25">
      <c r="A489" t="s">
        <v>469</v>
      </c>
      <c r="B489" s="1">
        <v>1.66209E-3</v>
      </c>
      <c r="C489" s="149">
        <v>1.176E-4</v>
      </c>
      <c r="D489" s="1">
        <v>1.176E-4</v>
      </c>
      <c r="E489" s="1">
        <v>1.176E-4</v>
      </c>
      <c r="F489" s="1">
        <v>9.9293859999999998E-2</v>
      </c>
      <c r="G489" s="58">
        <v>8.6795750000000005E-2</v>
      </c>
      <c r="I489" s="180">
        <f>+BPub!G475/1000000</f>
        <v>3.279903E-2</v>
      </c>
      <c r="J489" s="180">
        <f>+BPub!L475/1000000</f>
        <v>3.2603029999999998E-2</v>
      </c>
      <c r="K489" s="180">
        <f>+BPub!Q475/1000000</f>
        <v>3.2603029999999998E-2</v>
      </c>
      <c r="L489" s="180">
        <f>+BPub!W475/1000000</f>
        <v>3.2528029999999999E-2</v>
      </c>
      <c r="M489" s="180">
        <f>+BPub!AD475/1000000</f>
        <v>2.9124090000000002E-2</v>
      </c>
      <c r="N489" s="180">
        <v>2.8829090000000002E-2</v>
      </c>
      <c r="P489" s="58">
        <f>+BPub!I475/1000000</f>
        <v>0.72875144999999997</v>
      </c>
      <c r="Q489" s="58">
        <f>+BPub!N475/1000000</f>
        <v>0.91319944999999991</v>
      </c>
      <c r="R489" s="58">
        <f>+BPub!S475/1000000</f>
        <v>1.0552751999999999</v>
      </c>
      <c r="S489" s="58">
        <f>+BPub!X475/1000000</f>
        <v>1.0675415800000001</v>
      </c>
      <c r="T489" s="58">
        <f>+BPub!AB475/1000000</f>
        <v>1.41261525</v>
      </c>
      <c r="U489" s="58">
        <v>1.48555335</v>
      </c>
      <c r="W489" s="58">
        <f>+BPub!H475/1000000</f>
        <v>0.62965961999999998</v>
      </c>
      <c r="X489" s="58">
        <f>+BPub!M475/1000000</f>
        <v>0.68443734000000001</v>
      </c>
      <c r="Y489" s="58">
        <f>+BPub!R475/1000000</f>
        <v>0.72742740000000006</v>
      </c>
      <c r="Z489" s="58">
        <f>+BPub!V475/1000000</f>
        <v>0.73581226</v>
      </c>
      <c r="AA489" s="58">
        <f>+BPub!AC475/1000000</f>
        <v>1.0254063900000001</v>
      </c>
      <c r="AB489" s="58">
        <v>1.03946172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</row>
    <row r="490" spans="1:35" x14ac:dyDescent="0.25">
      <c r="A490" t="s">
        <v>470</v>
      </c>
      <c r="B490" s="1">
        <v>-21.48083832</v>
      </c>
      <c r="C490" s="149">
        <v>-23.13434908</v>
      </c>
      <c r="D490" s="1">
        <v>-24.383826890000002</v>
      </c>
      <c r="E490" s="1">
        <v>-26.264041450000001</v>
      </c>
      <c r="F490" s="1">
        <v>-29.42051464</v>
      </c>
      <c r="G490" s="58">
        <v>-32.037581430000003</v>
      </c>
      <c r="I490" s="180">
        <f>+BPub!G476/1000000</f>
        <v>-7.5823338200000006</v>
      </c>
      <c r="J490" s="180">
        <f>+BPub!L476/1000000</f>
        <v>-7.5967986300000003</v>
      </c>
      <c r="K490" s="180">
        <f>+BPub!Q476/1000000</f>
        <v>-7.7119642000000006</v>
      </c>
      <c r="L490" s="180">
        <f>+BPub!W476/1000000</f>
        <v>-8.3598212099999998</v>
      </c>
      <c r="M490" s="180">
        <f>+BPub!AD476/1000000</f>
        <v>-8.2288112400000006</v>
      </c>
      <c r="N490" s="180">
        <v>-8.6999928200000003</v>
      </c>
      <c r="P490" s="58">
        <f>+BPub!I476/1000000</f>
        <v>-12.051319529999999</v>
      </c>
      <c r="Q490" s="58">
        <f>+BPub!N476/1000000</f>
        <v>-13.42636162</v>
      </c>
      <c r="R490" s="58">
        <f>+BPub!S476/1000000</f>
        <v>-14.537903740000001</v>
      </c>
      <c r="S490" s="58">
        <f>+BPub!X476/1000000</f>
        <v>-19.358944489999999</v>
      </c>
      <c r="T490" s="58">
        <f>+BPub!AB476/1000000</f>
        <v>-22.054469100000002</v>
      </c>
      <c r="U490" s="58">
        <v>-21.849462299999999</v>
      </c>
      <c r="W490" s="58">
        <f>+BPub!H476/1000000</f>
        <v>-13.903957539999999</v>
      </c>
      <c r="X490" s="58">
        <f>+BPub!M476/1000000</f>
        <v>-13.386892710000001</v>
      </c>
      <c r="Y490" s="58">
        <f>+BPub!R476/1000000</f>
        <v>-13.94611877</v>
      </c>
      <c r="Z490" s="58">
        <f>+BPub!V476/1000000</f>
        <v>-15.002006679999999</v>
      </c>
      <c r="AA490" s="58">
        <f>+BPub!AC476/1000000</f>
        <v>-14.0194376</v>
      </c>
      <c r="AB490" s="58">
        <v>-14.800058740000001</v>
      </c>
      <c r="AD490">
        <v>-0.87328899999999998</v>
      </c>
      <c r="AE490">
        <v>-1.047188</v>
      </c>
      <c r="AF490">
        <v>-0.95305799999999996</v>
      </c>
      <c r="AG490">
        <v>-1.2646379999999999</v>
      </c>
      <c r="AH490">
        <v>-1.82061524</v>
      </c>
      <c r="AI490">
        <v>-2.45685522</v>
      </c>
    </row>
    <row r="491" spans="1:35" x14ac:dyDescent="0.25">
      <c r="A491" t="s">
        <v>471</v>
      </c>
      <c r="B491" s="1">
        <v>-15.43205867</v>
      </c>
      <c r="C491" s="149">
        <v>-15.69036689</v>
      </c>
      <c r="D491" s="1">
        <v>-15.92525367</v>
      </c>
      <c r="E491" s="1">
        <v>-16.177451680000001</v>
      </c>
      <c r="F491" s="1">
        <v>-16.800401390000001</v>
      </c>
      <c r="G491" s="58">
        <v>-17.517331989999999</v>
      </c>
      <c r="I491" s="180">
        <f>+BPub!G477/1000000</f>
        <v>-5.7082509000000003</v>
      </c>
      <c r="J491" s="180">
        <f>+BPub!L477/1000000</f>
        <v>-5.7562945299999999</v>
      </c>
      <c r="K491" s="180">
        <f>+BPub!Q477/1000000</f>
        <v>-5.7562945299999999</v>
      </c>
      <c r="L491" s="180">
        <f>+BPub!W477/1000000</f>
        <v>-6.1124427900000002</v>
      </c>
      <c r="M491" s="180">
        <f>+BPub!AD477/1000000</f>
        <v>-5.9806060900000002</v>
      </c>
      <c r="N491" s="180">
        <v>-5.9806060900000002</v>
      </c>
      <c r="P491" s="58">
        <f>+BPub!I477/1000000</f>
        <v>-8.9636423000000001</v>
      </c>
      <c r="Q491" s="58">
        <f>+BPub!N477/1000000</f>
        <v>-9.8888611999999991</v>
      </c>
      <c r="R491" s="58">
        <f>+BPub!S477/1000000</f>
        <v>-10.20501616</v>
      </c>
      <c r="S491" s="58">
        <f>+BPub!X477/1000000</f>
        <v>-14.36355758</v>
      </c>
      <c r="T491" s="58">
        <f>+BPub!AB477/1000000</f>
        <v>-16.125730960000002</v>
      </c>
      <c r="U491" s="58">
        <v>-14.035975179999999</v>
      </c>
      <c r="W491" s="58">
        <f>+BPub!H477/1000000</f>
        <v>-7.3433386500000006</v>
      </c>
      <c r="X491" s="58">
        <f>+BPub!M477/1000000</f>
        <v>-7.71951169</v>
      </c>
      <c r="Y491" s="58">
        <f>+BPub!R477/1000000</f>
        <v>-8.1234480700000002</v>
      </c>
      <c r="Z491" s="58">
        <f>+BPub!V477/1000000</f>
        <v>-8.9033280799999996</v>
      </c>
      <c r="AA491" s="58">
        <f>+BPub!AC477/1000000</f>
        <v>-7.4715042199999999</v>
      </c>
      <c r="AB491" s="58">
        <v>-7.8679464800000005</v>
      </c>
      <c r="AD491">
        <v>-0.30249100000000001</v>
      </c>
      <c r="AE491">
        <v>-0.34246399999999999</v>
      </c>
      <c r="AF491">
        <v>-9.5671999999999993E-2</v>
      </c>
      <c r="AG491">
        <v>-0.149918</v>
      </c>
      <c r="AH491">
        <v>-0.19641527</v>
      </c>
      <c r="AI491">
        <v>-0.23634204</v>
      </c>
    </row>
    <row r="492" spans="1:35" x14ac:dyDescent="0.25">
      <c r="A492" t="s">
        <v>472</v>
      </c>
      <c r="B492" s="1">
        <v>-1.4598370900000002</v>
      </c>
      <c r="C492" s="149">
        <v>-1.72572736</v>
      </c>
      <c r="D492" s="1">
        <v>-2.01751776</v>
      </c>
      <c r="E492" s="1">
        <v>-2.46580618</v>
      </c>
      <c r="F492" s="1">
        <v>-2.9328233500000001</v>
      </c>
      <c r="G492" s="58">
        <v>-3.0885020600000002</v>
      </c>
      <c r="I492" s="180">
        <f>+BPub!G478/1000000</f>
        <v>-0.32446144999999998</v>
      </c>
      <c r="J492" s="180">
        <f>+BPub!L478/1000000</f>
        <v>-0.29353488</v>
      </c>
      <c r="K492" s="180">
        <f>+BPub!Q478/1000000</f>
        <v>-0.32112296000000001</v>
      </c>
      <c r="L492" s="180">
        <f>+BPub!W478/1000000</f>
        <v>-0.35027499000000001</v>
      </c>
      <c r="M492" s="180">
        <f>+BPub!AD478/1000000</f>
        <v>-0.36214234000000001</v>
      </c>
      <c r="N492" s="180">
        <v>-0.42700879999999997</v>
      </c>
      <c r="P492" s="58">
        <f>+BPub!I478/1000000</f>
        <v>-0.65052817000000007</v>
      </c>
      <c r="Q492" s="58">
        <f>+BPub!N478/1000000</f>
        <v>-0.72039184999999994</v>
      </c>
      <c r="R492" s="58">
        <f>+BPub!S478/1000000</f>
        <v>-0.79231174999999998</v>
      </c>
      <c r="S492" s="58">
        <f>+BPub!X478/1000000</f>
        <v>-0.94450911000000004</v>
      </c>
      <c r="T492" s="58">
        <f>+BPub!AB478/1000000</f>
        <v>-1.10324278</v>
      </c>
      <c r="U492" s="58">
        <v>-1.37231525</v>
      </c>
      <c r="W492" s="58">
        <f>+BPub!H478/1000000</f>
        <v>-2.8603615899999997</v>
      </c>
      <c r="X492" s="58">
        <f>+BPub!M478/1000000</f>
        <v>-2.4412996900000001</v>
      </c>
      <c r="Y492" s="58">
        <f>+BPub!R478/1000000</f>
        <v>-2.4994732200000001</v>
      </c>
      <c r="Z492" s="58">
        <f>+BPub!V478/1000000</f>
        <v>-2.5767744299999999</v>
      </c>
      <c r="AA492" s="58">
        <f>+BPub!AC478/1000000</f>
        <v>-2.6818036899999997</v>
      </c>
      <c r="AB492" s="58">
        <v>-2.7897493900000003</v>
      </c>
      <c r="AD492">
        <v>-0.104697</v>
      </c>
      <c r="AE492">
        <v>-0.134488</v>
      </c>
      <c r="AF492">
        <v>-0.181309</v>
      </c>
      <c r="AG492">
        <v>-0.23497699999999999</v>
      </c>
      <c r="AH492">
        <v>-0.31614189000000004</v>
      </c>
      <c r="AI492">
        <v>-0.44629553999999999</v>
      </c>
    </row>
    <row r="493" spans="1:35" x14ac:dyDescent="0.25">
      <c r="A493" t="s">
        <v>473</v>
      </c>
      <c r="B493" s="1">
        <v>-2.7971536499999998</v>
      </c>
      <c r="C493" s="149">
        <v>-3.4736772500000002</v>
      </c>
      <c r="D493" s="1">
        <v>-4.0608564100000004</v>
      </c>
      <c r="E493" s="1">
        <v>-4.9972735999999998</v>
      </c>
      <c r="F493" s="1">
        <v>-6.67830821</v>
      </c>
      <c r="G493" s="58">
        <v>-8.5461928699999987</v>
      </c>
      <c r="I493" s="180">
        <f>+BPub!G479/1000000</f>
        <v>-0.80793730000000008</v>
      </c>
      <c r="J493" s="180">
        <f>+BPub!L479/1000000</f>
        <v>-0.91338774</v>
      </c>
      <c r="K493" s="180">
        <f>+BPub!Q479/1000000</f>
        <v>-1.0023606600000001</v>
      </c>
      <c r="L493" s="180">
        <f>+BPub!W479/1000000</f>
        <v>-1.0759649199999999</v>
      </c>
      <c r="M493" s="180">
        <f>+BPub!AD479/1000000</f>
        <v>-1.1614831299999999</v>
      </c>
      <c r="N493" s="180">
        <v>-1.4675411299999999</v>
      </c>
      <c r="P493" s="58">
        <f>+BPub!I479/1000000</f>
        <v>-1.7932062900000001</v>
      </c>
      <c r="Q493" s="58">
        <f>+BPub!N479/1000000</f>
        <v>-2.08325359</v>
      </c>
      <c r="R493" s="58">
        <f>+BPub!S479/1000000</f>
        <v>-2.56170622</v>
      </c>
      <c r="S493" s="58">
        <f>+BPub!X479/1000000</f>
        <v>-2.9330451099999997</v>
      </c>
      <c r="T493" s="58">
        <f>+BPub!AB479/1000000</f>
        <v>-3.5012371299999998</v>
      </c>
      <c r="U493" s="58">
        <v>-4.8609030099999995</v>
      </c>
      <c r="W493" s="58">
        <f>+BPub!H479/1000000</f>
        <v>-2.6788864599999997</v>
      </c>
      <c r="X493" s="58">
        <f>+BPub!M479/1000000</f>
        <v>-2.0985410799999999</v>
      </c>
      <c r="Y493" s="58">
        <f>+BPub!R479/1000000</f>
        <v>-2.16102894</v>
      </c>
      <c r="Z493" s="58">
        <f>+BPub!V479/1000000</f>
        <v>-2.3874103099999999</v>
      </c>
      <c r="AA493" s="58">
        <f>+BPub!AC479/1000000</f>
        <v>-2.6395106099999999</v>
      </c>
      <c r="AB493" s="58">
        <v>-2.9114614400000001</v>
      </c>
      <c r="AD493">
        <v>-0.28216000000000002</v>
      </c>
      <c r="AE493">
        <v>-0.35929299999999997</v>
      </c>
      <c r="AF493">
        <v>-0.47991099999999998</v>
      </c>
      <c r="AG493">
        <v>-0.61963900000000005</v>
      </c>
      <c r="AH493">
        <v>-0.91300062000000004</v>
      </c>
      <c r="AI493">
        <v>-1.3298820600000001</v>
      </c>
    </row>
    <row r="494" spans="1:35" x14ac:dyDescent="0.25">
      <c r="A494" t="s">
        <v>474</v>
      </c>
      <c r="B494" s="1">
        <v>-1.77665257</v>
      </c>
      <c r="C494" s="149">
        <v>-2.2212797799999997</v>
      </c>
      <c r="D494" s="1">
        <v>-2.3464266</v>
      </c>
      <c r="E494" s="1">
        <v>-2.5826139100000001</v>
      </c>
      <c r="F494" s="1">
        <v>-2.9941300899999996</v>
      </c>
      <c r="G494" s="58">
        <v>-2.8707029100000003</v>
      </c>
      <c r="I494" s="180">
        <f>+BPub!G480/1000000</f>
        <v>-0.36600693000000001</v>
      </c>
      <c r="J494" s="180">
        <f>+BPub!L480/1000000</f>
        <v>-0.25790424000000001</v>
      </c>
      <c r="K494" s="180">
        <f>+BPub!Q480/1000000</f>
        <v>-0.26476250000000001</v>
      </c>
      <c r="L494" s="180">
        <f>+BPub!W480/1000000</f>
        <v>-0.30122277000000003</v>
      </c>
      <c r="M494" s="180">
        <f>+BPub!AD480/1000000</f>
        <v>-0.20466393999999999</v>
      </c>
      <c r="N494" s="180">
        <v>-0.30492106000000002</v>
      </c>
      <c r="P494" s="58">
        <f>+BPub!I480/1000000</f>
        <v>-0.46995755</v>
      </c>
      <c r="Q494" s="58">
        <f>+BPub!N480/1000000</f>
        <v>-0.48572677000000003</v>
      </c>
      <c r="R494" s="58">
        <f>+BPub!S480/1000000</f>
        <v>-0.64473360999999996</v>
      </c>
      <c r="S494" s="58">
        <f>+BPub!X480/1000000</f>
        <v>-0.69697501000000006</v>
      </c>
      <c r="T494" s="58">
        <f>+BPub!AB480/1000000</f>
        <v>-0.81147097999999995</v>
      </c>
      <c r="U494" s="58">
        <v>-0.96979021999999993</v>
      </c>
      <c r="W494" s="58">
        <f>+BPub!H480/1000000</f>
        <v>-0.69712877000000006</v>
      </c>
      <c r="X494" s="58">
        <f>+BPub!M480/1000000</f>
        <v>-0.80466281000000006</v>
      </c>
      <c r="Y494" s="58">
        <f>+BPub!R480/1000000</f>
        <v>-0.83087986999999996</v>
      </c>
      <c r="Z494" s="58">
        <f>+BPub!V480/1000000</f>
        <v>-0.79073287999999997</v>
      </c>
      <c r="AA494" s="58">
        <f>+BPub!AC480/1000000</f>
        <v>-0.86921483999999993</v>
      </c>
      <c r="AB494" s="58">
        <v>-0.85746657999999998</v>
      </c>
      <c r="AD494">
        <v>-0.18204200000000001</v>
      </c>
      <c r="AE494">
        <v>-0.20866000000000001</v>
      </c>
      <c r="AF494">
        <v>-0.193463</v>
      </c>
      <c r="AG494">
        <v>-0.25691000000000003</v>
      </c>
      <c r="AH494">
        <v>-0.39112675000000002</v>
      </c>
      <c r="AI494">
        <v>-0.43949486999999998</v>
      </c>
    </row>
    <row r="495" spans="1:35" x14ac:dyDescent="0.25">
      <c r="A495" t="s">
        <v>475</v>
      </c>
      <c r="B495" s="1">
        <v>0</v>
      </c>
      <c r="C495" s="149">
        <v>0</v>
      </c>
      <c r="D495" s="1">
        <v>0</v>
      </c>
      <c r="E495" s="1">
        <v>0</v>
      </c>
      <c r="F495" s="1">
        <v>0</v>
      </c>
      <c r="G495" s="58">
        <v>0</v>
      </c>
      <c r="I495" s="180">
        <f>+BPub!G481/1000000</f>
        <v>0</v>
      </c>
      <c r="J495" s="180">
        <f>+BPub!L481/1000000</f>
        <v>0</v>
      </c>
      <c r="K495" s="180">
        <f>+BPub!Q481/1000000</f>
        <v>0</v>
      </c>
      <c r="L495" s="180">
        <f>+BPub!W481/1000000</f>
        <v>0</v>
      </c>
      <c r="M495" s="180">
        <f>+BPub!AD481/1000000</f>
        <v>0</v>
      </c>
      <c r="N495" s="180">
        <v>0</v>
      </c>
      <c r="P495" s="58">
        <f>+BPub!I481/1000000</f>
        <v>0</v>
      </c>
      <c r="Q495" s="58">
        <f>+BPub!N481/1000000</f>
        <v>0</v>
      </c>
      <c r="R495" s="58">
        <f>+BPub!S481/1000000</f>
        <v>0</v>
      </c>
      <c r="S495" s="58">
        <f>+BPub!X481/1000000</f>
        <v>0</v>
      </c>
      <c r="T495" s="58">
        <f>+BPub!AB481/1000000</f>
        <v>0</v>
      </c>
      <c r="U495" s="58">
        <v>0</v>
      </c>
      <c r="W495" s="58">
        <f>+BPub!H481/1000000</f>
        <v>0</v>
      </c>
      <c r="X495" s="58">
        <f>+BPub!M481/1000000</f>
        <v>0</v>
      </c>
      <c r="Y495" s="58">
        <f>+BPub!R481/1000000</f>
        <v>0</v>
      </c>
      <c r="Z495" s="58">
        <f>+BPub!V481/1000000</f>
        <v>0</v>
      </c>
      <c r="AA495" s="58">
        <f>+BPub!AC481/1000000</f>
        <v>0</v>
      </c>
      <c r="AB495" s="58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</row>
    <row r="496" spans="1:35" x14ac:dyDescent="0.25">
      <c r="A496" t="s">
        <v>476</v>
      </c>
      <c r="B496" s="1">
        <v>0</v>
      </c>
      <c r="C496" s="149">
        <v>0</v>
      </c>
      <c r="D496" s="1">
        <v>0</v>
      </c>
      <c r="E496" s="1">
        <v>0</v>
      </c>
      <c r="F496" s="1">
        <v>0</v>
      </c>
      <c r="G496" s="58">
        <v>0</v>
      </c>
      <c r="I496" s="180">
        <f>+BPub!G482/1000000</f>
        <v>0</v>
      </c>
      <c r="J496" s="180">
        <f>+BPub!L482/1000000</f>
        <v>0</v>
      </c>
      <c r="K496" s="180">
        <f>+BPub!Q482/1000000</f>
        <v>0</v>
      </c>
      <c r="L496" s="180">
        <f>+BPub!W482/1000000</f>
        <v>0</v>
      </c>
      <c r="M496" s="180">
        <f>+BPub!AD482/1000000</f>
        <v>0</v>
      </c>
      <c r="N496" s="180">
        <v>0</v>
      </c>
      <c r="P496" s="58">
        <f>+BPub!I482/1000000</f>
        <v>0</v>
      </c>
      <c r="Q496" s="58">
        <f>+BPub!N482/1000000</f>
        <v>0</v>
      </c>
      <c r="R496" s="58">
        <f>+BPub!S482/1000000</f>
        <v>0</v>
      </c>
      <c r="S496" s="58">
        <f>+BPub!X482/1000000</f>
        <v>0</v>
      </c>
      <c r="T496" s="58">
        <f>+BPub!AB482/1000000</f>
        <v>0</v>
      </c>
      <c r="U496" s="58">
        <v>0</v>
      </c>
      <c r="W496" s="58">
        <f>+BPub!H482/1000000</f>
        <v>0</v>
      </c>
      <c r="X496" s="58">
        <f>+BPub!M482/1000000</f>
        <v>0</v>
      </c>
      <c r="Y496" s="58">
        <f>+BPub!R482/1000000</f>
        <v>0</v>
      </c>
      <c r="Z496" s="58">
        <f>+BPub!V482/1000000</f>
        <v>0</v>
      </c>
      <c r="AA496" s="58">
        <f>+BPub!AC482/1000000</f>
        <v>0</v>
      </c>
      <c r="AB496" s="58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</row>
    <row r="497" spans="1:35" x14ac:dyDescent="0.25">
      <c r="A497" t="s">
        <v>477</v>
      </c>
      <c r="B497" s="1">
        <v>-1.03769E-3</v>
      </c>
      <c r="C497" s="149">
        <v>-3.1320300000000001E-3</v>
      </c>
      <c r="D497" s="1">
        <v>-6.0622100000000002E-3</v>
      </c>
      <c r="E497" s="1">
        <v>-2.6797430000000001E-2</v>
      </c>
      <c r="F497" s="1">
        <v>0</v>
      </c>
      <c r="G497" s="58">
        <v>0</v>
      </c>
      <c r="I497" s="180">
        <f>+BPub!G483/1000000</f>
        <v>0</v>
      </c>
      <c r="J497" s="180">
        <f>+BPub!L483/1000000</f>
        <v>0</v>
      </c>
      <c r="K497" s="180">
        <f>+BPub!Q483/1000000</f>
        <v>0</v>
      </c>
      <c r="L497" s="180">
        <f>+BPub!W483/1000000</f>
        <v>0</v>
      </c>
      <c r="M497" s="180">
        <f>+BPub!AD483/1000000</f>
        <v>0</v>
      </c>
      <c r="N497" s="180">
        <v>0</v>
      </c>
      <c r="P497" s="58">
        <f>+BPub!I483/1000000</f>
        <v>-0.17398522</v>
      </c>
      <c r="Q497" s="58">
        <f>+BPub!N483/1000000</f>
        <v>-0.24812820999999999</v>
      </c>
      <c r="R497" s="58">
        <f>+BPub!S483/1000000</f>
        <v>-0.33413599999999999</v>
      </c>
      <c r="S497" s="58">
        <f>+BPub!X483/1000000</f>
        <v>-0.42085768000000001</v>
      </c>
      <c r="T497" s="58">
        <f>+BPub!AB483/1000000</f>
        <v>-0.51278725000000003</v>
      </c>
      <c r="U497" s="58">
        <v>-0.61047863999999996</v>
      </c>
      <c r="W497" s="58">
        <f>+BPub!H483/1000000</f>
        <v>-0.32424206999999999</v>
      </c>
      <c r="X497" s="58">
        <f>+BPub!M483/1000000</f>
        <v>-0.32287744000000002</v>
      </c>
      <c r="Y497" s="58">
        <f>+BPub!R483/1000000</f>
        <v>-0.33128867000000001</v>
      </c>
      <c r="Z497" s="58">
        <f>+BPub!V483/1000000</f>
        <v>-0.34376097999999999</v>
      </c>
      <c r="AA497" s="58">
        <f>+BPub!AC483/1000000</f>
        <v>-0.35740423999999998</v>
      </c>
      <c r="AB497" s="58">
        <v>-0.37343484999999998</v>
      </c>
      <c r="AD497">
        <v>-1.8990000000000001E-3</v>
      </c>
      <c r="AE497">
        <v>-2.2829999999999999E-3</v>
      </c>
      <c r="AF497">
        <v>-2.702E-3</v>
      </c>
      <c r="AG497">
        <v>-3.1939999999999998E-3</v>
      </c>
      <c r="AH497">
        <v>-3.9307100000000005E-3</v>
      </c>
      <c r="AI497">
        <v>-4.8407099999999998E-3</v>
      </c>
    </row>
    <row r="498" spans="1:35" x14ac:dyDescent="0.25">
      <c r="A498" t="s">
        <v>478</v>
      </c>
      <c r="B498" s="1">
        <v>95.041550439999995</v>
      </c>
      <c r="C498" s="149">
        <v>109.5865233</v>
      </c>
      <c r="D498" s="1">
        <v>66.110174029999996</v>
      </c>
      <c r="E498" s="1">
        <v>45.881830909999998</v>
      </c>
      <c r="F498" s="1">
        <v>35.644208460000002</v>
      </c>
      <c r="G498" s="58">
        <v>17.209393420000001</v>
      </c>
      <c r="I498" s="180">
        <f>+BPub!G484/1000000</f>
        <v>16.843234800000001</v>
      </c>
      <c r="J498" s="180">
        <f>+BPub!L484/1000000</f>
        <v>28.987903070000002</v>
      </c>
      <c r="K498" s="180">
        <f>+BPub!Q484/1000000</f>
        <v>13.434231240000001</v>
      </c>
      <c r="L498" s="180">
        <f>+BPub!W484/1000000</f>
        <v>11.653021150000001</v>
      </c>
      <c r="M498" s="180">
        <f>+BPub!AD484/1000000</f>
        <v>9.0427880900000002</v>
      </c>
      <c r="N498" s="180">
        <v>10.778656249999999</v>
      </c>
      <c r="P498" s="58">
        <f>+BPub!I484/1000000</f>
        <v>55.158123780000004</v>
      </c>
      <c r="Q498" s="58">
        <f>+BPub!N484/1000000</f>
        <v>122.04695901000001</v>
      </c>
      <c r="R498" s="58">
        <f>+BPub!S484/1000000</f>
        <v>87.71494048000001</v>
      </c>
      <c r="S498" s="58">
        <f>+BPub!X484/1000000</f>
        <v>124.89893539000001</v>
      </c>
      <c r="T498" s="58">
        <f>+BPub!AB484/1000000</f>
        <v>604.47546433000002</v>
      </c>
      <c r="U498" s="58">
        <v>620.28030215000001</v>
      </c>
      <c r="W498" s="58">
        <f>+BPub!H484/1000000</f>
        <v>0.88955262999999996</v>
      </c>
      <c r="X498" s="58">
        <f>+BPub!M484/1000000</f>
        <v>0.74452085000000001</v>
      </c>
      <c r="Y498" s="58">
        <f>+BPub!R484/1000000</f>
        <v>1.00065772</v>
      </c>
      <c r="Z498" s="58">
        <f>+BPub!V484/1000000</f>
        <v>1.38985117</v>
      </c>
      <c r="AA498" s="58">
        <f>+BPub!AC484/1000000</f>
        <v>1.56743718</v>
      </c>
      <c r="AB498" s="58">
        <v>0.97352033999999998</v>
      </c>
      <c r="AD498">
        <v>0.195413</v>
      </c>
      <c r="AE498">
        <v>0.119601</v>
      </c>
      <c r="AF498">
        <v>0.22056200000000001</v>
      </c>
      <c r="AG498">
        <v>0.55444800000000005</v>
      </c>
      <c r="AH498">
        <v>1.1271722</v>
      </c>
      <c r="AI498">
        <v>1.1951833600000001</v>
      </c>
    </row>
    <row r="499" spans="1:35" x14ac:dyDescent="0.25">
      <c r="A499" s="9" t="s">
        <v>479</v>
      </c>
      <c r="B499" s="1">
        <v>12.777439560000001</v>
      </c>
      <c r="C499" s="149">
        <v>44.010030700000002</v>
      </c>
      <c r="D499" s="1">
        <v>1.7470991100000002</v>
      </c>
      <c r="E499" s="1">
        <v>1.6328346699999998</v>
      </c>
      <c r="F499" s="1">
        <v>2.2491560699999997</v>
      </c>
      <c r="G499" s="58">
        <v>2.2093997400000003</v>
      </c>
      <c r="I499" s="180">
        <f>+BPub!G485/1000000</f>
        <v>7.3613242999999997</v>
      </c>
      <c r="J499" s="180">
        <f>+BPub!L485/1000000</f>
        <v>7.4417468300000005</v>
      </c>
      <c r="K499" s="180">
        <f>+BPub!Q485/1000000</f>
        <v>7.6176075599999997</v>
      </c>
      <c r="L499" s="180">
        <f>+BPub!W485/1000000</f>
        <v>6.9700898000000002</v>
      </c>
      <c r="M499" s="180">
        <f>+BPub!AD485/1000000</f>
        <v>6.9464790800000005</v>
      </c>
      <c r="N499" s="180">
        <v>9.9015871099999995</v>
      </c>
      <c r="P499" s="58">
        <f>+BPub!I485/1000000</f>
        <v>52.074599759999998</v>
      </c>
      <c r="Q499" s="58">
        <f>+BPub!N485/1000000</f>
        <v>55.243198569999997</v>
      </c>
      <c r="R499" s="58">
        <f>+BPub!S485/1000000</f>
        <v>57.130841350000004</v>
      </c>
      <c r="S499" s="58">
        <f>+BPub!X485/1000000</f>
        <v>58.438624229999995</v>
      </c>
      <c r="T499" s="58">
        <f>+BPub!AB485/1000000</f>
        <v>466.93355610000003</v>
      </c>
      <c r="U499" s="58">
        <v>552.81718733000002</v>
      </c>
      <c r="V499">
        <f>467/52</f>
        <v>8.9807692307692299</v>
      </c>
      <c r="W499" s="58">
        <f>+BPub!H485/1000000</f>
        <v>0</v>
      </c>
      <c r="X499" s="58">
        <f>+BPub!M485/1000000</f>
        <v>0</v>
      </c>
      <c r="Y499" s="58">
        <f>+BPub!R485/1000000</f>
        <v>0</v>
      </c>
      <c r="Z499" s="58">
        <f>+BPub!V485/1000000</f>
        <v>0</v>
      </c>
      <c r="AA499" s="58">
        <f>+BPub!AC485/1000000</f>
        <v>0</v>
      </c>
      <c r="AB499" s="58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</row>
    <row r="500" spans="1:35" x14ac:dyDescent="0.25">
      <c r="A500" t="s">
        <v>480</v>
      </c>
      <c r="B500" s="1">
        <v>0</v>
      </c>
      <c r="C500" s="149">
        <v>0</v>
      </c>
      <c r="D500" s="1">
        <v>0</v>
      </c>
      <c r="E500" s="1">
        <v>0</v>
      </c>
      <c r="F500" s="1">
        <v>0</v>
      </c>
      <c r="G500" s="58">
        <v>0</v>
      </c>
      <c r="I500" s="180">
        <f>+BPub!G486/1000000</f>
        <v>2.3511067400000001</v>
      </c>
      <c r="J500" s="180">
        <f>+BPub!L486/1000000</f>
        <v>2.4121268799999998</v>
      </c>
      <c r="K500" s="180">
        <f>+BPub!Q486/1000000</f>
        <v>2.3348733399999997</v>
      </c>
      <c r="L500" s="180">
        <f>+BPub!W486/1000000</f>
        <v>2.4557701400000003</v>
      </c>
      <c r="M500" s="180">
        <f>+BPub!AD486/1000000</f>
        <v>2.5936499</v>
      </c>
      <c r="N500" s="180">
        <v>3.0209875299999998</v>
      </c>
      <c r="P500" s="58">
        <f>+BPub!I486/1000000</f>
        <v>0</v>
      </c>
      <c r="Q500" s="58">
        <f>+BPub!N486/1000000</f>
        <v>0</v>
      </c>
      <c r="R500" s="58">
        <f>+BPub!S486/1000000</f>
        <v>0</v>
      </c>
      <c r="S500" s="58">
        <f>+BPub!X486/1000000</f>
        <v>0</v>
      </c>
      <c r="T500" s="58">
        <f>+BPub!AB486/1000000</f>
        <v>0</v>
      </c>
      <c r="U500" s="58">
        <v>0</v>
      </c>
      <c r="W500" s="58">
        <f>+BPub!H486/1000000</f>
        <v>0</v>
      </c>
      <c r="X500" s="58">
        <f>+BPub!M486/1000000</f>
        <v>0</v>
      </c>
      <c r="Y500" s="58">
        <f>+BPub!R486/1000000</f>
        <v>0</v>
      </c>
      <c r="Z500" s="58">
        <f>+BPub!V486/1000000</f>
        <v>0</v>
      </c>
      <c r="AA500" s="58">
        <f>+BPub!AC486/1000000</f>
        <v>0</v>
      </c>
      <c r="AB500" s="58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</row>
    <row r="501" spans="1:35" x14ac:dyDescent="0.25">
      <c r="A501" t="s">
        <v>481</v>
      </c>
      <c r="B501" s="1">
        <v>0</v>
      </c>
      <c r="C501" s="149">
        <v>0</v>
      </c>
      <c r="D501" s="1">
        <v>0</v>
      </c>
      <c r="E501" s="1">
        <v>0</v>
      </c>
      <c r="F501" s="1">
        <v>0</v>
      </c>
      <c r="G501" s="58">
        <v>0</v>
      </c>
      <c r="I501" s="180">
        <f>+BPub!G487/1000000</f>
        <v>5.1967859999999998E-2</v>
      </c>
      <c r="J501" s="180">
        <f>+BPub!L487/1000000</f>
        <v>5.1967859999999998E-2</v>
      </c>
      <c r="K501" s="180">
        <f>+BPub!Q487/1000000</f>
        <v>1.0141000000000001E-2</v>
      </c>
      <c r="L501" s="180">
        <f>+BPub!W487/1000000</f>
        <v>1.0209899999999999E-2</v>
      </c>
      <c r="M501" s="180">
        <f>+BPub!AD487/1000000</f>
        <v>1.0209899999999999E-2</v>
      </c>
      <c r="N501" s="180">
        <v>0.13469382000000002</v>
      </c>
      <c r="P501" s="58">
        <f>+BPub!I487/1000000</f>
        <v>49.904824380000001</v>
      </c>
      <c r="Q501" s="58">
        <f>+BPub!N487/1000000</f>
        <v>53.138452579999999</v>
      </c>
      <c r="R501" s="58">
        <f>+BPub!S487/1000000</f>
        <v>54.887022799999997</v>
      </c>
      <c r="S501" s="58">
        <f>+BPub!X487/1000000</f>
        <v>56.924598450000005</v>
      </c>
      <c r="T501" s="271">
        <f>+BPub!AB487/1000000</f>
        <v>442.44225202999996</v>
      </c>
      <c r="U501" s="271">
        <v>521.13442555000006</v>
      </c>
      <c r="W501" s="58">
        <f>+BPub!H487/1000000</f>
        <v>0</v>
      </c>
      <c r="X501" s="58">
        <f>+BPub!M487/1000000</f>
        <v>0</v>
      </c>
      <c r="Y501" s="58">
        <f>+BPub!R487/1000000</f>
        <v>0</v>
      </c>
      <c r="Z501" s="58">
        <f>+BPub!V487/1000000</f>
        <v>0</v>
      </c>
      <c r="AA501" s="58">
        <f>+BPub!AC487/1000000</f>
        <v>0</v>
      </c>
      <c r="AB501" s="58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</row>
    <row r="502" spans="1:35" x14ac:dyDescent="0.25">
      <c r="A502" t="s">
        <v>482</v>
      </c>
      <c r="B502" s="1">
        <v>12.777439560000001</v>
      </c>
      <c r="C502" s="149">
        <v>44.010030700000002</v>
      </c>
      <c r="D502" s="1">
        <v>1.7470991100000002</v>
      </c>
      <c r="E502" s="1">
        <v>1.6328346699999998</v>
      </c>
      <c r="F502" s="1">
        <v>2.2491560699999997</v>
      </c>
      <c r="G502" s="58">
        <v>2.2093997400000003</v>
      </c>
      <c r="I502" s="180">
        <f>+BPub!G488/1000000</f>
        <v>4.9582497000000005</v>
      </c>
      <c r="J502" s="180">
        <f>+BPub!L488/1000000</f>
        <v>4.9776520899999994</v>
      </c>
      <c r="K502" s="180">
        <f>+BPub!Q488/1000000</f>
        <v>5.2725932200000001</v>
      </c>
      <c r="L502" s="180">
        <f>+BPub!W488/1000000</f>
        <v>4.5041097599999995</v>
      </c>
      <c r="M502" s="180">
        <f>+BPub!AD488/1000000</f>
        <v>4.3426192800000001</v>
      </c>
      <c r="N502" s="180">
        <v>6.7459057599999994</v>
      </c>
      <c r="P502" s="58">
        <f>+BPub!I488/1000000</f>
        <v>2.11534047</v>
      </c>
      <c r="Q502" s="58">
        <f>+BPub!N488/1000000</f>
        <v>2.1047459900000001</v>
      </c>
      <c r="R502" s="58">
        <f>+BPub!S488/1000000</f>
        <v>2.2438185499999999</v>
      </c>
      <c r="S502" s="58">
        <f>+BPub!X488/1000000</f>
        <v>1.5140257800000001</v>
      </c>
      <c r="T502" s="58">
        <f>+BPub!AB488/1000000</f>
        <v>24.491304070000002</v>
      </c>
      <c r="U502" s="58">
        <v>31.68276178</v>
      </c>
      <c r="W502" s="58">
        <f>+BPub!H488/1000000</f>
        <v>0</v>
      </c>
      <c r="X502" s="58">
        <f>+BPub!M488/1000000</f>
        <v>0</v>
      </c>
      <c r="Y502" s="58">
        <f>+BPub!R488/1000000</f>
        <v>0</v>
      </c>
      <c r="Z502" s="58">
        <f>+BPub!V488/1000000</f>
        <v>0</v>
      </c>
      <c r="AA502" s="58">
        <f>+BPub!AC488/1000000</f>
        <v>0</v>
      </c>
      <c r="AB502" s="58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</row>
    <row r="503" spans="1:35" x14ac:dyDescent="0.25">
      <c r="A503" t="s">
        <v>483</v>
      </c>
      <c r="B503" s="1">
        <v>0</v>
      </c>
      <c r="C503" s="149">
        <v>0</v>
      </c>
      <c r="D503" s="1">
        <v>0</v>
      </c>
      <c r="E503" s="1">
        <v>0</v>
      </c>
      <c r="F503" s="1">
        <v>0</v>
      </c>
      <c r="G503" s="58">
        <v>0</v>
      </c>
      <c r="I503" s="180">
        <f>+BPub!G489/1000000</f>
        <v>0</v>
      </c>
      <c r="J503" s="180">
        <f>+BPub!L489/1000000</f>
        <v>0</v>
      </c>
      <c r="K503" s="180">
        <f>+BPub!Q489/1000000</f>
        <v>0</v>
      </c>
      <c r="L503" s="180">
        <f>+BPub!W489/1000000</f>
        <v>0</v>
      </c>
      <c r="M503" s="180">
        <f>+BPub!AD489/1000000</f>
        <v>0</v>
      </c>
      <c r="N503" s="180">
        <v>0</v>
      </c>
      <c r="P503" s="58">
        <f>+BPub!I489/1000000</f>
        <v>5.4434910000000003E-2</v>
      </c>
      <c r="Q503" s="58">
        <f>+BPub!N489/1000000</f>
        <v>0</v>
      </c>
      <c r="R503" s="58">
        <f>+BPub!S489/1000000</f>
        <v>0</v>
      </c>
      <c r="S503" s="58">
        <f>+BPub!X489/1000000</f>
        <v>0</v>
      </c>
      <c r="T503" s="58">
        <f>+BPub!AB489/1000000</f>
        <v>0</v>
      </c>
      <c r="U503" s="58">
        <v>0</v>
      </c>
      <c r="W503" s="58">
        <f>+BPub!H489/1000000</f>
        <v>0</v>
      </c>
      <c r="X503" s="58">
        <f>+BPub!M489/1000000</f>
        <v>0</v>
      </c>
      <c r="Y503" s="58">
        <f>+BPub!R489/1000000</f>
        <v>0</v>
      </c>
      <c r="Z503" s="58">
        <f>+BPub!V489/1000000</f>
        <v>0</v>
      </c>
      <c r="AA503" s="58">
        <f>+BPub!AC489/1000000</f>
        <v>0</v>
      </c>
      <c r="AB503" s="58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</row>
    <row r="504" spans="1:35" x14ac:dyDescent="0.25">
      <c r="A504" t="s">
        <v>484</v>
      </c>
      <c r="B504" s="1">
        <v>0</v>
      </c>
      <c r="C504" s="149">
        <v>0</v>
      </c>
      <c r="D504" s="1">
        <v>0</v>
      </c>
      <c r="E504" s="1">
        <v>0</v>
      </c>
      <c r="F504" s="1">
        <v>0</v>
      </c>
      <c r="G504" s="58">
        <v>0</v>
      </c>
      <c r="I504" s="180">
        <f>+BPub!G490/1000000</f>
        <v>16.937647300000002</v>
      </c>
      <c r="J504" s="180">
        <f>+BPub!L490/1000000</f>
        <v>27.500559500000001</v>
      </c>
      <c r="K504" s="180">
        <f>+BPub!Q490/1000000</f>
        <v>12.55112677</v>
      </c>
      <c r="L504" s="180">
        <f>+BPub!W490/1000000</f>
        <v>9.9687073999999996</v>
      </c>
      <c r="M504" s="180">
        <f>+BPub!AD490/1000000</f>
        <v>8.6136918100000006</v>
      </c>
      <c r="N504" s="180">
        <v>7.9551799699999997</v>
      </c>
      <c r="P504" s="58">
        <f>+BPub!I490/1000000</f>
        <v>1</v>
      </c>
      <c r="Q504" s="58">
        <f>+BPub!N490/1000000</f>
        <v>65.23202563000001</v>
      </c>
      <c r="R504" s="58">
        <f>+BPub!S490/1000000</f>
        <v>24.96217772</v>
      </c>
      <c r="S504" s="58">
        <f>+BPub!X490/1000000</f>
        <v>54.820383149999998</v>
      </c>
      <c r="T504" s="58">
        <f>+BPub!AB490/1000000</f>
        <v>121.66397467</v>
      </c>
      <c r="U504" s="58">
        <v>50.874689279999998</v>
      </c>
      <c r="W504" s="58">
        <f>+BPub!H490/1000000</f>
        <v>0</v>
      </c>
      <c r="X504" s="58">
        <f>+BPub!M490/1000000</f>
        <v>0</v>
      </c>
      <c r="Y504" s="58">
        <f>+BPub!R490/1000000</f>
        <v>0</v>
      </c>
      <c r="Z504" s="58">
        <f>+BPub!V490/1000000</f>
        <v>0</v>
      </c>
      <c r="AA504" s="58">
        <f>+BPub!AC490/1000000</f>
        <v>0</v>
      </c>
      <c r="AB504" s="58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</row>
    <row r="505" spans="1:35" x14ac:dyDescent="0.25">
      <c r="A505" t="s">
        <v>485</v>
      </c>
      <c r="B505" s="1">
        <v>0</v>
      </c>
      <c r="C505" s="149">
        <v>0</v>
      </c>
      <c r="D505" s="1">
        <v>0</v>
      </c>
      <c r="E505" s="1">
        <v>0</v>
      </c>
      <c r="F505" s="1">
        <v>0</v>
      </c>
      <c r="G505" s="58">
        <v>0</v>
      </c>
      <c r="I505" s="180">
        <f>+BPub!G491/1000000</f>
        <v>0</v>
      </c>
      <c r="J505" s="180">
        <f>+BPub!L491/1000000</f>
        <v>0</v>
      </c>
      <c r="K505" s="180">
        <f>+BPub!Q491/1000000</f>
        <v>0</v>
      </c>
      <c r="L505" s="180">
        <f>+BPub!W491/1000000</f>
        <v>0</v>
      </c>
      <c r="M505" s="180">
        <f>+BPub!AD491/1000000</f>
        <v>0</v>
      </c>
      <c r="N505" s="180">
        <v>0</v>
      </c>
      <c r="P505" s="58">
        <f>+BPub!I491/1000000</f>
        <v>1</v>
      </c>
      <c r="Q505" s="58">
        <f>+BPub!N491/1000000</f>
        <v>59.215216779999999</v>
      </c>
      <c r="R505" s="58">
        <f>+BPub!S491/1000000</f>
        <v>19.160759389999999</v>
      </c>
      <c r="S505" s="58">
        <f>+BPub!X491/1000000</f>
        <v>48.78135168</v>
      </c>
      <c r="T505" s="58">
        <f>+BPub!AB491/1000000</f>
        <v>26.164162999999999</v>
      </c>
      <c r="U505" s="58">
        <v>13.887507919999999</v>
      </c>
      <c r="V505" s="148"/>
      <c r="W505" s="58">
        <f>+BPub!H491/1000000</f>
        <v>0</v>
      </c>
      <c r="X505" s="58">
        <f>+BPub!M491/1000000</f>
        <v>0</v>
      </c>
      <c r="Y505" s="58">
        <f>+BPub!R491/1000000</f>
        <v>0</v>
      </c>
      <c r="Z505" s="58">
        <f>+BPub!V491/1000000</f>
        <v>0</v>
      </c>
      <c r="AA505" s="58">
        <f>+BPub!AC491/1000000</f>
        <v>0</v>
      </c>
      <c r="AB505" s="58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</row>
    <row r="506" spans="1:35" x14ac:dyDescent="0.25">
      <c r="A506" t="s">
        <v>486</v>
      </c>
      <c r="B506" s="1">
        <v>0</v>
      </c>
      <c r="C506" s="149">
        <v>0</v>
      </c>
      <c r="D506" s="1">
        <v>0</v>
      </c>
      <c r="E506" s="1">
        <v>0</v>
      </c>
      <c r="F506" s="1">
        <v>0</v>
      </c>
      <c r="G506" s="58">
        <v>0</v>
      </c>
      <c r="I506" s="180">
        <f>+BPub!G492/1000000</f>
        <v>0</v>
      </c>
      <c r="J506" s="180">
        <f>+BPub!L492/1000000</f>
        <v>0</v>
      </c>
      <c r="K506" s="180">
        <f>+BPub!Q492/1000000</f>
        <v>0</v>
      </c>
      <c r="L506" s="180">
        <f>+BPub!W492/1000000</f>
        <v>0</v>
      </c>
      <c r="M506" s="180">
        <f>+BPub!AD492/1000000</f>
        <v>0</v>
      </c>
      <c r="N506" s="180">
        <v>0</v>
      </c>
      <c r="P506" s="58">
        <f>+BPub!I492/1000000</f>
        <v>0</v>
      </c>
      <c r="Q506" s="58">
        <f>+BPub!N492/1000000</f>
        <v>0</v>
      </c>
      <c r="R506" s="58">
        <f>+BPub!S492/1000000</f>
        <v>0</v>
      </c>
      <c r="S506" s="58">
        <f>+BPub!X492/1000000</f>
        <v>0</v>
      </c>
      <c r="T506" s="58">
        <f>+BPub!AB492/1000000</f>
        <v>85.2039075</v>
      </c>
      <c r="U506" s="58">
        <v>28.158150550000002</v>
      </c>
      <c r="V506" s="148"/>
      <c r="W506" s="58">
        <f>+BPub!H492/1000000</f>
        <v>0</v>
      </c>
      <c r="X506" s="58">
        <f>+BPub!M492/1000000</f>
        <v>0</v>
      </c>
      <c r="Y506" s="58">
        <f>+BPub!R492/1000000</f>
        <v>0</v>
      </c>
      <c r="Z506" s="58">
        <f>+BPub!V492/1000000</f>
        <v>0</v>
      </c>
      <c r="AA506" s="58">
        <f>+BPub!AC492/1000000</f>
        <v>0</v>
      </c>
      <c r="AB506" s="58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</row>
    <row r="507" spans="1:35" x14ac:dyDescent="0.25">
      <c r="A507" t="s">
        <v>487</v>
      </c>
      <c r="B507" s="1">
        <v>0</v>
      </c>
      <c r="C507" s="149">
        <v>0</v>
      </c>
      <c r="D507" s="1">
        <v>0</v>
      </c>
      <c r="E507" s="1">
        <v>0</v>
      </c>
      <c r="F507" s="1">
        <v>0</v>
      </c>
      <c r="G507" s="58">
        <v>0</v>
      </c>
      <c r="I507" s="180">
        <f>+BPub!G493/1000000</f>
        <v>0</v>
      </c>
      <c r="J507" s="180">
        <f>+BPub!L493/1000000</f>
        <v>0</v>
      </c>
      <c r="K507" s="180">
        <f>+BPub!Q493/1000000</f>
        <v>0</v>
      </c>
      <c r="L507" s="180">
        <f>+BPub!W493/1000000</f>
        <v>0</v>
      </c>
      <c r="M507" s="180">
        <f>+BPub!AD493/1000000</f>
        <v>0</v>
      </c>
      <c r="N507" s="180">
        <v>0</v>
      </c>
      <c r="P507" s="58">
        <f>+BPub!I493/1000000</f>
        <v>0</v>
      </c>
      <c r="Q507" s="58">
        <f>+BPub!N493/1000000</f>
        <v>0</v>
      </c>
      <c r="R507" s="58">
        <f>+BPub!S493/1000000</f>
        <v>0</v>
      </c>
      <c r="S507" s="58">
        <f>+BPub!X493/1000000</f>
        <v>0</v>
      </c>
      <c r="T507" s="58">
        <f>+BPub!AB493/1000000</f>
        <v>0</v>
      </c>
      <c r="U507" s="58">
        <v>0</v>
      </c>
      <c r="V507" s="148"/>
      <c r="W507" s="58">
        <f>+BPub!H493/1000000</f>
        <v>0</v>
      </c>
      <c r="X507" s="58">
        <f>+BPub!M493/1000000</f>
        <v>0</v>
      </c>
      <c r="Y507" s="58">
        <f>+BPub!R493/1000000</f>
        <v>0</v>
      </c>
      <c r="Z507" s="58">
        <f>+BPub!V493/1000000</f>
        <v>0</v>
      </c>
      <c r="AA507" s="58">
        <f>+BPub!AC493/1000000</f>
        <v>0</v>
      </c>
      <c r="AB507" s="58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</row>
    <row r="508" spans="1:35" x14ac:dyDescent="0.25">
      <c r="A508" t="s">
        <v>488</v>
      </c>
      <c r="B508" s="1">
        <v>0</v>
      </c>
      <c r="C508" s="149">
        <v>0</v>
      </c>
      <c r="D508" s="1">
        <v>0</v>
      </c>
      <c r="E508" s="1">
        <v>0</v>
      </c>
      <c r="F508" s="1">
        <v>0</v>
      </c>
      <c r="G508" s="58">
        <v>0</v>
      </c>
      <c r="I508" s="180">
        <f>+BPub!G494/1000000</f>
        <v>0</v>
      </c>
      <c r="J508" s="180">
        <f>+BPub!L494/1000000</f>
        <v>0</v>
      </c>
      <c r="K508" s="180">
        <f>+BPub!Q494/1000000</f>
        <v>0</v>
      </c>
      <c r="L508" s="180">
        <f>+BPub!W494/1000000</f>
        <v>0</v>
      </c>
      <c r="M508" s="180">
        <f>+BPub!AD494/1000000</f>
        <v>0</v>
      </c>
      <c r="N508" s="180">
        <v>0</v>
      </c>
      <c r="P508" s="58">
        <f>+BPub!I494/1000000</f>
        <v>0</v>
      </c>
      <c r="Q508" s="58">
        <f>+BPub!N494/1000000</f>
        <v>0</v>
      </c>
      <c r="R508" s="58">
        <f>+BPub!S494/1000000</f>
        <v>0</v>
      </c>
      <c r="S508" s="58">
        <f>+BPub!X494/1000000</f>
        <v>0</v>
      </c>
      <c r="T508" s="58">
        <f>+BPub!AB494/1000000</f>
        <v>0</v>
      </c>
      <c r="U508" s="58">
        <v>0</v>
      </c>
      <c r="V508" s="148"/>
      <c r="W508" s="58">
        <f>+BPub!H494/1000000</f>
        <v>0</v>
      </c>
      <c r="X508" s="58">
        <f>+BPub!M494/1000000</f>
        <v>0</v>
      </c>
      <c r="Y508" s="58">
        <f>+BPub!R494/1000000</f>
        <v>0</v>
      </c>
      <c r="Z508" s="58">
        <f>+BPub!V494/1000000</f>
        <v>0</v>
      </c>
      <c r="AA508" s="58">
        <f>+BPub!AC494/1000000</f>
        <v>0</v>
      </c>
      <c r="AB508" s="5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</row>
    <row r="509" spans="1:35" x14ac:dyDescent="0.25">
      <c r="A509" t="s">
        <v>489</v>
      </c>
      <c r="B509" s="1">
        <v>0</v>
      </c>
      <c r="C509" s="149">
        <v>0</v>
      </c>
      <c r="D509" s="1">
        <v>0</v>
      </c>
      <c r="E509" s="1">
        <v>0</v>
      </c>
      <c r="F509" s="1">
        <v>0</v>
      </c>
      <c r="G509" s="58">
        <v>0</v>
      </c>
      <c r="I509" s="180">
        <f>+BPub!G495/1000000</f>
        <v>0</v>
      </c>
      <c r="J509" s="180">
        <f>+BPub!L495/1000000</f>
        <v>0</v>
      </c>
      <c r="K509" s="180">
        <f>+BPub!Q495/1000000</f>
        <v>0</v>
      </c>
      <c r="L509" s="180">
        <f>+BPub!W495/1000000</f>
        <v>0</v>
      </c>
      <c r="M509" s="180">
        <f>+BPub!AD495/1000000</f>
        <v>0</v>
      </c>
      <c r="N509" s="180">
        <v>0</v>
      </c>
      <c r="P509" s="58">
        <f>+BPub!I495/1000000</f>
        <v>0</v>
      </c>
      <c r="Q509" s="58">
        <f>+BPub!N495/1000000</f>
        <v>0</v>
      </c>
      <c r="R509" s="58">
        <f>+BPub!S495/1000000</f>
        <v>0</v>
      </c>
      <c r="S509" s="58">
        <f>+BPub!X495/1000000</f>
        <v>0</v>
      </c>
      <c r="T509" s="58">
        <f>+BPub!AB495/1000000</f>
        <v>2.05395503</v>
      </c>
      <c r="U509" s="58">
        <v>1.32565647</v>
      </c>
      <c r="V509" s="148"/>
      <c r="W509" s="58">
        <f>+BPub!H495/1000000</f>
        <v>0</v>
      </c>
      <c r="X509" s="58">
        <f>+BPub!M495/1000000</f>
        <v>0</v>
      </c>
      <c r="Y509" s="58">
        <f>+BPub!R495/1000000</f>
        <v>0</v>
      </c>
      <c r="Z509" s="58">
        <f>+BPub!V495/1000000</f>
        <v>0</v>
      </c>
      <c r="AA509" s="58">
        <f>+BPub!AC495/1000000</f>
        <v>0</v>
      </c>
      <c r="AB509" s="58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</row>
    <row r="510" spans="1:35" x14ac:dyDescent="0.25">
      <c r="A510" t="s">
        <v>490</v>
      </c>
      <c r="B510" s="1">
        <v>0</v>
      </c>
      <c r="C510" s="149">
        <v>0</v>
      </c>
      <c r="D510" s="1">
        <v>0</v>
      </c>
      <c r="E510" s="1">
        <v>0</v>
      </c>
      <c r="F510" s="1">
        <v>0</v>
      </c>
      <c r="G510" s="58">
        <v>0</v>
      </c>
      <c r="I510" s="180">
        <f>+BPub!G496/1000000</f>
        <v>0</v>
      </c>
      <c r="J510" s="180">
        <f>+BPub!L496/1000000</f>
        <v>0</v>
      </c>
      <c r="K510" s="180">
        <f>+BPub!Q496/1000000</f>
        <v>0</v>
      </c>
      <c r="L510" s="180">
        <f>+BPub!W496/1000000</f>
        <v>0</v>
      </c>
      <c r="M510" s="180">
        <f>+BPub!AD496/1000000</f>
        <v>0</v>
      </c>
      <c r="N510" s="180">
        <v>0</v>
      </c>
      <c r="P510" s="58">
        <f>+BPub!I496/1000000</f>
        <v>0</v>
      </c>
      <c r="Q510" s="58">
        <f>+BPub!N496/1000000</f>
        <v>0</v>
      </c>
      <c r="R510" s="58">
        <f>+BPub!S496/1000000</f>
        <v>0</v>
      </c>
      <c r="S510" s="58">
        <f>+BPub!X496/1000000</f>
        <v>0</v>
      </c>
      <c r="T510" s="58">
        <f>+BPub!AB496/1000000</f>
        <v>0</v>
      </c>
      <c r="U510" s="58">
        <v>0</v>
      </c>
      <c r="V510" s="148"/>
      <c r="W510" s="58">
        <f>+BPub!H496/1000000</f>
        <v>0</v>
      </c>
      <c r="X510" s="58">
        <f>+BPub!M496/1000000</f>
        <v>0</v>
      </c>
      <c r="Y510" s="58">
        <f>+BPub!R496/1000000</f>
        <v>0</v>
      </c>
      <c r="Z510" s="58">
        <f>+BPub!V496/1000000</f>
        <v>0</v>
      </c>
      <c r="AA510" s="58">
        <f>+BPub!AC496/1000000</f>
        <v>0</v>
      </c>
      <c r="AB510" s="58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</row>
    <row r="511" spans="1:35" x14ac:dyDescent="0.25">
      <c r="A511" t="s">
        <v>491</v>
      </c>
      <c r="B511" s="1">
        <v>0</v>
      </c>
      <c r="C511" s="149">
        <v>0</v>
      </c>
      <c r="D511" s="1">
        <v>0</v>
      </c>
      <c r="E511" s="1">
        <v>0</v>
      </c>
      <c r="F511" s="1">
        <v>0</v>
      </c>
      <c r="G511" s="58">
        <v>0</v>
      </c>
      <c r="I511" s="180">
        <f>+BPub!G497/1000000</f>
        <v>0</v>
      </c>
      <c r="J511" s="180">
        <f>+BPub!L497/1000000</f>
        <v>0</v>
      </c>
      <c r="K511" s="180">
        <f>+BPub!Q497/1000000</f>
        <v>0</v>
      </c>
      <c r="L511" s="180">
        <f>+BPub!W497/1000000</f>
        <v>0</v>
      </c>
      <c r="M511" s="180">
        <f>+BPub!AD497/1000000</f>
        <v>0</v>
      </c>
      <c r="N511" s="180">
        <v>0</v>
      </c>
      <c r="P511" s="58">
        <f>+BPub!I497/1000000</f>
        <v>0</v>
      </c>
      <c r="Q511" s="58">
        <f>+BPub!N497/1000000</f>
        <v>0</v>
      </c>
      <c r="R511" s="58">
        <f>+BPub!S497/1000000</f>
        <v>0</v>
      </c>
      <c r="S511" s="58">
        <f>+BPub!X497/1000000</f>
        <v>0</v>
      </c>
      <c r="T511" s="58">
        <f>+BPub!AB497/1000000</f>
        <v>0</v>
      </c>
      <c r="U511" s="58">
        <v>0</v>
      </c>
      <c r="V511" s="148"/>
      <c r="W511" s="58">
        <f>+BPub!H497/1000000</f>
        <v>0</v>
      </c>
      <c r="X511" s="58">
        <f>+BPub!M497/1000000</f>
        <v>0</v>
      </c>
      <c r="Y511" s="58">
        <f>+BPub!R497/1000000</f>
        <v>0</v>
      </c>
      <c r="Z511" s="58">
        <f>+BPub!V497/1000000</f>
        <v>0</v>
      </c>
      <c r="AA511" s="58">
        <f>+BPub!AC497/1000000</f>
        <v>0</v>
      </c>
      <c r="AB511" s="58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</row>
    <row r="512" spans="1:35" x14ac:dyDescent="0.25">
      <c r="A512" t="s">
        <v>492</v>
      </c>
      <c r="B512" s="1">
        <v>0</v>
      </c>
      <c r="C512" s="149">
        <v>0</v>
      </c>
      <c r="D512" s="1">
        <v>0</v>
      </c>
      <c r="E512" s="1">
        <v>0</v>
      </c>
      <c r="F512" s="1">
        <v>0</v>
      </c>
      <c r="G512" s="58">
        <v>0</v>
      </c>
      <c r="I512">
        <f>+BPub!G498/1000000</f>
        <v>0</v>
      </c>
      <c r="J512">
        <f>+BPub!L498/1000000</f>
        <v>0</v>
      </c>
      <c r="K512">
        <f>+BPub!Q498/1000000</f>
        <v>0</v>
      </c>
      <c r="L512">
        <f>+BPub!W498/1000000</f>
        <v>0</v>
      </c>
      <c r="M512">
        <f>+BPub!AD498/1000000</f>
        <v>0</v>
      </c>
      <c r="N512">
        <v>0</v>
      </c>
      <c r="P512" s="58">
        <f>+BPub!I498/1000000</f>
        <v>0</v>
      </c>
      <c r="Q512" s="58">
        <f>+BPub!N498/1000000</f>
        <v>0</v>
      </c>
      <c r="R512" s="58">
        <f>+BPub!S498/1000000</f>
        <v>0</v>
      </c>
      <c r="S512" s="58">
        <f>+BPub!X498/1000000</f>
        <v>0</v>
      </c>
      <c r="T512" s="58">
        <f>+BPub!AB498/1000000</f>
        <v>9.3861320000000012E-2</v>
      </c>
      <c r="U512" s="58">
        <v>0.37324914000000003</v>
      </c>
      <c r="V512" s="148"/>
      <c r="W512" s="58">
        <f>+BPub!H498/1000000</f>
        <v>0</v>
      </c>
      <c r="X512" s="58">
        <f>+BPub!M498/1000000</f>
        <v>0</v>
      </c>
      <c r="Y512" s="58">
        <f>+BPub!R498/1000000</f>
        <v>0</v>
      </c>
      <c r="Z512" s="58">
        <f>+BPub!V498/1000000</f>
        <v>0</v>
      </c>
      <c r="AA512" s="58">
        <f>+BPub!AC498/1000000</f>
        <v>0</v>
      </c>
      <c r="AB512" s="58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</row>
    <row r="513" spans="1:35" x14ac:dyDescent="0.25">
      <c r="A513" t="s">
        <v>493</v>
      </c>
      <c r="B513" s="1">
        <v>0</v>
      </c>
      <c r="C513" s="149">
        <v>0</v>
      </c>
      <c r="D513" s="1">
        <v>0</v>
      </c>
      <c r="E513" s="1">
        <v>0</v>
      </c>
      <c r="F513" s="1">
        <v>0</v>
      </c>
      <c r="G513" s="58">
        <v>0</v>
      </c>
      <c r="I513">
        <f>+BPub!G499/1000000</f>
        <v>0</v>
      </c>
      <c r="J513">
        <f>+BPub!L499/1000000</f>
        <v>0</v>
      </c>
      <c r="K513">
        <f>+BPub!Q499/1000000</f>
        <v>0</v>
      </c>
      <c r="L513">
        <f>+BPub!W499/1000000</f>
        <v>0</v>
      </c>
      <c r="M513">
        <f>+BPub!AD499/1000000</f>
        <v>0</v>
      </c>
      <c r="N513">
        <v>0</v>
      </c>
      <c r="P513" s="58">
        <f>+BPub!I499/1000000</f>
        <v>0</v>
      </c>
      <c r="Q513" s="58">
        <f>+BPub!N499/1000000</f>
        <v>0</v>
      </c>
      <c r="R513" s="58">
        <f>+BPub!S499/1000000</f>
        <v>0</v>
      </c>
      <c r="S513" s="58">
        <f>+BPub!X499/1000000</f>
        <v>0</v>
      </c>
      <c r="T513" s="58">
        <f>+BPub!AB499/1000000</f>
        <v>0</v>
      </c>
      <c r="U513" s="58">
        <v>0</v>
      </c>
      <c r="V513" s="148"/>
      <c r="W513" s="58">
        <f>+BPub!H499/1000000</f>
        <v>0</v>
      </c>
      <c r="X513" s="58">
        <f>+BPub!M499/1000000</f>
        <v>0</v>
      </c>
      <c r="Y513" s="58">
        <f>+BPub!R499/1000000</f>
        <v>0</v>
      </c>
      <c r="Z513" s="58">
        <f>+BPub!V499/1000000</f>
        <v>0</v>
      </c>
      <c r="AA513" s="58">
        <f>+BPub!AC499/1000000</f>
        <v>0</v>
      </c>
      <c r="AB513" s="58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</row>
    <row r="514" spans="1:35" x14ac:dyDescent="0.25">
      <c r="A514" t="s">
        <v>494</v>
      </c>
      <c r="B514" s="1">
        <v>0</v>
      </c>
      <c r="C514" s="149">
        <v>0</v>
      </c>
      <c r="D514" s="1">
        <v>0</v>
      </c>
      <c r="E514" s="1">
        <v>0</v>
      </c>
      <c r="F514" s="1">
        <v>0</v>
      </c>
      <c r="G514" s="58">
        <v>0</v>
      </c>
      <c r="I514">
        <f>+BPub!G500/1000000</f>
        <v>0</v>
      </c>
      <c r="J514">
        <f>+BPub!L500/1000000</f>
        <v>0</v>
      </c>
      <c r="K514">
        <f>+BPub!Q500/1000000</f>
        <v>0</v>
      </c>
      <c r="L514">
        <f>+BPub!W500/1000000</f>
        <v>0</v>
      </c>
      <c r="M514">
        <f>+BPub!AD500/1000000</f>
        <v>0</v>
      </c>
      <c r="N514">
        <v>0</v>
      </c>
      <c r="P514" s="58">
        <f>+BPub!I500/1000000</f>
        <v>0</v>
      </c>
      <c r="Q514" s="58">
        <f>+BPub!N500/1000000</f>
        <v>0</v>
      </c>
      <c r="R514" s="58">
        <f>+BPub!S500/1000000</f>
        <v>0</v>
      </c>
      <c r="S514" s="58">
        <f>+BPub!X500/1000000</f>
        <v>0</v>
      </c>
      <c r="T514" s="58">
        <f>+BPub!AB500/1000000</f>
        <v>0</v>
      </c>
      <c r="U514" s="58">
        <v>0</v>
      </c>
      <c r="V514" s="148"/>
      <c r="W514" s="58">
        <f>+BPub!H500/1000000</f>
        <v>0</v>
      </c>
      <c r="X514" s="58">
        <f>+BPub!M500/1000000</f>
        <v>0</v>
      </c>
      <c r="Y514" s="58">
        <f>+BPub!R500/1000000</f>
        <v>0</v>
      </c>
      <c r="Z514" s="58">
        <f>+BPub!V500/1000000</f>
        <v>0</v>
      </c>
      <c r="AA514" s="58">
        <f>+BPub!AC500/1000000</f>
        <v>0</v>
      </c>
      <c r="AB514" s="58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</row>
    <row r="515" spans="1:35" x14ac:dyDescent="0.25">
      <c r="A515" t="s">
        <v>495</v>
      </c>
      <c r="B515" s="1">
        <v>0</v>
      </c>
      <c r="C515" s="149">
        <v>0</v>
      </c>
      <c r="D515" s="1">
        <v>0</v>
      </c>
      <c r="E515" s="1">
        <v>0</v>
      </c>
      <c r="F515" s="1">
        <v>0</v>
      </c>
      <c r="G515" s="58">
        <v>0</v>
      </c>
      <c r="I515" s="180">
        <f>+BPub!G501/1000000</f>
        <v>0</v>
      </c>
      <c r="J515" s="180">
        <f>+BPub!L501/1000000</f>
        <v>0</v>
      </c>
      <c r="K515" s="180">
        <f>+BPub!Q501/1000000</f>
        <v>0</v>
      </c>
      <c r="L515" s="180">
        <f>+BPub!W501/1000000</f>
        <v>0</v>
      </c>
      <c r="M515" s="180">
        <f>+BPub!AD501/1000000</f>
        <v>0</v>
      </c>
      <c r="N515" s="180">
        <v>0</v>
      </c>
      <c r="P515" s="58">
        <f>+BPub!I501/1000000</f>
        <v>0</v>
      </c>
      <c r="Q515" s="58">
        <f>+BPub!N501/1000000</f>
        <v>0</v>
      </c>
      <c r="R515" s="58">
        <f>+BPub!S501/1000000</f>
        <v>0</v>
      </c>
      <c r="S515" s="58">
        <f>+BPub!X501/1000000</f>
        <v>0</v>
      </c>
      <c r="T515" s="58">
        <f>+BPub!AB501/1000000</f>
        <v>0</v>
      </c>
      <c r="U515" s="58">
        <v>0</v>
      </c>
      <c r="V515" s="148"/>
      <c r="W515" s="58">
        <f>+BPub!H501/1000000</f>
        <v>0</v>
      </c>
      <c r="X515" s="58">
        <f>+BPub!M501/1000000</f>
        <v>0</v>
      </c>
      <c r="Y515" s="58">
        <f>+BPub!R501/1000000</f>
        <v>0</v>
      </c>
      <c r="Z515" s="58">
        <f>+BPub!V501/1000000</f>
        <v>0</v>
      </c>
      <c r="AA515" s="58">
        <f>+BPub!AC501/1000000</f>
        <v>0</v>
      </c>
      <c r="AB515" s="58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</row>
    <row r="516" spans="1:35" x14ac:dyDescent="0.25">
      <c r="A516" t="s">
        <v>496</v>
      </c>
      <c r="B516" s="1">
        <v>0</v>
      </c>
      <c r="C516" s="149">
        <v>0</v>
      </c>
      <c r="D516" s="1">
        <v>0</v>
      </c>
      <c r="E516" s="1">
        <v>0</v>
      </c>
      <c r="F516" s="1">
        <v>0</v>
      </c>
      <c r="G516" s="58">
        <v>0</v>
      </c>
      <c r="I516" s="180">
        <f>+BPub!G502/1000000</f>
        <v>0</v>
      </c>
      <c r="J516" s="180">
        <f>+BPub!L502/1000000</f>
        <v>0</v>
      </c>
      <c r="K516" s="180">
        <f>+BPub!Q502/1000000</f>
        <v>0</v>
      </c>
      <c r="L516" s="180">
        <f>+BPub!W502/1000000</f>
        <v>0</v>
      </c>
      <c r="M516" s="180">
        <f>+BPub!AD502/1000000</f>
        <v>0</v>
      </c>
      <c r="N516" s="180">
        <v>0</v>
      </c>
      <c r="P516" s="58">
        <f>+BPub!I502/1000000</f>
        <v>0</v>
      </c>
      <c r="Q516" s="58">
        <f>+BPub!N502/1000000</f>
        <v>0.42972867999999997</v>
      </c>
      <c r="R516" s="58">
        <f>+BPub!S502/1000000</f>
        <v>0</v>
      </c>
      <c r="S516" s="58">
        <f>+BPub!X502/1000000</f>
        <v>0</v>
      </c>
      <c r="T516" s="58">
        <f>+BPub!AB502/1000000</f>
        <v>1.90548458</v>
      </c>
      <c r="U516" s="58">
        <v>0.83326491000000003</v>
      </c>
      <c r="V516" s="148"/>
      <c r="W516" s="58">
        <f>+BPub!H502/1000000</f>
        <v>0</v>
      </c>
      <c r="X516" s="58">
        <f>+BPub!M502/1000000</f>
        <v>0</v>
      </c>
      <c r="Y516" s="58">
        <f>+BPub!R502/1000000</f>
        <v>0</v>
      </c>
      <c r="Z516" s="58">
        <f>+BPub!V502/1000000</f>
        <v>0</v>
      </c>
      <c r="AA516" s="58">
        <f>+BPub!AC502/1000000</f>
        <v>0</v>
      </c>
      <c r="AB516" s="58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</row>
    <row r="517" spans="1:35" x14ac:dyDescent="0.25">
      <c r="A517" t="s">
        <v>497</v>
      </c>
      <c r="B517" s="1">
        <v>0</v>
      </c>
      <c r="C517" s="149">
        <v>0</v>
      </c>
      <c r="D517" s="1">
        <v>0</v>
      </c>
      <c r="E517" s="1">
        <v>0</v>
      </c>
      <c r="F517" s="1">
        <v>0</v>
      </c>
      <c r="G517" s="58">
        <v>0</v>
      </c>
      <c r="I517" s="180">
        <f>+BPub!G503/1000000</f>
        <v>0</v>
      </c>
      <c r="J517" s="180">
        <f>+BPub!L503/1000000</f>
        <v>0</v>
      </c>
      <c r="K517" s="180">
        <f>+BPub!Q503/1000000</f>
        <v>0</v>
      </c>
      <c r="L517" s="180">
        <f>+BPub!W503/1000000</f>
        <v>0.62457302000000003</v>
      </c>
      <c r="M517" s="180">
        <f>+BPub!AD503/1000000</f>
        <v>0.58457302</v>
      </c>
      <c r="N517" s="180">
        <v>0.37827860999999996</v>
      </c>
      <c r="P517" s="58">
        <f>+BPub!I503/1000000</f>
        <v>0</v>
      </c>
      <c r="Q517" s="58">
        <f>+BPub!N503/1000000</f>
        <v>0</v>
      </c>
      <c r="R517" s="58">
        <f>+BPub!S503/1000000</f>
        <v>0</v>
      </c>
      <c r="S517" s="58">
        <f>+BPub!X503/1000000</f>
        <v>0</v>
      </c>
      <c r="T517" s="58">
        <f>+BPub!AB503/1000000</f>
        <v>0</v>
      </c>
      <c r="U517" s="58">
        <v>0</v>
      </c>
      <c r="V517" s="148"/>
      <c r="W517" s="58">
        <f>+BPub!H503/1000000</f>
        <v>0</v>
      </c>
      <c r="X517" s="58">
        <f>+BPub!M503/1000000</f>
        <v>0</v>
      </c>
      <c r="Y517" s="58">
        <f>+BPub!R503/1000000</f>
        <v>0</v>
      </c>
      <c r="Z517" s="58">
        <f>+BPub!V503/1000000</f>
        <v>0</v>
      </c>
      <c r="AA517" s="58">
        <f>+BPub!AC503/1000000</f>
        <v>0</v>
      </c>
      <c r="AB517" s="58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</row>
    <row r="518" spans="1:35" x14ac:dyDescent="0.25">
      <c r="A518" t="s">
        <v>498</v>
      </c>
      <c r="B518" s="1">
        <v>0</v>
      </c>
      <c r="C518" s="149">
        <v>0</v>
      </c>
      <c r="D518" s="1">
        <v>0</v>
      </c>
      <c r="E518" s="1">
        <v>0</v>
      </c>
      <c r="F518" s="1">
        <v>0</v>
      </c>
      <c r="G518" s="58">
        <v>0</v>
      </c>
      <c r="I518" s="180">
        <f>+BPub!G504/1000000</f>
        <v>0</v>
      </c>
      <c r="J518" s="180">
        <f>+BPub!L504/1000000</f>
        <v>0</v>
      </c>
      <c r="K518" s="180">
        <f>+BPub!Q504/1000000</f>
        <v>0</v>
      </c>
      <c r="L518" s="180">
        <f>+BPub!W504/1000000</f>
        <v>0</v>
      </c>
      <c r="M518" s="180">
        <f>+BPub!AD504/1000000</f>
        <v>0</v>
      </c>
      <c r="N518" s="180">
        <v>0</v>
      </c>
      <c r="P518" s="58">
        <f>+BPub!I504/1000000</f>
        <v>0</v>
      </c>
      <c r="Q518" s="58">
        <f>+BPub!N504/1000000</f>
        <v>0</v>
      </c>
      <c r="R518" s="58">
        <f>+BPub!S504/1000000</f>
        <v>0</v>
      </c>
      <c r="S518" s="58">
        <f>+BPub!X504/1000000</f>
        <v>0</v>
      </c>
      <c r="T518" s="58">
        <f>+BPub!AB504/1000000</f>
        <v>0</v>
      </c>
      <c r="U518" s="58">
        <v>0</v>
      </c>
      <c r="V518" s="148"/>
      <c r="W518" s="58">
        <f>+BPub!H504/1000000</f>
        <v>0</v>
      </c>
      <c r="X518" s="58">
        <f>+BPub!M504/1000000</f>
        <v>0</v>
      </c>
      <c r="Y518" s="58">
        <f>+BPub!R504/1000000</f>
        <v>0</v>
      </c>
      <c r="Z518" s="58">
        <f>+BPub!V504/1000000</f>
        <v>0</v>
      </c>
      <c r="AA518" s="58">
        <f>+BPub!AC504/1000000</f>
        <v>0</v>
      </c>
      <c r="AB518" s="5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</row>
    <row r="519" spans="1:35" x14ac:dyDescent="0.25">
      <c r="A519" t="s">
        <v>499</v>
      </c>
      <c r="B519" s="1">
        <v>0</v>
      </c>
      <c r="C519" s="149">
        <v>0</v>
      </c>
      <c r="D519" s="1">
        <v>0</v>
      </c>
      <c r="E519" s="1">
        <v>0</v>
      </c>
      <c r="F519" s="1">
        <v>0</v>
      </c>
      <c r="G519" s="58">
        <v>0</v>
      </c>
      <c r="I519" s="180">
        <f>+BPub!G505/1000000</f>
        <v>0</v>
      </c>
      <c r="J519" s="180">
        <f>+BPub!L505/1000000</f>
        <v>0</v>
      </c>
      <c r="K519" s="180">
        <f>+BPub!Q505/1000000</f>
        <v>0</v>
      </c>
      <c r="L519" s="180">
        <f>+BPub!W505/1000000</f>
        <v>0</v>
      </c>
      <c r="M519" s="180">
        <f>+BPub!AD505/1000000</f>
        <v>0</v>
      </c>
      <c r="N519" s="180">
        <v>0</v>
      </c>
      <c r="P519" s="58">
        <f>+BPub!I505/1000000</f>
        <v>0</v>
      </c>
      <c r="Q519" s="58">
        <f>+BPub!N505/1000000</f>
        <v>0</v>
      </c>
      <c r="R519" s="58">
        <f>+BPub!S505/1000000</f>
        <v>0</v>
      </c>
      <c r="S519" s="58">
        <f>+BPub!X505/1000000</f>
        <v>0</v>
      </c>
      <c r="T519" s="58">
        <f>+BPub!AB505/1000000</f>
        <v>0</v>
      </c>
      <c r="U519" s="58">
        <v>0</v>
      </c>
      <c r="V519" s="149"/>
      <c r="W519" s="58">
        <f>+BPub!H505/1000000</f>
        <v>0</v>
      </c>
      <c r="X519" s="58">
        <f>+BPub!M505/1000000</f>
        <v>0</v>
      </c>
      <c r="Y519" s="58">
        <f>+BPub!R505/1000000</f>
        <v>0</v>
      </c>
      <c r="Z519" s="58">
        <f>+BPub!V505/1000000</f>
        <v>0</v>
      </c>
      <c r="AA519" s="58">
        <f>+BPub!AC505/1000000</f>
        <v>0</v>
      </c>
      <c r="AB519" s="58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</row>
    <row r="520" spans="1:35" x14ac:dyDescent="0.25">
      <c r="A520" t="s">
        <v>500</v>
      </c>
      <c r="B520" s="1">
        <v>0</v>
      </c>
      <c r="C520" s="149">
        <v>0</v>
      </c>
      <c r="D520" s="1">
        <v>0</v>
      </c>
      <c r="E520" s="1">
        <v>0</v>
      </c>
      <c r="F520" s="1">
        <v>0</v>
      </c>
      <c r="G520" s="58">
        <v>0</v>
      </c>
      <c r="I520" s="180">
        <f>+BPub!G506/1000000</f>
        <v>9.2695274000000012</v>
      </c>
      <c r="J520" s="180">
        <f>+BPub!L506/1000000</f>
        <v>9.2695274000000012</v>
      </c>
      <c r="K520" s="180">
        <f>+BPub!Q506/1000000</f>
        <v>0</v>
      </c>
      <c r="L520" s="180">
        <f>+BPub!W506/1000000</f>
        <v>0</v>
      </c>
      <c r="M520" s="180">
        <f>+BPub!AD506/1000000</f>
        <v>0</v>
      </c>
      <c r="N520" s="180">
        <v>0</v>
      </c>
      <c r="P520" s="58">
        <f>+BPub!I506/1000000</f>
        <v>0</v>
      </c>
      <c r="Q520" s="58">
        <f>+BPub!N506/1000000</f>
        <v>0</v>
      </c>
      <c r="R520" s="58">
        <f>+BPub!S506/1000000</f>
        <v>0</v>
      </c>
      <c r="S520" s="58">
        <f>+BPub!X506/1000000</f>
        <v>0</v>
      </c>
      <c r="T520" s="58">
        <f>+BPub!AB506/1000000</f>
        <v>0</v>
      </c>
      <c r="U520" s="58">
        <v>0</v>
      </c>
      <c r="V520" s="148"/>
      <c r="W520" s="58">
        <f>+BPub!H506/1000000</f>
        <v>0</v>
      </c>
      <c r="X520" s="58">
        <f>+BPub!M506/1000000</f>
        <v>0</v>
      </c>
      <c r="Y520" s="58">
        <f>+BPub!R506/1000000</f>
        <v>0</v>
      </c>
      <c r="Z520" s="58">
        <f>+BPub!V506/1000000</f>
        <v>0</v>
      </c>
      <c r="AA520" s="58">
        <f>+BPub!AC506/1000000</f>
        <v>0</v>
      </c>
      <c r="AB520" s="58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</row>
    <row r="521" spans="1:35" x14ac:dyDescent="0.25">
      <c r="A521" t="s">
        <v>501</v>
      </c>
      <c r="B521" s="1">
        <v>0</v>
      </c>
      <c r="C521" s="149">
        <v>0</v>
      </c>
      <c r="D521" s="1">
        <v>0</v>
      </c>
      <c r="E521" s="1">
        <v>0</v>
      </c>
      <c r="F521" s="1">
        <v>0</v>
      </c>
      <c r="G521" s="58">
        <v>0</v>
      </c>
      <c r="I521" s="180">
        <f>+BPub!G507/1000000</f>
        <v>0</v>
      </c>
      <c r="J521" s="180">
        <f>+BPub!L507/1000000</f>
        <v>0</v>
      </c>
      <c r="K521" s="180">
        <f>+BPub!Q507/1000000</f>
        <v>0</v>
      </c>
      <c r="L521" s="180">
        <f>+BPub!W507/1000000</f>
        <v>0</v>
      </c>
      <c r="M521" s="180">
        <f>+BPub!AD507/1000000</f>
        <v>0</v>
      </c>
      <c r="N521" s="180">
        <v>0</v>
      </c>
      <c r="P521" s="58">
        <f>+BPub!I507/1000000</f>
        <v>0</v>
      </c>
      <c r="Q521" s="58">
        <f>+BPub!N507/1000000</f>
        <v>0</v>
      </c>
      <c r="R521" s="58">
        <f>+BPub!S507/1000000</f>
        <v>0</v>
      </c>
      <c r="S521" s="58">
        <f>+BPub!X507/1000000</f>
        <v>0</v>
      </c>
      <c r="T521" s="58">
        <f>+BPub!AB507/1000000</f>
        <v>0</v>
      </c>
      <c r="U521" s="58">
        <v>0</v>
      </c>
      <c r="V521" s="148"/>
      <c r="W521" s="58">
        <f>+BPub!H507/1000000</f>
        <v>0</v>
      </c>
      <c r="X521" s="58">
        <f>+BPub!M507/1000000</f>
        <v>0</v>
      </c>
      <c r="Y521" s="58">
        <f>+BPub!R507/1000000</f>
        <v>0</v>
      </c>
      <c r="Z521" s="58">
        <f>+BPub!V507/1000000</f>
        <v>0</v>
      </c>
      <c r="AA521" s="58">
        <f>+BPub!AC507/1000000</f>
        <v>0</v>
      </c>
      <c r="AB521" s="58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</row>
    <row r="522" spans="1:35" x14ac:dyDescent="0.25">
      <c r="A522" t="s">
        <v>502</v>
      </c>
      <c r="B522" s="1">
        <v>0</v>
      </c>
      <c r="C522" s="149">
        <v>0</v>
      </c>
      <c r="D522" s="1">
        <v>0</v>
      </c>
      <c r="E522" s="1">
        <v>0</v>
      </c>
      <c r="F522" s="1">
        <v>0</v>
      </c>
      <c r="G522" s="58">
        <v>0</v>
      </c>
      <c r="I522" s="180">
        <f>+BPub!G508/1000000</f>
        <v>7.6681199000000007</v>
      </c>
      <c r="J522" s="180">
        <f>+BPub!L508/1000000</f>
        <v>18.2310321</v>
      </c>
      <c r="K522" s="180">
        <f>+BPub!Q508/1000000</f>
        <v>12.55112677</v>
      </c>
      <c r="L522" s="180">
        <f>+BPub!W508/1000000</f>
        <v>9.3441343800000016</v>
      </c>
      <c r="M522" s="180">
        <f>+BPub!AD508/1000000</f>
        <v>8.0291187900000001</v>
      </c>
      <c r="N522" s="180">
        <v>7.5769013599999999</v>
      </c>
      <c r="P522" s="58">
        <f>+BPub!I508/1000000</f>
        <v>0</v>
      </c>
      <c r="Q522" s="58">
        <f>+BPub!N508/1000000</f>
        <v>0</v>
      </c>
      <c r="R522" s="58">
        <f>+BPub!S508/1000000</f>
        <v>0</v>
      </c>
      <c r="S522" s="58">
        <f>+BPub!X508/1000000</f>
        <v>0</v>
      </c>
      <c r="T522" s="58">
        <f>+BPub!AB508/1000000</f>
        <v>0</v>
      </c>
      <c r="U522" s="58">
        <v>0</v>
      </c>
      <c r="V522" s="148"/>
      <c r="W522" s="58">
        <f>+BPub!H508/1000000</f>
        <v>0</v>
      </c>
      <c r="X522" s="58">
        <f>+BPub!M508/1000000</f>
        <v>0</v>
      </c>
      <c r="Y522" s="58">
        <f>+BPub!R508/1000000</f>
        <v>0</v>
      </c>
      <c r="Z522" s="58">
        <f>+BPub!V508/1000000</f>
        <v>0</v>
      </c>
      <c r="AA522" s="58">
        <f>+BPub!AC508/1000000</f>
        <v>0</v>
      </c>
      <c r="AB522" s="58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</row>
    <row r="523" spans="1:35" x14ac:dyDescent="0.25">
      <c r="A523" t="s">
        <v>503</v>
      </c>
      <c r="B523" s="1">
        <v>0</v>
      </c>
      <c r="C523" s="149">
        <v>0</v>
      </c>
      <c r="D523" s="1">
        <v>0</v>
      </c>
      <c r="E523" s="1">
        <v>0</v>
      </c>
      <c r="F523" s="1">
        <v>0</v>
      </c>
      <c r="G523" s="58">
        <v>0</v>
      </c>
      <c r="I523" s="180">
        <f>+BPub!G509/1000000</f>
        <v>0</v>
      </c>
      <c r="J523" s="180">
        <f>+BPub!L509/1000000</f>
        <v>0</v>
      </c>
      <c r="K523" s="180">
        <f>+BPub!Q509/1000000</f>
        <v>0</v>
      </c>
      <c r="L523" s="180">
        <f>+BPub!W509/1000000</f>
        <v>0</v>
      </c>
      <c r="M523" s="180">
        <f>+BPub!AD509/1000000</f>
        <v>0</v>
      </c>
      <c r="N523" s="180">
        <v>0</v>
      </c>
      <c r="P523" s="58">
        <f>+BPub!I509/1000000</f>
        <v>0</v>
      </c>
      <c r="Q523" s="58">
        <f>+BPub!N509/1000000</f>
        <v>0</v>
      </c>
      <c r="R523" s="58">
        <f>+BPub!S509/1000000</f>
        <v>0</v>
      </c>
      <c r="S523" s="58">
        <f>+BPub!X509/1000000</f>
        <v>0</v>
      </c>
      <c r="T523" s="58">
        <f>+BPub!AB509/1000000</f>
        <v>0</v>
      </c>
      <c r="U523" s="58">
        <v>0</v>
      </c>
      <c r="W523" s="58">
        <f>+BPub!H509/1000000</f>
        <v>0</v>
      </c>
      <c r="X523" s="58">
        <f>+BPub!M509/1000000</f>
        <v>0</v>
      </c>
      <c r="Y523" s="58">
        <f>+BPub!R509/1000000</f>
        <v>0</v>
      </c>
      <c r="Z523" s="58">
        <f>+BPub!V509/1000000</f>
        <v>0</v>
      </c>
      <c r="AA523" s="58">
        <f>+BPub!AC509/1000000</f>
        <v>0</v>
      </c>
      <c r="AB523" s="58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</row>
    <row r="524" spans="1:35" x14ac:dyDescent="0.25">
      <c r="A524" t="s">
        <v>504</v>
      </c>
      <c r="B524" s="1">
        <v>0</v>
      </c>
      <c r="C524" s="149">
        <v>0</v>
      </c>
      <c r="D524" s="1">
        <v>0</v>
      </c>
      <c r="E524" s="1">
        <v>0</v>
      </c>
      <c r="F524" s="1">
        <v>0</v>
      </c>
      <c r="G524" s="58">
        <v>0</v>
      </c>
      <c r="I524" s="180">
        <f>+BPub!G510/1000000</f>
        <v>0</v>
      </c>
      <c r="J524" s="180">
        <f>+BPub!L510/1000000</f>
        <v>0</v>
      </c>
      <c r="K524" s="180">
        <f>+BPub!Q510/1000000</f>
        <v>0</v>
      </c>
      <c r="L524" s="180">
        <f>+BPub!W510/1000000</f>
        <v>0</v>
      </c>
      <c r="M524" s="180">
        <f>+BPub!AD510/1000000</f>
        <v>0</v>
      </c>
      <c r="N524" s="180">
        <v>0</v>
      </c>
      <c r="P524" s="58">
        <f>+BPub!I510/1000000</f>
        <v>0</v>
      </c>
      <c r="Q524" s="58">
        <f>+BPub!N510/1000000</f>
        <v>5.5870801700000001</v>
      </c>
      <c r="R524" s="58">
        <f>+BPub!S510/1000000</f>
        <v>5.8014183299999997</v>
      </c>
      <c r="S524" s="58">
        <f>+BPub!X510/1000000</f>
        <v>6.0390314699999994</v>
      </c>
      <c r="T524" s="58">
        <f>+BPub!AB510/1000000</f>
        <v>6.2426032400000002</v>
      </c>
      <c r="U524" s="58">
        <v>6.2968602899999997</v>
      </c>
      <c r="W524" s="58">
        <f>+BPub!H510/1000000</f>
        <v>0</v>
      </c>
      <c r="X524" s="58">
        <f>+BPub!M510/1000000</f>
        <v>0</v>
      </c>
      <c r="Y524" s="58">
        <f>+BPub!R510/1000000</f>
        <v>0</v>
      </c>
      <c r="Z524" s="58">
        <f>+BPub!V510/1000000</f>
        <v>0</v>
      </c>
      <c r="AA524" s="58">
        <f>+BPub!AC510/1000000</f>
        <v>0</v>
      </c>
      <c r="AB524" s="58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</row>
    <row r="525" spans="1:35" x14ac:dyDescent="0.25">
      <c r="A525" t="s">
        <v>505</v>
      </c>
      <c r="B525" s="1">
        <v>0</v>
      </c>
      <c r="C525" s="149">
        <v>0</v>
      </c>
      <c r="D525" s="1">
        <v>0</v>
      </c>
      <c r="E525" s="1">
        <v>0</v>
      </c>
      <c r="F525" s="1">
        <v>0</v>
      </c>
      <c r="G525" s="58">
        <v>0</v>
      </c>
      <c r="I525" s="180">
        <f>+BPub!G511/1000000</f>
        <v>0</v>
      </c>
      <c r="J525" s="180">
        <f>+BPub!L511/1000000</f>
        <v>0</v>
      </c>
      <c r="K525" s="180">
        <f>+BPub!Q511/1000000</f>
        <v>0</v>
      </c>
      <c r="L525" s="180">
        <f>+BPub!W511/1000000</f>
        <v>0</v>
      </c>
      <c r="M525" s="180">
        <f>+BPub!AD511/1000000</f>
        <v>0</v>
      </c>
      <c r="N525" s="180">
        <v>0</v>
      </c>
      <c r="P525" s="58">
        <f>+BPub!I511/1000000</f>
        <v>0</v>
      </c>
      <c r="Q525" s="58">
        <f>+BPub!N511/1000000</f>
        <v>0</v>
      </c>
      <c r="R525" s="58">
        <f>+BPub!S511/1000000</f>
        <v>0</v>
      </c>
      <c r="S525" s="58">
        <f>+BPub!X511/1000000</f>
        <v>0</v>
      </c>
      <c r="T525" s="58">
        <f>+BPub!AB511/1000000</f>
        <v>0</v>
      </c>
      <c r="U525" s="58">
        <v>0</v>
      </c>
      <c r="W525" s="58">
        <f>+BPub!H511/1000000</f>
        <v>0</v>
      </c>
      <c r="X525" s="58">
        <f>+BPub!M511/1000000</f>
        <v>0</v>
      </c>
      <c r="Y525" s="58">
        <f>+BPub!R511/1000000</f>
        <v>0</v>
      </c>
      <c r="Z525" s="58">
        <f>+BPub!V511/1000000</f>
        <v>0</v>
      </c>
      <c r="AA525" s="58">
        <f>+BPub!AC511/1000000</f>
        <v>0</v>
      </c>
      <c r="AB525" s="58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</row>
    <row r="526" spans="1:35" x14ac:dyDescent="0.25">
      <c r="A526" t="s">
        <v>506</v>
      </c>
      <c r="B526" s="1">
        <v>22.81443475</v>
      </c>
      <c r="C526" s="149">
        <v>15.68507039</v>
      </c>
      <c r="D526" s="1">
        <v>11.508453710000001</v>
      </c>
      <c r="E526" s="1">
        <v>10.89141304</v>
      </c>
      <c r="F526" s="1">
        <v>15.126124279999999</v>
      </c>
      <c r="G526" s="58">
        <v>12.414193900000001</v>
      </c>
      <c r="I526" s="180">
        <f>+BPub!G512/1000000</f>
        <v>0.20882439000000003</v>
      </c>
      <c r="J526" s="180">
        <f>+BPub!L512/1000000</f>
        <v>1.1732867600000001</v>
      </c>
      <c r="K526" s="180">
        <f>+BPub!Q512/1000000</f>
        <v>0.27659179</v>
      </c>
      <c r="L526" s="180">
        <f>+BPub!W512/1000000</f>
        <v>1.8613979899999999</v>
      </c>
      <c r="M526" s="180">
        <f>+BPub!AD512/1000000</f>
        <v>0.80732212000000003</v>
      </c>
      <c r="N526" s="180">
        <v>0.13032725000000001</v>
      </c>
      <c r="P526" s="58">
        <f>+BPub!I512/1000000</f>
        <v>0.32016628999999996</v>
      </c>
      <c r="Q526" s="58">
        <f>+BPub!N512/1000000</f>
        <v>0.67993181999999996</v>
      </c>
      <c r="R526" s="58">
        <f>+BPub!S512/1000000</f>
        <v>4.1592862200000003</v>
      </c>
      <c r="S526" s="58">
        <f>+BPub!X512/1000000</f>
        <v>10.094519740000001</v>
      </c>
      <c r="T526" s="58">
        <f>+BPub!AB512/1000000</f>
        <v>11.8421129</v>
      </c>
      <c r="U526" s="58">
        <v>6.0295398600000008</v>
      </c>
      <c r="W526" s="58">
        <f>+BPub!H512/1000000</f>
        <v>0.23472448000000001</v>
      </c>
      <c r="X526" s="58">
        <f>+BPub!M512/1000000</f>
        <v>0.21383709000000001</v>
      </c>
      <c r="Y526" s="58">
        <f>+BPub!R512/1000000</f>
        <v>0.44122608000000002</v>
      </c>
      <c r="Z526" s="58">
        <f>+BPub!V512/1000000</f>
        <v>0.26216265999999999</v>
      </c>
      <c r="AA526" s="58">
        <f>+BPub!AC512/1000000</f>
        <v>0.28701384999999996</v>
      </c>
      <c r="AB526" s="58">
        <v>0.23905660000000001</v>
      </c>
      <c r="AD526">
        <v>2.7409999999999999E-3</v>
      </c>
      <c r="AE526">
        <v>2.0379999999999999E-3</v>
      </c>
      <c r="AF526">
        <v>2.5590000000000001E-3</v>
      </c>
      <c r="AG526">
        <v>1.4841E-2</v>
      </c>
      <c r="AH526">
        <v>3.416748E-2</v>
      </c>
      <c r="AI526">
        <v>3.0449750000000001E-2</v>
      </c>
    </row>
    <row r="527" spans="1:35" x14ac:dyDescent="0.25">
      <c r="A527" t="s">
        <v>507</v>
      </c>
      <c r="B527" s="1">
        <v>2.0000000000000002E-5</v>
      </c>
      <c r="C527" s="149">
        <v>0</v>
      </c>
      <c r="D527" s="1">
        <v>0</v>
      </c>
      <c r="E527" s="1">
        <v>0</v>
      </c>
      <c r="F527" s="1">
        <v>0</v>
      </c>
      <c r="G527" s="58">
        <v>0</v>
      </c>
      <c r="I527" s="180">
        <f>+BPub!G513/1000000</f>
        <v>0</v>
      </c>
      <c r="J527" s="180">
        <f>+BPub!L513/1000000</f>
        <v>0</v>
      </c>
      <c r="K527" s="180">
        <f>+BPub!Q513/1000000</f>
        <v>0</v>
      </c>
      <c r="L527" s="180">
        <f>+BPub!W513/1000000</f>
        <v>0</v>
      </c>
      <c r="M527" s="180">
        <f>+BPub!AD513/1000000</f>
        <v>0</v>
      </c>
      <c r="N527" s="180">
        <v>0</v>
      </c>
      <c r="P527" s="58">
        <f>+BPub!I513/1000000</f>
        <v>0</v>
      </c>
      <c r="Q527" s="58">
        <f>+BPub!N513/1000000</f>
        <v>0</v>
      </c>
      <c r="R527" s="58">
        <f>+BPub!S513/1000000</f>
        <v>0</v>
      </c>
      <c r="S527" s="58">
        <f>+BPub!X513/1000000</f>
        <v>0</v>
      </c>
      <c r="T527" s="58">
        <f>+BPub!AB513/1000000</f>
        <v>0</v>
      </c>
      <c r="U527" s="58">
        <v>0</v>
      </c>
      <c r="W527" s="58">
        <f>+BPub!H513/1000000</f>
        <v>0</v>
      </c>
      <c r="X527" s="58">
        <f>+BPub!M513/1000000</f>
        <v>0</v>
      </c>
      <c r="Y527" s="58">
        <f>+BPub!R513/1000000</f>
        <v>0</v>
      </c>
      <c r="Z527" s="58">
        <f>+BPub!V513/1000000</f>
        <v>0</v>
      </c>
      <c r="AA527" s="58">
        <f>+BPub!AC513/1000000</f>
        <v>0</v>
      </c>
      <c r="AB527" s="58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</row>
    <row r="528" spans="1:35" x14ac:dyDescent="0.25">
      <c r="A528" t="s">
        <v>508</v>
      </c>
      <c r="B528" s="1">
        <v>22.812010409999999</v>
      </c>
      <c r="C528" s="149">
        <v>15.68266605</v>
      </c>
      <c r="D528" s="1">
        <v>11.50594937</v>
      </c>
      <c r="E528" s="1">
        <v>10.918439730000001</v>
      </c>
      <c r="F528" s="1">
        <v>15.15960699</v>
      </c>
      <c r="G528" s="58">
        <v>12.4439201</v>
      </c>
      <c r="I528" s="180">
        <f>+BPub!G514/1000000</f>
        <v>0.20882439000000003</v>
      </c>
      <c r="J528" s="180">
        <f>+BPub!L514/1000000</f>
        <v>1.1732867600000001</v>
      </c>
      <c r="K528" s="180">
        <f>+BPub!Q514/1000000</f>
        <v>0.26895848999999999</v>
      </c>
      <c r="L528" s="180">
        <f>+BPub!W514/1000000</f>
        <v>1.8526238000000002</v>
      </c>
      <c r="M528" s="180">
        <f>+BPub!AD514/1000000</f>
        <v>0.77450523999999998</v>
      </c>
      <c r="N528" s="180">
        <v>0.10820899</v>
      </c>
      <c r="P528" s="58">
        <f>+BPub!I514/1000000</f>
        <v>0.25107940000000001</v>
      </c>
      <c r="Q528" s="58">
        <f>+BPub!N514/1000000</f>
        <v>0.45014419</v>
      </c>
      <c r="R528" s="58">
        <f>+BPub!S514/1000000</f>
        <v>4.0983241699999997</v>
      </c>
      <c r="S528" s="58">
        <f>+BPub!X514/1000000</f>
        <v>9.3218018000000011</v>
      </c>
      <c r="T528" s="58">
        <f>+BPub!AB514/1000000</f>
        <v>11.223007580000001</v>
      </c>
      <c r="U528" s="58">
        <v>5.5851207800000005</v>
      </c>
      <c r="W528" s="58">
        <f>+BPub!H514/1000000</f>
        <v>0.22298239</v>
      </c>
      <c r="X528" s="58">
        <f>+BPub!M514/1000000</f>
        <v>0.20247132999999998</v>
      </c>
      <c r="Y528" s="58">
        <f>+BPub!R514/1000000</f>
        <v>0.42260721999999995</v>
      </c>
      <c r="Z528" s="58">
        <f>+BPub!V514/1000000</f>
        <v>0.24173989000000001</v>
      </c>
      <c r="AA528" s="58">
        <f>+BPub!AC514/1000000</f>
        <v>0.21669912</v>
      </c>
      <c r="AB528" s="58">
        <v>0.19314002</v>
      </c>
      <c r="AD528">
        <v>8.8000000000000003E-4</v>
      </c>
      <c r="AE528">
        <v>1.7699999999999999E-4</v>
      </c>
      <c r="AF528">
        <v>6.9800000000000005E-4</v>
      </c>
      <c r="AG528">
        <v>1.298E-2</v>
      </c>
      <c r="AH528">
        <v>2.186223E-2</v>
      </c>
      <c r="AI528">
        <v>2.7388880000000001E-2</v>
      </c>
    </row>
    <row r="529" spans="1:35" x14ac:dyDescent="0.25">
      <c r="A529" t="s">
        <v>509</v>
      </c>
      <c r="B529" s="1">
        <v>2.40434E-3</v>
      </c>
      <c r="C529" s="149">
        <v>2.40434E-3</v>
      </c>
      <c r="D529" s="1">
        <v>2.5043400000000003E-3</v>
      </c>
      <c r="E529" s="1">
        <v>1.40434E-3</v>
      </c>
      <c r="F529" s="1">
        <v>1E-4</v>
      </c>
      <c r="G529" s="58">
        <v>0</v>
      </c>
      <c r="I529" s="180">
        <f>+BPub!G515/1000000</f>
        <v>0</v>
      </c>
      <c r="J529" s="180">
        <f>+BPub!L515/1000000</f>
        <v>0</v>
      </c>
      <c r="K529" s="180">
        <f>+BPub!Q515/1000000</f>
        <v>7.6333E-3</v>
      </c>
      <c r="L529" s="180">
        <f>+BPub!W515/1000000</f>
        <v>8.7741900000000012E-3</v>
      </c>
      <c r="M529" s="180">
        <f>+BPub!AD515/1000000</f>
        <v>3.281688E-2</v>
      </c>
      <c r="N529" s="180">
        <v>2.2118259999999997E-2</v>
      </c>
      <c r="P529" s="58">
        <f>+BPub!I515/1000000</f>
        <v>6.9086889999999998E-2</v>
      </c>
      <c r="Q529" s="58">
        <f>+BPub!N515/1000000</f>
        <v>0.22978762999999999</v>
      </c>
      <c r="R529" s="58">
        <f>+BPub!S515/1000000</f>
        <v>6.0962050000000004E-2</v>
      </c>
      <c r="S529" s="58">
        <f>+BPub!X515/1000000</f>
        <v>0.87896793999999989</v>
      </c>
      <c r="T529" s="58">
        <f>+BPub!AB515/1000000</f>
        <v>0.93785531999999994</v>
      </c>
      <c r="U529" s="58">
        <v>0.97566907999999997</v>
      </c>
      <c r="W529" s="58">
        <f>+BPub!H515/1000000</f>
        <v>1.331046E-2</v>
      </c>
      <c r="X529" s="58">
        <f>+BPub!M515/1000000</f>
        <v>1.356884E-2</v>
      </c>
      <c r="Y529" s="58">
        <f>+BPub!R515/1000000</f>
        <v>2.22306E-2</v>
      </c>
      <c r="Z529" s="58">
        <f>+BPub!V515/1000000</f>
        <v>2.4471039999999999E-2</v>
      </c>
      <c r="AA529" s="58">
        <f>+BPub!AC515/1000000</f>
        <v>8.2457299999999997E-2</v>
      </c>
      <c r="AB529" s="58">
        <v>0.13065449000000001</v>
      </c>
      <c r="AD529">
        <v>1.861E-3</v>
      </c>
      <c r="AE529">
        <v>1.861E-3</v>
      </c>
      <c r="AF529">
        <v>1.861E-3</v>
      </c>
      <c r="AG529">
        <v>1.861E-3</v>
      </c>
      <c r="AH529">
        <v>1.230525E-2</v>
      </c>
      <c r="AI529">
        <v>3.0608699999999998E-3</v>
      </c>
    </row>
    <row r="530" spans="1:35" x14ac:dyDescent="0.25">
      <c r="A530" t="s">
        <v>510</v>
      </c>
      <c r="B530" s="1">
        <v>0</v>
      </c>
      <c r="C530" s="149">
        <v>0</v>
      </c>
      <c r="D530" s="1">
        <v>0</v>
      </c>
      <c r="E530" s="1">
        <v>-2.8431029999999999E-2</v>
      </c>
      <c r="F530" s="1">
        <v>-3.3582710000000002E-2</v>
      </c>
      <c r="G530" s="58">
        <v>-2.9726200000000001E-2</v>
      </c>
      <c r="I530" s="180">
        <f>+BPub!G516/1000000</f>
        <v>0</v>
      </c>
      <c r="J530" s="180">
        <f>+BPub!L516/1000000</f>
        <v>0</v>
      </c>
      <c r="K530" s="180">
        <f>+BPub!Q516/1000000</f>
        <v>0</v>
      </c>
      <c r="L530" s="180">
        <f>+BPub!W516/1000000</f>
        <v>0</v>
      </c>
      <c r="M530" s="180">
        <f>+BPub!AD516/1000000</f>
        <v>0</v>
      </c>
      <c r="N530" s="180">
        <v>0</v>
      </c>
      <c r="P530" s="58">
        <f>+BPub!I516/1000000</f>
        <v>0</v>
      </c>
      <c r="Q530" s="58">
        <f>+BPub!N516/1000000</f>
        <v>0</v>
      </c>
      <c r="R530" s="58">
        <f>+BPub!S516/1000000</f>
        <v>0</v>
      </c>
      <c r="S530" s="58">
        <f>+BPub!X516/1000000</f>
        <v>-0.10625</v>
      </c>
      <c r="T530" s="58">
        <f>+BPub!AB516/1000000</f>
        <v>-0.31874999999999998</v>
      </c>
      <c r="U530" s="58">
        <v>-0.53125</v>
      </c>
      <c r="W530" s="58">
        <f>+BPub!H516/1000000</f>
        <v>-1.5683699999999999E-3</v>
      </c>
      <c r="X530" s="58">
        <f>+BPub!M516/1000000</f>
        <v>-2.2030800000000001E-3</v>
      </c>
      <c r="Y530" s="58">
        <f>+BPub!R516/1000000</f>
        <v>-3.6117399999999996E-3</v>
      </c>
      <c r="Z530" s="58">
        <f>+BPub!V516/1000000</f>
        <v>-4.0482699999999996E-3</v>
      </c>
      <c r="AA530" s="58">
        <f>+BPub!AC516/1000000</f>
        <v>-1.214257E-2</v>
      </c>
      <c r="AB530" s="58">
        <v>-8.473791E-2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</row>
    <row r="531" spans="1:35" x14ac:dyDescent="0.25">
      <c r="A531" t="s">
        <v>511</v>
      </c>
      <c r="B531" s="1">
        <v>2.5974966099999999</v>
      </c>
      <c r="C531" s="149">
        <v>4.0481258699999998</v>
      </c>
      <c r="D531" s="1">
        <v>5.9975909500000002</v>
      </c>
      <c r="E531" s="1">
        <v>4.8663512500000001</v>
      </c>
      <c r="F531" s="1">
        <v>3.5343996099999999</v>
      </c>
      <c r="G531" s="58">
        <v>2.36045682</v>
      </c>
      <c r="I531" s="180">
        <f>+BPub!G517/1000000</f>
        <v>5.0206999999999995E-3</v>
      </c>
      <c r="J531" s="180">
        <f>+BPub!L517/1000000</f>
        <v>2.3609669999999999E-2</v>
      </c>
      <c r="K531" s="180">
        <f>+BPub!Q517/1000000</f>
        <v>1.2924290000000001E-2</v>
      </c>
      <c r="L531" s="180">
        <f>+BPub!W517/1000000</f>
        <v>0.11948178999999999</v>
      </c>
      <c r="M531" s="180">
        <f>+BPub!AD517/1000000</f>
        <v>3.4391600000000001E-2</v>
      </c>
      <c r="N531" s="180">
        <v>0</v>
      </c>
      <c r="P531" s="58">
        <f>+BPub!I517/1000000</f>
        <v>2.3121649900000003</v>
      </c>
      <c r="Q531" s="58">
        <f>+BPub!N517/1000000</f>
        <v>1.7325112499999999</v>
      </c>
      <c r="R531" s="58">
        <f>+BPub!S517/1000000</f>
        <v>1.9161905700000001</v>
      </c>
      <c r="S531" s="58">
        <f>+BPub!X517/1000000</f>
        <v>1.7570460700000001</v>
      </c>
      <c r="T531" s="58">
        <f>+BPub!AB517/1000000</f>
        <v>2.3009607000000001</v>
      </c>
      <c r="U531" s="58">
        <v>12.883260400000001</v>
      </c>
      <c r="W531" s="58">
        <f>+BPub!H517/1000000</f>
        <v>0.24618279000000001</v>
      </c>
      <c r="X531" s="58">
        <f>+BPub!M517/1000000</f>
        <v>0.27307036000000001</v>
      </c>
      <c r="Y531" s="58">
        <f>+BPub!R517/1000000</f>
        <v>0.2919833</v>
      </c>
      <c r="Z531" s="58">
        <f>+BPub!V517/1000000</f>
        <v>0.32123319</v>
      </c>
      <c r="AA531" s="58">
        <f>+BPub!AC517/1000000</f>
        <v>0.27961314000000004</v>
      </c>
      <c r="AB531" s="58">
        <v>0.22800657000000002</v>
      </c>
      <c r="AD531">
        <v>1.6440000000000001E-3</v>
      </c>
      <c r="AE531">
        <v>3.7132999999999999E-2</v>
      </c>
      <c r="AF531">
        <v>9.9500000000000005E-3</v>
      </c>
      <c r="AG531">
        <v>6.8007999999999999E-2</v>
      </c>
      <c r="AH531">
        <v>0.114561</v>
      </c>
      <c r="AI531">
        <v>5.6320000000000003E-4</v>
      </c>
    </row>
    <row r="532" spans="1:35" x14ac:dyDescent="0.25">
      <c r="A532" t="s">
        <v>512</v>
      </c>
      <c r="B532" s="1">
        <v>0</v>
      </c>
      <c r="C532" s="149">
        <v>0</v>
      </c>
      <c r="D532" s="1">
        <v>0</v>
      </c>
      <c r="E532" s="1">
        <v>0</v>
      </c>
      <c r="F532" s="1">
        <v>0</v>
      </c>
      <c r="G532" s="58">
        <v>0</v>
      </c>
      <c r="I532" s="180">
        <f>+BPub!G518/1000000</f>
        <v>0</v>
      </c>
      <c r="J532" s="180">
        <f>+BPub!L518/1000000</f>
        <v>0</v>
      </c>
      <c r="K532" s="180">
        <f>+BPub!Q518/1000000</f>
        <v>0</v>
      </c>
      <c r="L532" s="180">
        <f>+BPub!W518/1000000</f>
        <v>0</v>
      </c>
      <c r="M532" s="180">
        <f>+BPub!AD518/1000000</f>
        <v>0</v>
      </c>
      <c r="N532" s="180">
        <v>0</v>
      </c>
      <c r="P532" s="58">
        <f>+BPub!I518/1000000</f>
        <v>0</v>
      </c>
      <c r="Q532" s="58">
        <f>+BPub!N518/1000000</f>
        <v>0</v>
      </c>
      <c r="R532" s="58">
        <f>+BPub!S518/1000000</f>
        <v>0</v>
      </c>
      <c r="S532" s="58">
        <f>+BPub!X518/1000000</f>
        <v>0</v>
      </c>
      <c r="T532" s="58">
        <f>+BPub!AB518/1000000</f>
        <v>0</v>
      </c>
      <c r="U532" s="58">
        <v>0</v>
      </c>
      <c r="W532" s="58">
        <f>+BPub!H518/1000000</f>
        <v>0</v>
      </c>
      <c r="X532" s="58">
        <f>+BPub!M518/1000000</f>
        <v>0</v>
      </c>
      <c r="Y532" s="58">
        <f>+BPub!R518/1000000</f>
        <v>0</v>
      </c>
      <c r="Z532" s="58">
        <f>+BPub!V518/1000000</f>
        <v>0</v>
      </c>
      <c r="AA532" s="58">
        <f>+BPub!AC518/1000000</f>
        <v>0</v>
      </c>
      <c r="AB532" s="58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</row>
    <row r="533" spans="1:35" x14ac:dyDescent="0.25">
      <c r="A533" t="s">
        <v>513</v>
      </c>
      <c r="B533" s="1">
        <v>5.3566400000000002E-3</v>
      </c>
      <c r="C533" s="149">
        <v>1.6886400000000001E-3</v>
      </c>
      <c r="D533" s="1">
        <v>2.9680040000000001E-2</v>
      </c>
      <c r="E533" s="1">
        <v>2.2962080000000003E-2</v>
      </c>
      <c r="F533" s="1">
        <v>2.9680040000000001E-2</v>
      </c>
      <c r="G533" s="58">
        <v>0</v>
      </c>
      <c r="I533" s="180">
        <f>+BPub!G519/1000000</f>
        <v>0</v>
      </c>
      <c r="J533" s="180">
        <f>+BPub!L519/1000000</f>
        <v>0</v>
      </c>
      <c r="K533" s="180">
        <f>+BPub!Q519/1000000</f>
        <v>0</v>
      </c>
      <c r="L533" s="180">
        <f>+BPub!W519/1000000</f>
        <v>0</v>
      </c>
      <c r="M533" s="180">
        <f>+BPub!AD519/1000000</f>
        <v>0</v>
      </c>
      <c r="N533" s="180">
        <v>0</v>
      </c>
      <c r="P533" s="58">
        <f>+BPub!I519/1000000</f>
        <v>0</v>
      </c>
      <c r="Q533" s="58">
        <f>+BPub!N519/1000000</f>
        <v>0</v>
      </c>
      <c r="R533" s="58">
        <f>+BPub!S519/1000000</f>
        <v>0</v>
      </c>
      <c r="S533" s="58">
        <f>+BPub!X519/1000000</f>
        <v>0</v>
      </c>
      <c r="T533" s="58">
        <f>+BPub!AB519/1000000</f>
        <v>0</v>
      </c>
      <c r="U533" s="58">
        <v>0</v>
      </c>
      <c r="W533" s="58">
        <f>+BPub!H519/1000000</f>
        <v>0</v>
      </c>
      <c r="X533" s="58">
        <f>+BPub!M519/1000000</f>
        <v>0</v>
      </c>
      <c r="Y533" s="58">
        <f>+BPub!R519/1000000</f>
        <v>0</v>
      </c>
      <c r="Z533" s="58">
        <f>+BPub!V519/1000000</f>
        <v>0</v>
      </c>
      <c r="AA533" s="58">
        <f>+BPub!AC519/1000000</f>
        <v>0</v>
      </c>
      <c r="AB533" s="58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</row>
    <row r="534" spans="1:35" x14ac:dyDescent="0.25">
      <c r="A534" t="s">
        <v>514</v>
      </c>
      <c r="B534" s="1">
        <v>0</v>
      </c>
      <c r="C534" s="149">
        <v>0</v>
      </c>
      <c r="D534" s="1">
        <v>0</v>
      </c>
      <c r="E534" s="1">
        <v>0</v>
      </c>
      <c r="F534" s="1">
        <v>0</v>
      </c>
      <c r="G534" s="58">
        <v>0</v>
      </c>
      <c r="I534" s="180">
        <f>+BPub!G520/1000000</f>
        <v>0</v>
      </c>
      <c r="J534" s="180">
        <f>+BPub!L520/1000000</f>
        <v>0</v>
      </c>
      <c r="K534" s="180">
        <f>+BPub!Q520/1000000</f>
        <v>0</v>
      </c>
      <c r="L534" s="180">
        <f>+BPub!W520/1000000</f>
        <v>0</v>
      </c>
      <c r="M534" s="180">
        <f>+BPub!AD520/1000000</f>
        <v>0</v>
      </c>
      <c r="N534" s="180">
        <v>0</v>
      </c>
      <c r="P534" s="58">
        <f>+BPub!I520/1000000</f>
        <v>0</v>
      </c>
      <c r="Q534" s="58">
        <f>+BPub!N520/1000000</f>
        <v>0</v>
      </c>
      <c r="R534" s="58">
        <f>+BPub!S520/1000000</f>
        <v>0</v>
      </c>
      <c r="S534" s="58">
        <f>+BPub!X520/1000000</f>
        <v>0</v>
      </c>
      <c r="T534" s="58">
        <f>+BPub!AB520/1000000</f>
        <v>0</v>
      </c>
      <c r="U534" s="58">
        <v>0</v>
      </c>
      <c r="W534" s="58">
        <f>+BPub!H520/1000000</f>
        <v>0</v>
      </c>
      <c r="X534" s="58">
        <f>+BPub!M520/1000000</f>
        <v>0</v>
      </c>
      <c r="Y534" s="58">
        <f>+BPub!R520/1000000</f>
        <v>0</v>
      </c>
      <c r="Z534" s="58">
        <f>+BPub!V520/1000000</f>
        <v>0</v>
      </c>
      <c r="AA534" s="58">
        <f>+BPub!AC520/1000000</f>
        <v>0</v>
      </c>
      <c r="AB534" s="58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</row>
    <row r="535" spans="1:35" x14ac:dyDescent="0.25">
      <c r="A535" t="s">
        <v>515</v>
      </c>
      <c r="B535" s="1">
        <v>2.4948192000000002</v>
      </c>
      <c r="C535" s="149">
        <v>2.0243025000000001</v>
      </c>
      <c r="D535" s="1">
        <v>3.8254022700000001</v>
      </c>
      <c r="E535" s="1">
        <v>3.0105392599999998</v>
      </c>
      <c r="F535" s="1">
        <v>2.1617818199999999</v>
      </c>
      <c r="G535" s="58">
        <v>2.0941472800000001</v>
      </c>
      <c r="I535" s="180">
        <f>+BPub!G521/1000000</f>
        <v>5.0006999999999994E-3</v>
      </c>
      <c r="J535" s="180">
        <f>+BPub!L521/1000000</f>
        <v>2.3589669999999997E-2</v>
      </c>
      <c r="K535" s="180">
        <f>+BPub!Q521/1000000</f>
        <v>1.2924290000000001E-2</v>
      </c>
      <c r="L535" s="180">
        <f>+BPub!W521/1000000</f>
        <v>0.11948178999999999</v>
      </c>
      <c r="M535" s="180">
        <f>+BPub!AD521/1000000</f>
        <v>3.4391600000000001E-2</v>
      </c>
      <c r="N535" s="180">
        <v>0</v>
      </c>
      <c r="P535" s="58">
        <f>+BPub!I521/1000000</f>
        <v>1.2374889</v>
      </c>
      <c r="Q535" s="58">
        <f>+BPub!N521/1000000</f>
        <v>1.52726848</v>
      </c>
      <c r="R535" s="58">
        <f>+BPub!S521/1000000</f>
        <v>2.27421805</v>
      </c>
      <c r="S535" s="58">
        <f>+BPub!X521/1000000</f>
        <v>2.8462007999999996</v>
      </c>
      <c r="T535" s="58">
        <f>+BPub!AB521/1000000</f>
        <v>4.90121904</v>
      </c>
      <c r="U535" s="58">
        <v>16.238194440000001</v>
      </c>
      <c r="W535" s="58">
        <f>+BPub!H521/1000000</f>
        <v>6.0556760000000001E-2</v>
      </c>
      <c r="X535" s="58">
        <f>+BPub!M521/1000000</f>
        <v>0.12223081</v>
      </c>
      <c r="Y535" s="58">
        <f>+BPub!R521/1000000</f>
        <v>0.20862354999999999</v>
      </c>
      <c r="Z535" s="58">
        <f>+BPub!V521/1000000</f>
        <v>0.21051637000000001</v>
      </c>
      <c r="AA535" s="58">
        <f>+BPub!AC521/1000000</f>
        <v>0.16311614999999999</v>
      </c>
      <c r="AB535" s="58">
        <v>0.15520297</v>
      </c>
      <c r="AD535">
        <v>1.6440000000000001E-3</v>
      </c>
      <c r="AE535">
        <v>3.7132999999999999E-2</v>
      </c>
      <c r="AF535">
        <v>9.9500000000000005E-3</v>
      </c>
      <c r="AG535">
        <v>6.8007999999999999E-2</v>
      </c>
      <c r="AH535">
        <v>0.114561</v>
      </c>
      <c r="AI535">
        <v>5.6320000000000003E-4</v>
      </c>
    </row>
    <row r="536" spans="1:35" x14ac:dyDescent="0.25">
      <c r="A536" t="s">
        <v>516</v>
      </c>
      <c r="B536" s="1">
        <v>5.9878639999999997E-2</v>
      </c>
      <c r="C536" s="149">
        <v>0.93315593000000008</v>
      </c>
      <c r="D536" s="1">
        <v>1.1490365900000001</v>
      </c>
      <c r="E536" s="1">
        <v>0.97763656999999993</v>
      </c>
      <c r="F536" s="1">
        <v>1.3141106599999999</v>
      </c>
      <c r="G536" s="58">
        <v>1.32201985</v>
      </c>
      <c r="I536" s="180">
        <f>+BPub!G522/1000000</f>
        <v>0</v>
      </c>
      <c r="J536" s="180">
        <f>+BPub!L522/1000000</f>
        <v>0</v>
      </c>
      <c r="K536" s="180">
        <f>+BPub!Q522/1000000</f>
        <v>0</v>
      </c>
      <c r="L536" s="180">
        <f>+BPub!W522/1000000</f>
        <v>0</v>
      </c>
      <c r="M536" s="180">
        <f>+BPub!AD522/1000000</f>
        <v>0</v>
      </c>
      <c r="N536" s="180">
        <v>0</v>
      </c>
      <c r="P536" s="58">
        <f>+BPub!I522/1000000</f>
        <v>0</v>
      </c>
      <c r="Q536" s="58">
        <f>+BPub!N522/1000000</f>
        <v>0</v>
      </c>
      <c r="R536" s="58">
        <f>+BPub!S522/1000000</f>
        <v>0</v>
      </c>
      <c r="S536" s="58">
        <f>+BPub!X522/1000000</f>
        <v>0</v>
      </c>
      <c r="T536" s="58">
        <f>+BPub!AB522/1000000</f>
        <v>0</v>
      </c>
      <c r="U536" s="58">
        <v>0</v>
      </c>
      <c r="W536" s="58">
        <f>+BPub!H522/1000000</f>
        <v>0.23327404999999998</v>
      </c>
      <c r="X536" s="58">
        <f>+BPub!M522/1000000</f>
        <v>0.23327404999999998</v>
      </c>
      <c r="Y536" s="58">
        <f>+BPub!R522/1000000</f>
        <v>0.23327404999999998</v>
      </c>
      <c r="Z536" s="58">
        <f>+BPub!V522/1000000</f>
        <v>0.23327404999999998</v>
      </c>
      <c r="AA536" s="58">
        <f>+BPub!AC522/1000000</f>
        <v>0.23327404999999998</v>
      </c>
      <c r="AB536" s="58">
        <v>0.23327404999999998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</row>
    <row r="537" spans="1:35" x14ac:dyDescent="0.25">
      <c r="A537" t="s">
        <v>517</v>
      </c>
      <c r="B537" s="1">
        <v>0</v>
      </c>
      <c r="C537" s="149">
        <v>1.07992957</v>
      </c>
      <c r="D537" s="1">
        <v>0.96577966000000004</v>
      </c>
      <c r="E537" s="1">
        <v>1.1558341999999999</v>
      </c>
      <c r="F537" s="1">
        <v>1.1558341999999999</v>
      </c>
      <c r="G537" s="58">
        <v>1.1558341999999999</v>
      </c>
      <c r="I537" s="180">
        <f>+BPub!G523/1000000</f>
        <v>0</v>
      </c>
      <c r="J537" s="180">
        <f>+BPub!L523/1000000</f>
        <v>0</v>
      </c>
      <c r="K537" s="180">
        <f>+BPub!Q523/1000000</f>
        <v>0</v>
      </c>
      <c r="L537" s="180">
        <f>+BPub!W523/1000000</f>
        <v>0</v>
      </c>
      <c r="M537" s="180">
        <f>+BPub!AD523/1000000</f>
        <v>0</v>
      </c>
      <c r="N537" s="180">
        <v>0</v>
      </c>
      <c r="P537" s="58">
        <f>+BPub!I523/1000000</f>
        <v>0</v>
      </c>
      <c r="Q537" s="58">
        <f>+BPub!N523/1000000</f>
        <v>0</v>
      </c>
      <c r="R537" s="58">
        <f>+BPub!S523/1000000</f>
        <v>0</v>
      </c>
      <c r="S537" s="58">
        <f>+BPub!X523/1000000</f>
        <v>0</v>
      </c>
      <c r="T537" s="58">
        <f>+BPub!AB523/1000000</f>
        <v>0</v>
      </c>
      <c r="U537" s="58">
        <v>0</v>
      </c>
      <c r="W537" s="58">
        <f>+BPub!H523/1000000</f>
        <v>0</v>
      </c>
      <c r="X537" s="58">
        <f>+BPub!M523/1000000</f>
        <v>0</v>
      </c>
      <c r="Y537" s="58">
        <f>+BPub!R523/1000000</f>
        <v>0</v>
      </c>
      <c r="Z537" s="58">
        <f>+BPub!V523/1000000</f>
        <v>0</v>
      </c>
      <c r="AA537" s="58">
        <f>+BPub!AC523/1000000</f>
        <v>0</v>
      </c>
      <c r="AB537" s="58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</row>
    <row r="538" spans="1:35" x14ac:dyDescent="0.25">
      <c r="A538" t="s">
        <v>518</v>
      </c>
      <c r="B538" s="1">
        <v>3.7442129999999997E-2</v>
      </c>
      <c r="C538" s="149">
        <v>9.0492300000000001E-3</v>
      </c>
      <c r="D538" s="1">
        <v>2.7692390000000001E-2</v>
      </c>
      <c r="E538" s="1">
        <v>2.3783659999999998E-2</v>
      </c>
      <c r="F538" s="1">
        <v>3.9323400000000003E-3</v>
      </c>
      <c r="G538" s="58">
        <v>4.4578300000000003E-3</v>
      </c>
      <c r="I538" s="180">
        <f>+BPub!G524/1000000</f>
        <v>2.0000000000000002E-5</v>
      </c>
      <c r="J538" s="180">
        <f>+BPub!L524/1000000</f>
        <v>2.0000000000000002E-5</v>
      </c>
      <c r="K538" s="180">
        <f>+BPub!Q524/1000000</f>
        <v>0</v>
      </c>
      <c r="L538" s="180">
        <f>+BPub!W524/1000000</f>
        <v>0</v>
      </c>
      <c r="M538" s="180">
        <f>+BPub!AD524/1000000</f>
        <v>0</v>
      </c>
      <c r="N538" s="180">
        <v>0</v>
      </c>
      <c r="P538" s="58">
        <f>+BPub!I524/1000000</f>
        <v>1.91632878</v>
      </c>
      <c r="Q538" s="58">
        <f>+BPub!N524/1000000</f>
        <v>1.2653126200000002</v>
      </c>
      <c r="R538" s="58">
        <f>+BPub!S524/1000000</f>
        <v>0.97230340999999998</v>
      </c>
      <c r="S538" s="58">
        <f>+BPub!X524/1000000</f>
        <v>0.76813049</v>
      </c>
      <c r="T538" s="58">
        <f>+BPub!AB524/1000000</f>
        <v>6.5042429999999998E-2</v>
      </c>
      <c r="U538" s="58">
        <v>2.9096709999999998E-2</v>
      </c>
      <c r="W538" s="58">
        <f>+BPub!H524/1000000</f>
        <v>0</v>
      </c>
      <c r="X538" s="58">
        <f>+BPub!M524/1000000</f>
        <v>0</v>
      </c>
      <c r="Y538" s="58">
        <f>+BPub!R524/1000000</f>
        <v>0</v>
      </c>
      <c r="Z538" s="58">
        <f>+BPub!V524/1000000</f>
        <v>0</v>
      </c>
      <c r="AA538" s="58">
        <f>+BPub!AC524/1000000</f>
        <v>0</v>
      </c>
      <c r="AB538" s="5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</row>
    <row r="539" spans="1:35" x14ac:dyDescent="0.25">
      <c r="A539" t="s">
        <v>519</v>
      </c>
      <c r="B539" s="1">
        <v>0</v>
      </c>
      <c r="C539" s="149">
        <v>0</v>
      </c>
      <c r="D539" s="1">
        <v>0</v>
      </c>
      <c r="E539" s="1">
        <v>-0.32440452000000003</v>
      </c>
      <c r="F539" s="1">
        <v>-1.1309394499999998</v>
      </c>
      <c r="G539" s="58">
        <v>-2.2160023399999997</v>
      </c>
      <c r="I539" s="180">
        <f>+BPub!G525/1000000</f>
        <v>0</v>
      </c>
      <c r="J539" s="180">
        <f>+BPub!L525/1000000</f>
        <v>0</v>
      </c>
      <c r="K539" s="180">
        <f>+BPub!Q525/1000000</f>
        <v>0</v>
      </c>
      <c r="L539" s="180">
        <f>+BPub!W525/1000000</f>
        <v>0</v>
      </c>
      <c r="M539" s="180">
        <f>+BPub!AD525/1000000</f>
        <v>0</v>
      </c>
      <c r="N539" s="180">
        <v>0</v>
      </c>
      <c r="P539" s="58">
        <f>+BPub!I525/1000000</f>
        <v>-0.84165268999999998</v>
      </c>
      <c r="Q539" s="58">
        <f>+BPub!N525/1000000</f>
        <v>-1.0600698500000001</v>
      </c>
      <c r="R539" s="58">
        <f>+BPub!S525/1000000</f>
        <v>-1.3303308899999999</v>
      </c>
      <c r="S539" s="58">
        <f>+BPub!X525/1000000</f>
        <v>-1.8572852200000001</v>
      </c>
      <c r="T539" s="58">
        <f>+BPub!AB525/1000000</f>
        <v>-2.66530077</v>
      </c>
      <c r="U539" s="58">
        <v>-3.38403075</v>
      </c>
      <c r="W539" s="58">
        <f>+BPub!H525/1000000</f>
        <v>-4.7648019999999999E-2</v>
      </c>
      <c r="X539" s="58">
        <f>+BPub!M525/1000000</f>
        <v>-8.2434499999999994E-2</v>
      </c>
      <c r="Y539" s="58">
        <f>+BPub!R525/1000000</f>
        <v>-0.1499143</v>
      </c>
      <c r="Z539" s="58">
        <f>+BPub!V525/1000000</f>
        <v>-0.12255722999999999</v>
      </c>
      <c r="AA539" s="58">
        <f>+BPub!AC525/1000000</f>
        <v>-0.11677706</v>
      </c>
      <c r="AB539" s="58">
        <v>-0.16047045000000001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</row>
    <row r="540" spans="1:35" x14ac:dyDescent="0.25">
      <c r="A540" t="s">
        <v>520</v>
      </c>
      <c r="B540" s="1">
        <v>0.55594739999999998</v>
      </c>
      <c r="C540" s="149">
        <v>0.42446990999999995</v>
      </c>
      <c r="D540" s="1">
        <v>0.51982803</v>
      </c>
      <c r="E540" s="1">
        <v>0.92068899999999998</v>
      </c>
      <c r="F540" s="1">
        <v>0.79301606000000002</v>
      </c>
      <c r="G540" s="58">
        <v>0.50312842000000002</v>
      </c>
      <c r="I540" s="180">
        <f>+BPub!G526/1000000</f>
        <v>7.1125030000000006E-2</v>
      </c>
      <c r="J540" s="180">
        <f>+BPub!L526/1000000</f>
        <v>9.2870889999999998E-2</v>
      </c>
      <c r="K540" s="180">
        <f>+BPub!Q526/1000000</f>
        <v>0.10688332</v>
      </c>
      <c r="L540" s="180">
        <f>+BPub!W526/1000000</f>
        <v>0.12636885</v>
      </c>
      <c r="M540" s="180">
        <f>+BPub!AD526/1000000</f>
        <v>0.13616101999999999</v>
      </c>
      <c r="N540" s="180">
        <v>0.11070385000000001</v>
      </c>
      <c r="P540" s="58">
        <f>+BPub!I526/1000000</f>
        <v>0.10600327000000001</v>
      </c>
      <c r="Q540" s="58">
        <f>+BPub!N526/1000000</f>
        <v>0.13293194</v>
      </c>
      <c r="R540" s="58">
        <f>+BPub!S526/1000000</f>
        <v>0.16231718000000001</v>
      </c>
      <c r="S540" s="58">
        <f>+BPub!X526/1000000</f>
        <v>0.17237274999999999</v>
      </c>
      <c r="T540" s="58">
        <f>+BPub!AB526/1000000</f>
        <v>0.24588679000000002</v>
      </c>
      <c r="U540" s="58">
        <v>0.25391848</v>
      </c>
      <c r="W540" s="58">
        <f>+BPub!H526/1000000</f>
        <v>4.9567059999999996E-2</v>
      </c>
      <c r="X540" s="58">
        <f>+BPub!M526/1000000</f>
        <v>4.6852209999999998E-2</v>
      </c>
      <c r="Y540" s="58">
        <f>+BPub!R526/1000000</f>
        <v>5.310993E-2</v>
      </c>
      <c r="Z540" s="58">
        <f>+BPub!V526/1000000</f>
        <v>6.1687239999999997E-2</v>
      </c>
      <c r="AA540" s="58">
        <f>+BPub!AC526/1000000</f>
        <v>5.5439730000000007E-2</v>
      </c>
      <c r="AB540" s="58">
        <v>6.843581E-2</v>
      </c>
      <c r="AD540">
        <v>2.7656E-2</v>
      </c>
      <c r="AE540">
        <v>2.5878000000000002E-2</v>
      </c>
      <c r="AF540">
        <v>8.5453000000000001E-2</v>
      </c>
      <c r="AG540">
        <v>0.109609</v>
      </c>
      <c r="AH540">
        <v>0.10012289000000001</v>
      </c>
      <c r="AI540">
        <v>0.16991930999999999</v>
      </c>
    </row>
    <row r="541" spans="1:35" x14ac:dyDescent="0.25">
      <c r="A541" t="s">
        <v>521</v>
      </c>
      <c r="B541" s="1">
        <v>0.55594739999999998</v>
      </c>
      <c r="C541" s="149">
        <v>0.42446990999999995</v>
      </c>
      <c r="D541" s="1">
        <v>0.51982803</v>
      </c>
      <c r="E541" s="1">
        <v>0.92068899999999998</v>
      </c>
      <c r="F541" s="1">
        <v>0.79301606000000002</v>
      </c>
      <c r="G541" s="58">
        <v>0.50312842000000002</v>
      </c>
      <c r="I541" s="180">
        <f>+BPub!G527/1000000</f>
        <v>6.8886849999999999E-2</v>
      </c>
      <c r="J541" s="180">
        <f>+BPub!L527/1000000</f>
        <v>9.0632710000000005E-2</v>
      </c>
      <c r="K541" s="180">
        <f>+BPub!Q527/1000000</f>
        <v>0.10464514</v>
      </c>
      <c r="L541" s="180">
        <f>+BPub!W527/1000000</f>
        <v>0.12413067</v>
      </c>
      <c r="M541" s="180">
        <f>+BPub!AD527/1000000</f>
        <v>0.13392283999999999</v>
      </c>
      <c r="N541" s="180">
        <v>0.10846567</v>
      </c>
      <c r="P541" s="58">
        <f>+BPub!I527/1000000</f>
        <v>0.10600327000000001</v>
      </c>
      <c r="Q541" s="58">
        <f>+BPub!N527/1000000</f>
        <v>0.13293194</v>
      </c>
      <c r="R541" s="58">
        <f>+BPub!S527/1000000</f>
        <v>0.16231718000000001</v>
      </c>
      <c r="S541" s="58">
        <f>+BPub!X527/1000000</f>
        <v>0.17237274999999999</v>
      </c>
      <c r="T541" s="58">
        <f>+BPub!AB527/1000000</f>
        <v>0.24588679000000002</v>
      </c>
      <c r="U541" s="58">
        <v>0.25391848</v>
      </c>
      <c r="W541" s="58">
        <f>+BPub!H527/1000000</f>
        <v>4.9567059999999996E-2</v>
      </c>
      <c r="X541" s="58">
        <f>+BPub!M527/1000000</f>
        <v>4.6852209999999998E-2</v>
      </c>
      <c r="Y541" s="58">
        <f>+BPub!R527/1000000</f>
        <v>5.310993E-2</v>
      </c>
      <c r="Z541" s="58">
        <f>+BPub!V527/1000000</f>
        <v>6.1687239999999997E-2</v>
      </c>
      <c r="AA541" s="58">
        <f>+BPub!AC527/1000000</f>
        <v>5.5439730000000007E-2</v>
      </c>
      <c r="AB541" s="58">
        <v>6.843581E-2</v>
      </c>
      <c r="AD541">
        <v>2.7656E-2</v>
      </c>
      <c r="AE541">
        <v>2.5878000000000002E-2</v>
      </c>
      <c r="AF541">
        <v>8.5453000000000001E-2</v>
      </c>
      <c r="AG541">
        <v>0.109609</v>
      </c>
      <c r="AH541">
        <v>0.10012289000000001</v>
      </c>
      <c r="AI541">
        <v>0.16991930999999999</v>
      </c>
    </row>
    <row r="542" spans="1:35" x14ac:dyDescent="0.25">
      <c r="A542" t="s">
        <v>522</v>
      </c>
      <c r="B542" s="1">
        <v>6.2876163499999995</v>
      </c>
      <c r="C542" s="149">
        <v>9.3813167400000008</v>
      </c>
      <c r="D542" s="1">
        <v>15.04855966</v>
      </c>
      <c r="E542" s="1">
        <v>0</v>
      </c>
      <c r="F542" s="1">
        <v>0</v>
      </c>
      <c r="G542" s="58">
        <v>0.65624985000000002</v>
      </c>
      <c r="I542" s="180">
        <f>+BPub!G528/1000000</f>
        <v>0</v>
      </c>
      <c r="J542" s="180">
        <f>+BPub!L528/1000000</f>
        <v>0</v>
      </c>
      <c r="K542" s="180">
        <f>+BPub!Q528/1000000</f>
        <v>0</v>
      </c>
      <c r="L542" s="180">
        <f>+BPub!W528/1000000</f>
        <v>0</v>
      </c>
      <c r="M542" s="180">
        <f>+BPub!AD528/1000000</f>
        <v>0</v>
      </c>
      <c r="N542" s="180">
        <v>0</v>
      </c>
      <c r="P542" s="58">
        <f>+BPub!I528/1000000</f>
        <v>0</v>
      </c>
      <c r="Q542" s="58">
        <f>+BPub!N528/1000000</f>
        <v>0</v>
      </c>
      <c r="R542" s="58">
        <f>+BPub!S528/1000000</f>
        <v>0</v>
      </c>
      <c r="S542" s="58">
        <f>+BPub!X528/1000000</f>
        <v>0</v>
      </c>
      <c r="T542" s="58">
        <f>+BPub!AB528/1000000</f>
        <v>0</v>
      </c>
      <c r="U542" s="58">
        <v>0</v>
      </c>
      <c r="W542" s="58">
        <f>+BPub!H528/1000000</f>
        <v>0</v>
      </c>
      <c r="X542" s="58">
        <f>+BPub!M528/1000000</f>
        <v>0</v>
      </c>
      <c r="Y542" s="58">
        <f>+BPub!R528/1000000</f>
        <v>0</v>
      </c>
      <c r="Z542" s="58">
        <f>+BPub!V528/1000000</f>
        <v>0</v>
      </c>
      <c r="AA542" s="58">
        <f>+BPub!AC528/1000000</f>
        <v>0</v>
      </c>
      <c r="AB542" s="58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</row>
    <row r="543" spans="1:35" x14ac:dyDescent="0.25">
      <c r="A543" t="s">
        <v>523</v>
      </c>
      <c r="B543" s="1">
        <v>0</v>
      </c>
      <c r="C543" s="149">
        <v>0</v>
      </c>
      <c r="D543" s="1">
        <v>0</v>
      </c>
      <c r="E543" s="1">
        <v>0</v>
      </c>
      <c r="F543" s="1">
        <v>0</v>
      </c>
      <c r="G543" s="58">
        <v>0</v>
      </c>
      <c r="I543" s="180">
        <f>+BPub!G529/1000000</f>
        <v>0</v>
      </c>
      <c r="J543" s="180">
        <f>+BPub!L529/1000000</f>
        <v>0</v>
      </c>
      <c r="K543" s="180">
        <f>+BPub!Q529/1000000</f>
        <v>0</v>
      </c>
      <c r="L543" s="180">
        <f>+BPub!W529/1000000</f>
        <v>0</v>
      </c>
      <c r="M543" s="180">
        <f>+BPub!AD529/1000000</f>
        <v>0</v>
      </c>
      <c r="N543" s="180">
        <v>0</v>
      </c>
      <c r="P543" s="58">
        <f>+BPub!I529/1000000</f>
        <v>0</v>
      </c>
      <c r="Q543" s="58">
        <f>+BPub!N529/1000000</f>
        <v>0</v>
      </c>
      <c r="R543" s="58">
        <f>+BPub!S529/1000000</f>
        <v>0</v>
      </c>
      <c r="S543" s="58">
        <f>+BPub!X529/1000000</f>
        <v>0</v>
      </c>
      <c r="T543" s="58">
        <f>+BPub!AB529/1000000</f>
        <v>0</v>
      </c>
      <c r="U543" s="58">
        <v>0</v>
      </c>
      <c r="W543" s="58">
        <f>+BPub!H529/1000000</f>
        <v>0</v>
      </c>
      <c r="X543" s="58">
        <f>+BPub!M529/1000000</f>
        <v>0</v>
      </c>
      <c r="Y543" s="58">
        <f>+BPub!R529/1000000</f>
        <v>0</v>
      </c>
      <c r="Z543" s="58">
        <f>+BPub!V529/1000000</f>
        <v>0</v>
      </c>
      <c r="AA543" s="58">
        <f>+BPub!AC529/1000000</f>
        <v>0</v>
      </c>
      <c r="AB543" s="58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</row>
    <row r="544" spans="1:35" x14ac:dyDescent="0.25">
      <c r="A544" t="s">
        <v>524</v>
      </c>
      <c r="B544" s="1">
        <v>0</v>
      </c>
      <c r="C544" s="149">
        <v>0</v>
      </c>
      <c r="D544" s="1">
        <v>0</v>
      </c>
      <c r="E544" s="1">
        <v>0</v>
      </c>
      <c r="F544" s="1">
        <v>0</v>
      </c>
      <c r="G544" s="58">
        <v>0</v>
      </c>
      <c r="I544" s="180">
        <f>+BPub!G530/1000000</f>
        <v>0</v>
      </c>
      <c r="J544" s="180">
        <f>+BPub!L530/1000000</f>
        <v>0</v>
      </c>
      <c r="K544" s="180">
        <f>+BPub!Q530/1000000</f>
        <v>0</v>
      </c>
      <c r="L544" s="180">
        <f>+BPub!W530/1000000</f>
        <v>0</v>
      </c>
      <c r="M544" s="180">
        <f>+BPub!AD530/1000000</f>
        <v>0</v>
      </c>
      <c r="N544" s="180">
        <v>0</v>
      </c>
      <c r="P544" s="58">
        <f>+BPub!I530/1000000</f>
        <v>0</v>
      </c>
      <c r="Q544" s="58">
        <f>+BPub!N530/1000000</f>
        <v>0</v>
      </c>
      <c r="R544" s="58">
        <f>+BPub!S530/1000000</f>
        <v>0</v>
      </c>
      <c r="S544" s="58">
        <f>+BPub!X530/1000000</f>
        <v>0</v>
      </c>
      <c r="T544" s="58">
        <f>+BPub!AB530/1000000</f>
        <v>0</v>
      </c>
      <c r="U544" s="58">
        <v>0</v>
      </c>
      <c r="W544" s="58">
        <f>+BPub!H530/1000000</f>
        <v>0</v>
      </c>
      <c r="X544" s="58">
        <f>+BPub!M530/1000000</f>
        <v>0</v>
      </c>
      <c r="Y544" s="58">
        <f>+BPub!R530/1000000</f>
        <v>0</v>
      </c>
      <c r="Z544" s="58">
        <f>+BPub!V530/1000000</f>
        <v>0</v>
      </c>
      <c r="AA544" s="58">
        <f>+BPub!AC530/1000000</f>
        <v>0</v>
      </c>
      <c r="AB544" s="58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</row>
    <row r="545" spans="1:35" x14ac:dyDescent="0.25">
      <c r="A545" t="s">
        <v>525</v>
      </c>
      <c r="B545" s="1">
        <v>0</v>
      </c>
      <c r="C545" s="149">
        <v>0</v>
      </c>
      <c r="D545" s="1">
        <v>0</v>
      </c>
      <c r="E545" s="1">
        <v>0</v>
      </c>
      <c r="F545" s="1">
        <v>0</v>
      </c>
      <c r="G545" s="58">
        <v>0</v>
      </c>
      <c r="I545" s="180">
        <f>+BPub!G531/1000000</f>
        <v>0</v>
      </c>
      <c r="J545" s="180">
        <f>+BPub!L531/1000000</f>
        <v>0</v>
      </c>
      <c r="K545" s="180">
        <f>+BPub!Q531/1000000</f>
        <v>0</v>
      </c>
      <c r="L545" s="180">
        <f>+BPub!W531/1000000</f>
        <v>0</v>
      </c>
      <c r="M545" s="180">
        <f>+BPub!AD531/1000000</f>
        <v>0</v>
      </c>
      <c r="N545" s="180">
        <v>0</v>
      </c>
      <c r="P545" s="58">
        <f>+BPub!I531/1000000</f>
        <v>0</v>
      </c>
      <c r="Q545" s="58">
        <f>+BPub!N531/1000000</f>
        <v>0</v>
      </c>
      <c r="R545" s="58">
        <f>+BPub!S531/1000000</f>
        <v>0</v>
      </c>
      <c r="S545" s="58">
        <f>+BPub!X531/1000000</f>
        <v>0</v>
      </c>
      <c r="T545" s="58">
        <f>+BPub!AB531/1000000</f>
        <v>0</v>
      </c>
      <c r="U545" s="58">
        <v>0</v>
      </c>
      <c r="W545" s="58">
        <f>+BPub!H531/1000000</f>
        <v>0</v>
      </c>
      <c r="X545" s="58">
        <f>+BPub!M531/1000000</f>
        <v>0</v>
      </c>
      <c r="Y545" s="58">
        <f>+BPub!R531/1000000</f>
        <v>0</v>
      </c>
      <c r="Z545" s="58">
        <f>+BPub!V531/1000000</f>
        <v>0</v>
      </c>
      <c r="AA545" s="58">
        <f>+BPub!AC531/1000000</f>
        <v>0</v>
      </c>
      <c r="AB545" s="58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</row>
    <row r="546" spans="1:35" x14ac:dyDescent="0.25">
      <c r="A546" t="s">
        <v>526</v>
      </c>
      <c r="B546" s="1">
        <v>0</v>
      </c>
      <c r="C546" s="149">
        <v>0</v>
      </c>
      <c r="D546" s="1">
        <v>0</v>
      </c>
      <c r="E546" s="1">
        <v>0</v>
      </c>
      <c r="F546" s="1">
        <v>0</v>
      </c>
      <c r="G546" s="58">
        <v>0</v>
      </c>
      <c r="I546" s="180">
        <f>+BPub!G532/1000000</f>
        <v>0</v>
      </c>
      <c r="J546" s="180">
        <f>+BPub!L532/1000000</f>
        <v>0</v>
      </c>
      <c r="K546" s="180">
        <f>+BPub!Q532/1000000</f>
        <v>0</v>
      </c>
      <c r="L546" s="180">
        <f>+BPub!W532/1000000</f>
        <v>0</v>
      </c>
      <c r="M546" s="180">
        <f>+BPub!AD532/1000000</f>
        <v>0</v>
      </c>
      <c r="N546" s="180">
        <v>0</v>
      </c>
      <c r="P546" s="58">
        <f>+BPub!I532/1000000</f>
        <v>0</v>
      </c>
      <c r="Q546" s="58">
        <f>+BPub!N532/1000000</f>
        <v>0</v>
      </c>
      <c r="R546" s="58">
        <f>+BPub!S532/1000000</f>
        <v>0</v>
      </c>
      <c r="S546" s="58">
        <f>+BPub!X532/1000000</f>
        <v>0</v>
      </c>
      <c r="T546" s="58">
        <f>+BPub!AB532/1000000</f>
        <v>0</v>
      </c>
      <c r="U546" s="58">
        <v>0</v>
      </c>
      <c r="W546" s="58">
        <f>+BPub!H532/1000000</f>
        <v>0</v>
      </c>
      <c r="X546" s="58">
        <f>+BPub!M532/1000000</f>
        <v>0</v>
      </c>
      <c r="Y546" s="58">
        <f>+BPub!R532/1000000</f>
        <v>0</v>
      </c>
      <c r="Z546" s="58">
        <f>+BPub!V532/1000000</f>
        <v>0</v>
      </c>
      <c r="AA546" s="58">
        <f>+BPub!AC532/1000000</f>
        <v>0</v>
      </c>
      <c r="AB546" s="58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</row>
    <row r="547" spans="1:35" x14ac:dyDescent="0.25">
      <c r="A547" t="s">
        <v>527</v>
      </c>
      <c r="B547" s="1">
        <v>52.359502310000003</v>
      </c>
      <c r="C547" s="149">
        <v>37.571384960000003</v>
      </c>
      <c r="D547" s="1">
        <v>33.61077701</v>
      </c>
      <c r="E547" s="1">
        <v>30.027065589999999</v>
      </c>
      <c r="F547" s="1">
        <v>22.905297040000001</v>
      </c>
      <c r="G547" s="58">
        <v>13.1064072</v>
      </c>
      <c r="I547" s="180">
        <f>+BPub!G533/1000000</f>
        <v>3.5782220000000003E-2</v>
      </c>
      <c r="J547" s="180">
        <f>+BPub!L533/1000000</f>
        <v>7.017458E-2</v>
      </c>
      <c r="K547" s="180">
        <f>+BPub!Q533/1000000</f>
        <v>0.12395826</v>
      </c>
      <c r="L547" s="180">
        <f>+BPub!W533/1000000</f>
        <v>0.25032262999999999</v>
      </c>
      <c r="M547" s="180">
        <f>+BPub!AD533/1000000</f>
        <v>2.700905E-2</v>
      </c>
      <c r="N547" s="180">
        <v>2.7466849999999998E-2</v>
      </c>
      <c r="P547" s="58">
        <f>+BPub!I533/1000000</f>
        <v>0.38869940999999997</v>
      </c>
      <c r="Q547" s="58">
        <f>+BPub!N533/1000000</f>
        <v>0.60629683000000001</v>
      </c>
      <c r="R547" s="58">
        <f>+BPub!S533/1000000</f>
        <v>0.13864913000000001</v>
      </c>
      <c r="S547" s="58">
        <f>+BPub!X533/1000000</f>
        <v>0.67796793</v>
      </c>
      <c r="T547" s="58">
        <f>+BPub!AB533/1000000</f>
        <v>8.5143617500000008</v>
      </c>
      <c r="U547" s="58">
        <v>5.2772464900000005</v>
      </c>
      <c r="W547" s="58">
        <f>+BPub!H533/1000000</f>
        <v>0.39690171000000002</v>
      </c>
      <c r="X547" s="58">
        <f>+BPub!M533/1000000</f>
        <v>0.21289009</v>
      </c>
      <c r="Y547" s="58">
        <f>+BPub!R533/1000000</f>
        <v>0.21650343999999999</v>
      </c>
      <c r="Z547" s="58">
        <f>+BPub!V533/1000000</f>
        <v>0.74587742000000001</v>
      </c>
      <c r="AA547" s="58">
        <f>+BPub!AC533/1000000</f>
        <v>0.95491965000000001</v>
      </c>
      <c r="AB547" s="58">
        <v>0.44244580999999999</v>
      </c>
      <c r="AD547">
        <v>0.165163</v>
      </c>
      <c r="AE547">
        <v>6.3361000000000001E-2</v>
      </c>
      <c r="AF547">
        <v>0.13129199999999999</v>
      </c>
      <c r="AG547">
        <v>0.36569400000000002</v>
      </c>
      <c r="AH547">
        <v>0.89211168000000007</v>
      </c>
      <c r="AI547">
        <v>1.0219425099999999</v>
      </c>
    </row>
    <row r="548" spans="1:35" x14ac:dyDescent="0.25">
      <c r="A548" t="s">
        <v>528</v>
      </c>
      <c r="B548" s="1">
        <v>0</v>
      </c>
      <c r="C548" s="149">
        <v>3.0508549999999999E-2</v>
      </c>
      <c r="D548" s="1">
        <v>0.11820601</v>
      </c>
      <c r="E548" s="1">
        <v>3.9854399999999998E-3</v>
      </c>
      <c r="F548" s="1">
        <v>8.1757299999999991E-3</v>
      </c>
      <c r="G548" s="58">
        <v>0</v>
      </c>
      <c r="I548" s="180">
        <f>+BPub!G534/1000000</f>
        <v>6.2718699999999997E-3</v>
      </c>
      <c r="J548" s="180">
        <f>+BPub!L534/1000000</f>
        <v>4.0744230000000006E-2</v>
      </c>
      <c r="K548" s="180">
        <f>+BPub!Q534/1000000</f>
        <v>9.513866E-2</v>
      </c>
      <c r="L548" s="180">
        <f>+BPub!W534/1000000</f>
        <v>0.22457627999999999</v>
      </c>
      <c r="M548" s="180">
        <f>+BPub!AD534/1000000</f>
        <v>4.7999999999999996E-3</v>
      </c>
      <c r="N548" s="180">
        <v>4.9878000000000006E-3</v>
      </c>
      <c r="P548" s="58">
        <f>+BPub!I534/1000000</f>
        <v>0</v>
      </c>
      <c r="Q548" s="58">
        <f>+BPub!N534/1000000</f>
        <v>0.21759742000000001</v>
      </c>
      <c r="R548" s="58">
        <f>+BPub!S534/1000000</f>
        <v>0.13862853</v>
      </c>
      <c r="S548" s="58">
        <f>+BPub!X534/1000000</f>
        <v>0.66577861999999999</v>
      </c>
      <c r="T548" s="58">
        <f>+BPub!AB534/1000000</f>
        <v>0.48110249999999999</v>
      </c>
      <c r="U548" s="58">
        <v>0.48110249999999999</v>
      </c>
      <c r="W548" s="58">
        <f>+BPub!H534/1000000</f>
        <v>0</v>
      </c>
      <c r="X548" s="58">
        <f>+BPub!M534/1000000</f>
        <v>0</v>
      </c>
      <c r="Y548" s="58">
        <f>+BPub!R534/1000000</f>
        <v>0</v>
      </c>
      <c r="Z548" s="58">
        <f>+BPub!V534/1000000</f>
        <v>0</v>
      </c>
      <c r="AA548" s="58">
        <f>+BPub!AC534/1000000</f>
        <v>0</v>
      </c>
      <c r="AB548" s="58">
        <v>0</v>
      </c>
      <c r="AD548">
        <v>0.158695</v>
      </c>
      <c r="AE548">
        <v>5.3332999999999998E-2</v>
      </c>
      <c r="AF548">
        <v>0.121364</v>
      </c>
      <c r="AG548">
        <v>0.35268100000000002</v>
      </c>
      <c r="AH548">
        <v>0.86720059999999999</v>
      </c>
      <c r="AI548">
        <v>0.93596763999999999</v>
      </c>
    </row>
    <row r="549" spans="1:35" x14ac:dyDescent="0.25">
      <c r="A549" t="s">
        <v>529</v>
      </c>
      <c r="B549" s="1">
        <v>0</v>
      </c>
      <c r="C549" s="149">
        <v>0</v>
      </c>
      <c r="D549" s="1">
        <v>0</v>
      </c>
      <c r="E549" s="1">
        <v>0</v>
      </c>
      <c r="F549" s="1">
        <v>0</v>
      </c>
      <c r="G549" s="58">
        <v>0</v>
      </c>
      <c r="I549" s="180">
        <f>+BPub!G535/1000000</f>
        <v>0</v>
      </c>
      <c r="J549" s="180">
        <f>+BPub!L535/1000000</f>
        <v>0</v>
      </c>
      <c r="K549" s="180">
        <f>+BPub!Q535/1000000</f>
        <v>0</v>
      </c>
      <c r="L549" s="180">
        <f>+BPub!W535/1000000</f>
        <v>0</v>
      </c>
      <c r="M549" s="180">
        <f>+BPub!AD535/1000000</f>
        <v>0</v>
      </c>
      <c r="N549" s="180">
        <v>0</v>
      </c>
      <c r="P549" s="58">
        <f>+BPub!I535/1000000</f>
        <v>0</v>
      </c>
      <c r="Q549" s="58">
        <f>+BPub!N535/1000000</f>
        <v>0</v>
      </c>
      <c r="R549" s="58">
        <f>+BPub!S535/1000000</f>
        <v>0</v>
      </c>
      <c r="S549" s="58">
        <f>+BPub!X535/1000000</f>
        <v>0</v>
      </c>
      <c r="T549" s="58">
        <f>+BPub!AB535/1000000</f>
        <v>0</v>
      </c>
      <c r="U549" s="58">
        <v>0</v>
      </c>
      <c r="W549" s="58">
        <f>+BPub!H535/1000000</f>
        <v>0</v>
      </c>
      <c r="X549" s="58">
        <f>+BPub!M535/1000000</f>
        <v>0</v>
      </c>
      <c r="Y549" s="58">
        <f>+BPub!R535/1000000</f>
        <v>0</v>
      </c>
      <c r="Z549" s="58">
        <f>+BPub!V535/1000000</f>
        <v>0</v>
      </c>
      <c r="AA549" s="58">
        <f>+BPub!AC535/1000000</f>
        <v>0</v>
      </c>
      <c r="AB549" s="58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</row>
    <row r="550" spans="1:35" x14ac:dyDescent="0.25">
      <c r="A550" t="s">
        <v>530</v>
      </c>
      <c r="B550" s="1">
        <v>5.0104499999999996E-3</v>
      </c>
      <c r="C550" s="149">
        <v>1.0645266200000001</v>
      </c>
      <c r="D550" s="1">
        <v>3.8429789999999998E-2</v>
      </c>
      <c r="E550" s="1">
        <v>7.1674899999999995E-3</v>
      </c>
      <c r="F550" s="1">
        <v>7.2963500000000001E-3</v>
      </c>
      <c r="G550" s="58">
        <v>5.7449900000000002E-3</v>
      </c>
      <c r="I550" s="180">
        <f>+BPub!G536/1000000</f>
        <v>4.0200000000000001E-4</v>
      </c>
      <c r="J550" s="180">
        <f>+BPub!L536/1000000</f>
        <v>4.0200000000000001E-4</v>
      </c>
      <c r="K550" s="180">
        <f>+BPub!Q536/1000000</f>
        <v>1.392E-3</v>
      </c>
      <c r="L550" s="180">
        <f>+BPub!W536/1000000</f>
        <v>2.6519999999999998E-3</v>
      </c>
      <c r="M550" s="180">
        <f>+BPub!AD536/1000000</f>
        <v>2.6519999999999998E-3</v>
      </c>
      <c r="N550" s="180">
        <v>2.9220000000000001E-3</v>
      </c>
      <c r="P550" s="58">
        <f>+BPub!I536/1000000</f>
        <v>2.0000000000000002E-5</v>
      </c>
      <c r="Q550" s="58">
        <f>+BPub!N536/1000000</f>
        <v>2.0000000000000002E-5</v>
      </c>
      <c r="R550" s="58">
        <f>+BPub!S536/1000000</f>
        <v>2.0000000000000002E-5</v>
      </c>
      <c r="S550" s="58">
        <f>+BPub!X536/1000000</f>
        <v>2.0000000000000002E-5</v>
      </c>
      <c r="T550" s="58">
        <f>+BPub!AB536/1000000</f>
        <v>2.0000000000000002E-5</v>
      </c>
      <c r="U550" s="58">
        <v>6.2259999999999998E-3</v>
      </c>
      <c r="W550" s="58">
        <f>+BPub!H536/1000000</f>
        <v>5.8784399999999995E-3</v>
      </c>
      <c r="X550" s="58">
        <f>+BPub!M536/1000000</f>
        <v>8.2634400000000004E-3</v>
      </c>
      <c r="Y550" s="58">
        <f>+BPub!R536/1000000</f>
        <v>8.3034400000000005E-3</v>
      </c>
      <c r="Z550" s="58">
        <f>+BPub!V536/1000000</f>
        <v>6.9184399999999997E-3</v>
      </c>
      <c r="AA550" s="58">
        <f>+BPub!AC536/1000000</f>
        <v>6.9184399999999997E-3</v>
      </c>
      <c r="AB550" s="58">
        <v>7.5684399999999992E-3</v>
      </c>
      <c r="AD550">
        <v>6.4679999999999998E-3</v>
      </c>
      <c r="AE550">
        <v>9.528E-3</v>
      </c>
      <c r="AF550">
        <v>9.9279999999999993E-3</v>
      </c>
      <c r="AG550">
        <v>1.2307999999999999E-2</v>
      </c>
      <c r="AH550">
        <v>2.0757999999999999E-2</v>
      </c>
      <c r="AI550">
        <v>8.0849759999999993E-2</v>
      </c>
    </row>
    <row r="551" spans="1:35" x14ac:dyDescent="0.25">
      <c r="A551" t="s">
        <v>531</v>
      </c>
      <c r="B551" s="1">
        <v>3.2851029999999996E-2</v>
      </c>
      <c r="C551" s="149">
        <v>5.2305600000000004E-3</v>
      </c>
      <c r="D551" s="1">
        <v>9.5407399999999989E-3</v>
      </c>
      <c r="E551" s="1">
        <v>3.4325960000000003E-2</v>
      </c>
      <c r="F551" s="1">
        <v>0</v>
      </c>
      <c r="G551" s="58">
        <v>4.5170179999999997E-2</v>
      </c>
      <c r="I551" s="180">
        <f>+BPub!G537/1000000</f>
        <v>1.5342999999999999E-3</v>
      </c>
      <c r="J551" s="180">
        <f>+BPub!L537/1000000</f>
        <v>1.4543E-3</v>
      </c>
      <c r="K551" s="180">
        <f>+BPub!Q537/1000000</f>
        <v>1.4143000000000001E-3</v>
      </c>
      <c r="L551" s="180">
        <f>+BPub!W537/1000000</f>
        <v>1.4143000000000001E-3</v>
      </c>
      <c r="M551" s="180">
        <f>+BPub!AD537/1000000</f>
        <v>1.4143000000000001E-3</v>
      </c>
      <c r="N551" s="180">
        <v>1.4143000000000001E-3</v>
      </c>
      <c r="P551" s="58">
        <f>+BPub!I537/1000000</f>
        <v>0</v>
      </c>
      <c r="Q551" s="58">
        <f>+BPub!N537/1000000</f>
        <v>0</v>
      </c>
      <c r="R551" s="58">
        <f>+BPub!S537/1000000</f>
        <v>0</v>
      </c>
      <c r="S551" s="58">
        <f>+BPub!X537/1000000</f>
        <v>0</v>
      </c>
      <c r="T551" s="58">
        <f>+BPub!AB537/1000000</f>
        <v>0</v>
      </c>
      <c r="U551" s="58">
        <v>0</v>
      </c>
      <c r="W551" s="58">
        <f>+BPub!H537/1000000</f>
        <v>0</v>
      </c>
      <c r="X551" s="58">
        <f>+BPub!M537/1000000</f>
        <v>0</v>
      </c>
      <c r="Y551" s="58">
        <f>+BPub!R537/1000000</f>
        <v>0</v>
      </c>
      <c r="Z551" s="58">
        <f>+BPub!V537/1000000</f>
        <v>0</v>
      </c>
      <c r="AA551" s="58">
        <f>+BPub!AC537/1000000</f>
        <v>0</v>
      </c>
      <c r="AB551" s="58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</row>
    <row r="552" spans="1:35" x14ac:dyDescent="0.25">
      <c r="A552" t="s">
        <v>532</v>
      </c>
      <c r="B552" s="1">
        <v>52.32164083</v>
      </c>
      <c r="C552" s="149">
        <v>36.471119229999999</v>
      </c>
      <c r="D552" s="1">
        <v>33.444600469999997</v>
      </c>
      <c r="E552" s="1">
        <v>29.981586699999998</v>
      </c>
      <c r="F552" s="1">
        <v>22.889824960000002</v>
      </c>
      <c r="G552" s="58">
        <v>13.05549203</v>
      </c>
      <c r="I552" s="180">
        <f>+BPub!G538/1000000</f>
        <v>2.7574049999999999E-2</v>
      </c>
      <c r="J552" s="180">
        <f>+BPub!L538/1000000</f>
        <v>2.7574049999999999E-2</v>
      </c>
      <c r="K552" s="180">
        <f>+BPub!Q538/1000000</f>
        <v>2.60133E-2</v>
      </c>
      <c r="L552" s="180">
        <f>+BPub!W538/1000000</f>
        <v>2.1680049999999999E-2</v>
      </c>
      <c r="M552" s="180">
        <f>+BPub!AD538/1000000</f>
        <v>1.8142749999999999E-2</v>
      </c>
      <c r="N552" s="180">
        <v>1.8142749999999999E-2</v>
      </c>
      <c r="P552" s="58">
        <f>+BPub!I538/1000000</f>
        <v>0.38867940999999995</v>
      </c>
      <c r="Q552" s="58">
        <f>+BPub!N538/1000000</f>
        <v>0.38867940999999995</v>
      </c>
      <c r="R552" s="58">
        <f>+BPub!S538/1000000</f>
        <v>5.9999999999999997E-7</v>
      </c>
      <c r="S552" s="58">
        <f>+BPub!X538/1000000</f>
        <v>1.2169309999999999E-2</v>
      </c>
      <c r="T552" s="58">
        <f>+BPub!AB538/1000000</f>
        <v>8.0332392499999994</v>
      </c>
      <c r="U552" s="58">
        <v>4.7899179900000002</v>
      </c>
      <c r="W552" s="58">
        <f>+BPub!H538/1000000</f>
        <v>0.39102327000000003</v>
      </c>
      <c r="X552" s="58">
        <f>+BPub!M538/1000000</f>
        <v>0.20462664999999999</v>
      </c>
      <c r="Y552" s="58">
        <f>+BPub!R538/1000000</f>
        <v>0.2082</v>
      </c>
      <c r="Z552" s="58">
        <f>+BPub!V538/1000000</f>
        <v>0.73895897999999993</v>
      </c>
      <c r="AA552" s="58">
        <f>+BPub!AC538/1000000</f>
        <v>0.94800120999999993</v>
      </c>
      <c r="AB552" s="58">
        <v>0.43487736999999999</v>
      </c>
      <c r="AD552">
        <v>0</v>
      </c>
      <c r="AE552">
        <v>5.0000000000000001E-4</v>
      </c>
      <c r="AF552">
        <v>0</v>
      </c>
      <c r="AG552">
        <v>7.0500000000000001E-4</v>
      </c>
      <c r="AH552">
        <v>4.15308E-3</v>
      </c>
      <c r="AI552">
        <v>5.1251099999999996E-3</v>
      </c>
    </row>
    <row r="553" spans="1:35" x14ac:dyDescent="0.25">
      <c r="A553" t="s">
        <v>533</v>
      </c>
      <c r="B553" s="1">
        <v>-2.3508865399999999</v>
      </c>
      <c r="C553" s="149">
        <v>-1.53387527</v>
      </c>
      <c r="D553" s="1">
        <v>-2.3221344400000001</v>
      </c>
      <c r="E553" s="1">
        <v>-2.4565226400000002</v>
      </c>
      <c r="F553" s="1">
        <v>-8.9637846000000003</v>
      </c>
      <c r="G553" s="58">
        <v>-14.04044251</v>
      </c>
      <c r="I553" s="180">
        <f>+BPub!G539/1000000</f>
        <v>-7.7767874900000002</v>
      </c>
      <c r="J553" s="180">
        <f>+BPub!L539/1000000</f>
        <v>-7.3146435099999998</v>
      </c>
      <c r="K553" s="180">
        <f>+BPub!Q539/1000000</f>
        <v>-7.2551590999999993</v>
      </c>
      <c r="L553" s="180">
        <f>+BPub!W539/1000000</f>
        <v>-7.6436456599999998</v>
      </c>
      <c r="M553" s="180">
        <f>+BPub!AD539/1000000</f>
        <v>-7.5225649400000005</v>
      </c>
      <c r="N553" s="180">
        <v>-7.34690713</v>
      </c>
      <c r="P553" s="58">
        <f>+BPub!I539/1000000</f>
        <v>-1.0435099399999999</v>
      </c>
      <c r="Q553" s="58">
        <f>+BPub!N539/1000000</f>
        <v>-1.57993703</v>
      </c>
      <c r="R553" s="58">
        <f>+BPub!S539/1000000</f>
        <v>-0.75452168999999991</v>
      </c>
      <c r="S553" s="58">
        <f>+BPub!X539/1000000</f>
        <v>-1.0619784800000001</v>
      </c>
      <c r="T553" s="58">
        <f>+BPub!AB539/1000000</f>
        <v>-7.0253885800000004</v>
      </c>
      <c r="U553" s="58">
        <v>-7.8555396900000005</v>
      </c>
      <c r="W553" s="58">
        <f>+BPub!H539/1000000</f>
        <v>-3.7823410000000002E-2</v>
      </c>
      <c r="X553" s="58">
        <f>+BPub!M539/1000000</f>
        <v>-2.1289E-3</v>
      </c>
      <c r="Y553" s="58">
        <f>+BPub!R539/1000000</f>
        <v>-2.1650300000000001E-3</v>
      </c>
      <c r="Z553" s="58">
        <f>+BPub!V539/1000000</f>
        <v>-1.1093399999999999E-3</v>
      </c>
      <c r="AA553" s="58">
        <f>+BPub!AC539/1000000</f>
        <v>-9.5491900000000008E-3</v>
      </c>
      <c r="AB553" s="58">
        <v>-4.4244499999999999E-3</v>
      </c>
      <c r="AD553">
        <v>-1.7910000000000001E-3</v>
      </c>
      <c r="AE553">
        <v>-8.8079999999999999E-3</v>
      </c>
      <c r="AF553">
        <v>-8.6929999999999993E-3</v>
      </c>
      <c r="AG553">
        <v>-3.7039999999999998E-3</v>
      </c>
      <c r="AH553">
        <v>-1.379085E-2</v>
      </c>
      <c r="AI553">
        <v>-2.769141E-2</v>
      </c>
    </row>
    <row r="554" spans="1:35" x14ac:dyDescent="0.25">
      <c r="A554" t="s">
        <v>534</v>
      </c>
      <c r="B554" s="1">
        <v>-9.3256610000000004E-2</v>
      </c>
      <c r="C554" s="149">
        <v>-0.10411423</v>
      </c>
      <c r="D554" s="1">
        <v>-0.10176049000000001</v>
      </c>
      <c r="E554" s="1">
        <v>-0.10581599999999999</v>
      </c>
      <c r="F554" s="1">
        <v>-0.11203847</v>
      </c>
      <c r="G554" s="58">
        <v>-0.1116412</v>
      </c>
      <c r="I554" s="180">
        <f>+BPub!G540/1000000</f>
        <v>-8.1213240000000006E-2</v>
      </c>
      <c r="J554" s="180">
        <f>+BPub!L540/1000000</f>
        <v>-8.201746E-2</v>
      </c>
      <c r="K554" s="180">
        <f>+BPub!Q540/1000000</f>
        <v>-7.6392299999999996E-2</v>
      </c>
      <c r="L554" s="180">
        <f>+BPub!W540/1000000</f>
        <v>-6.9917119999999999E-2</v>
      </c>
      <c r="M554" s="180">
        <f>+BPub!AD540/1000000</f>
        <v>-6.9681010000000002E-2</v>
      </c>
      <c r="N554" s="180">
        <v>-9.9232089999999995E-2</v>
      </c>
      <c r="P554" s="58">
        <f>+BPub!I540/1000000</f>
        <v>-0.64481052999999999</v>
      </c>
      <c r="Q554" s="58">
        <f>+BPub!N540/1000000</f>
        <v>-0.59478816000000001</v>
      </c>
      <c r="R554" s="58">
        <f>+BPub!S540/1000000</f>
        <v>-0.56289350000000005</v>
      </c>
      <c r="S554" s="58">
        <f>+BPub!X540/1000000</f>
        <v>-0.57402267000000007</v>
      </c>
      <c r="T554" s="58">
        <f>+BPub!AB540/1000000</f>
        <v>-4.7626435799999998</v>
      </c>
      <c r="U554" s="58">
        <v>-5.4793629500000005</v>
      </c>
      <c r="W554" s="58">
        <f>+BPub!H540/1000000</f>
        <v>0</v>
      </c>
      <c r="X554" s="58">
        <f>+BPub!M540/1000000</f>
        <v>0</v>
      </c>
      <c r="Y554" s="58">
        <f>+BPub!R540/1000000</f>
        <v>0</v>
      </c>
      <c r="Z554" s="58">
        <f>+BPub!V540/1000000</f>
        <v>0</v>
      </c>
      <c r="AA554" s="58">
        <f>+BPub!AC540/1000000</f>
        <v>0</v>
      </c>
      <c r="AB554" s="58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</row>
    <row r="555" spans="1:35" x14ac:dyDescent="0.25">
      <c r="A555" t="s">
        <v>535</v>
      </c>
      <c r="B555" s="1">
        <v>0</v>
      </c>
      <c r="C555" s="149">
        <v>0</v>
      </c>
      <c r="D555" s="1">
        <v>0</v>
      </c>
      <c r="E555" s="1">
        <v>0</v>
      </c>
      <c r="F555" s="1">
        <v>0</v>
      </c>
      <c r="G555" s="58">
        <v>0</v>
      </c>
      <c r="I555" s="180">
        <f>+BPub!G541/1000000</f>
        <v>-7.6661399000000001</v>
      </c>
      <c r="J555" s="180">
        <f>+BPub!L541/1000000</f>
        <v>-7.2031954000000002</v>
      </c>
      <c r="K555" s="180">
        <f>+BPub!Q541/1000000</f>
        <v>-7.1483861500000003</v>
      </c>
      <c r="L555" s="180">
        <f>+BPub!W541/1000000</f>
        <v>-7.54798189</v>
      </c>
      <c r="M555" s="180">
        <f>+BPub!AD541/1000000</f>
        <v>-7.4306745799999998</v>
      </c>
      <c r="N555" s="180">
        <v>-7.2251956900000005</v>
      </c>
      <c r="P555" s="58">
        <f>+BPub!I541/1000000</f>
        <v>-0.01</v>
      </c>
      <c r="Q555" s="58">
        <f>+BPub!N541/1000000</f>
        <v>-0.59644945999999999</v>
      </c>
      <c r="R555" s="58">
        <f>+BPub!S541/1000000</f>
        <v>-0.19160758999999999</v>
      </c>
      <c r="S555" s="58">
        <f>+BPub!X541/1000000</f>
        <v>-0.48781352</v>
      </c>
      <c r="T555" s="58">
        <f>+BPub!AB541/1000000</f>
        <v>-1.9086121299999999</v>
      </c>
      <c r="U555" s="58">
        <v>-1.1400778500000002</v>
      </c>
      <c r="W555" s="58">
        <f>+BPub!H541/1000000</f>
        <v>0</v>
      </c>
      <c r="X555" s="58">
        <f>+BPub!M541/1000000</f>
        <v>0</v>
      </c>
      <c r="Y555" s="58">
        <f>+BPub!R541/1000000</f>
        <v>0</v>
      </c>
      <c r="Z555" s="58">
        <f>+BPub!V541/1000000</f>
        <v>0</v>
      </c>
      <c r="AA555" s="58">
        <f>+BPub!AC541/1000000</f>
        <v>0</v>
      </c>
      <c r="AB555" s="58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</row>
    <row r="556" spans="1:35" x14ac:dyDescent="0.25">
      <c r="A556" t="s">
        <v>536</v>
      </c>
      <c r="B556" s="1">
        <v>-2.2576299300000002</v>
      </c>
      <c r="C556" s="149">
        <v>-1.42976104</v>
      </c>
      <c r="D556" s="1">
        <v>-2.2203739500000004</v>
      </c>
      <c r="E556" s="1">
        <v>-2.3507066400000003</v>
      </c>
      <c r="F556" s="1">
        <v>-8.8517461300000004</v>
      </c>
      <c r="G556" s="58">
        <v>-13.928801310000001</v>
      </c>
      <c r="I556" s="180">
        <f>+BPub!G542/1000000</f>
        <v>-2.9434349999999998E-2</v>
      </c>
      <c r="J556" s="180">
        <f>+BPub!L542/1000000</f>
        <v>-2.9430650000000003E-2</v>
      </c>
      <c r="K556" s="180">
        <f>+BPub!Q542/1000000</f>
        <v>-3.0380650000000002E-2</v>
      </c>
      <c r="L556" s="180">
        <f>+BPub!W542/1000000</f>
        <v>-2.5746650000000003E-2</v>
      </c>
      <c r="M556" s="180">
        <f>+BPub!AD542/1000000</f>
        <v>-2.2209349999999999E-2</v>
      </c>
      <c r="N556" s="180">
        <v>-2.2479349999999999E-2</v>
      </c>
      <c r="P556" s="58">
        <f>+BPub!I542/1000000</f>
        <v>-0.38869940999999997</v>
      </c>
      <c r="Q556" s="58">
        <f>+BPub!N542/1000000</f>
        <v>-0.38869940999999997</v>
      </c>
      <c r="R556" s="58">
        <f>+BPub!S542/1000000</f>
        <v>-2.0600000000000003E-5</v>
      </c>
      <c r="S556" s="58">
        <f>+BPub!X542/1000000</f>
        <v>-1.4228999999999999E-4</v>
      </c>
      <c r="T556" s="58">
        <f>+BPub!AB542/1000000</f>
        <v>-0.35413286999999999</v>
      </c>
      <c r="U556" s="58">
        <v>-1.2360988899999998</v>
      </c>
      <c r="W556" s="58">
        <f>+BPub!H542/1000000</f>
        <v>-3.7823410000000002E-2</v>
      </c>
      <c r="X556" s="58">
        <f>+BPub!M542/1000000</f>
        <v>-2.1289E-3</v>
      </c>
      <c r="Y556" s="58">
        <f>+BPub!R542/1000000</f>
        <v>-2.1650300000000001E-3</v>
      </c>
      <c r="Z556" s="58">
        <f>+BPub!V542/1000000</f>
        <v>-1.1093399999999999E-3</v>
      </c>
      <c r="AA556" s="58">
        <f>+BPub!AC542/1000000</f>
        <v>-9.5491900000000008E-3</v>
      </c>
      <c r="AB556" s="58">
        <v>-4.4244499999999999E-3</v>
      </c>
      <c r="AD556">
        <v>-1.7910000000000001E-3</v>
      </c>
      <c r="AE556">
        <v>-8.8079999999999999E-3</v>
      </c>
      <c r="AF556">
        <v>-8.6929999999999993E-3</v>
      </c>
      <c r="AG556">
        <v>-3.7039999999999998E-3</v>
      </c>
      <c r="AH556">
        <v>-1.379085E-2</v>
      </c>
      <c r="AI556">
        <v>-2.769141E-2</v>
      </c>
    </row>
    <row r="557" spans="1:35" x14ac:dyDescent="0.25">
      <c r="A557" t="s">
        <v>537</v>
      </c>
      <c r="B557" s="1">
        <v>458.56840044</v>
      </c>
      <c r="C557" s="149">
        <v>701.28739385000006</v>
      </c>
      <c r="D557" s="1">
        <v>881.49596841999994</v>
      </c>
      <c r="E557" s="1">
        <v>929.39700401000005</v>
      </c>
      <c r="F557" s="1">
        <v>1376.85532091</v>
      </c>
      <c r="G557" s="58">
        <v>1394.93290009</v>
      </c>
      <c r="I557" s="180">
        <f>+BPub!G543/1000000</f>
        <v>65.678748249999998</v>
      </c>
      <c r="J557" s="180">
        <f>+BPub!L543/1000000</f>
        <v>122.35656170999999</v>
      </c>
      <c r="K557" s="180">
        <f>+BPub!Q543/1000000</f>
        <v>219.68650406</v>
      </c>
      <c r="L557" s="180">
        <f>+BPub!W543/1000000</f>
        <v>213.08048939</v>
      </c>
      <c r="M557" s="180">
        <f>+BPub!AD543/1000000</f>
        <v>194.89402587999999</v>
      </c>
      <c r="N557" s="180">
        <v>99.341566639999996</v>
      </c>
      <c r="P557" s="58">
        <f>+BPub!I543/1000000</f>
        <v>218.47061027000001</v>
      </c>
      <c r="Q557" s="58">
        <f>+BPub!N543/1000000</f>
        <v>827.36787202999994</v>
      </c>
      <c r="R557" s="58">
        <f>+BPub!S543/1000000</f>
        <v>894.26779983000006</v>
      </c>
      <c r="S557" s="58">
        <f>+BPub!X543/1000000</f>
        <v>1032.6147701899999</v>
      </c>
      <c r="T557" s="58">
        <f>+BPub!AB543/1000000</f>
        <v>1693.1661497100001</v>
      </c>
      <c r="U557" s="58">
        <v>2230.0067892699999</v>
      </c>
      <c r="W557" s="58">
        <f>+BPub!H543/1000000</f>
        <v>348.52304677999996</v>
      </c>
      <c r="X557" s="58">
        <f>+BPub!M543/1000000</f>
        <v>575.99452960999997</v>
      </c>
      <c r="Y557" s="58">
        <f>+BPub!R543/1000000</f>
        <v>791.14859994000005</v>
      </c>
      <c r="Z557" s="58">
        <f>+BPub!V543/1000000</f>
        <v>827.68620090000002</v>
      </c>
      <c r="AA557" s="58">
        <f>+BPub!AC543/1000000</f>
        <v>1235.0620308599998</v>
      </c>
      <c r="AB557" s="58">
        <v>1344.6967553099998</v>
      </c>
      <c r="AD557">
        <v>4.2287780000000001</v>
      </c>
      <c r="AE557">
        <v>7.4844039999999996</v>
      </c>
      <c r="AF557">
        <v>9.0328590000000002</v>
      </c>
      <c r="AG557">
        <v>8.1124100000000006</v>
      </c>
      <c r="AH557">
        <v>23.900263389999999</v>
      </c>
      <c r="AI557">
        <v>108.24427926</v>
      </c>
    </row>
    <row r="558" spans="1:35" x14ac:dyDescent="0.25">
      <c r="A558" t="s">
        <v>538</v>
      </c>
      <c r="B558" s="1">
        <v>362.07742127999995</v>
      </c>
      <c r="C558" s="149">
        <v>621.02798065000002</v>
      </c>
      <c r="D558" s="1">
        <v>774.09847954999998</v>
      </c>
      <c r="E558" s="1">
        <v>852.96323952</v>
      </c>
      <c r="F558" s="1">
        <v>1248.1440818900001</v>
      </c>
      <c r="G558" s="58">
        <v>1273.7414488499999</v>
      </c>
      <c r="I558" s="180">
        <f>+BPub!G544/1000000</f>
        <v>54.200637219999997</v>
      </c>
      <c r="J558" s="180">
        <f>+BPub!L544/1000000</f>
        <v>110.36124717</v>
      </c>
      <c r="K558" s="180">
        <f>+BPub!Q544/1000000</f>
        <v>177.98561950000001</v>
      </c>
      <c r="L558" s="180">
        <f>+BPub!W544/1000000</f>
        <v>197.64014981</v>
      </c>
      <c r="M558" s="180">
        <f>+BPub!AD544/1000000</f>
        <v>172.64821947999999</v>
      </c>
      <c r="N558" s="180">
        <v>83.441752569999991</v>
      </c>
      <c r="P558" s="58">
        <f>+BPub!I544/1000000</f>
        <v>115.18814132</v>
      </c>
      <c r="Q558" s="58">
        <f>+BPub!N544/1000000</f>
        <v>680.91134677999992</v>
      </c>
      <c r="R558" s="58">
        <f>+BPub!S544/1000000</f>
        <v>707.86662049000006</v>
      </c>
      <c r="S558" s="58">
        <f>+BPub!X544/1000000</f>
        <v>908.46139962999996</v>
      </c>
      <c r="T558" s="58">
        <f>+BPub!AB544/1000000</f>
        <v>1532.74810901</v>
      </c>
      <c r="U558" s="58">
        <v>2139.0252233599999</v>
      </c>
      <c r="W558" s="58">
        <f>+BPub!H544/1000000</f>
        <v>44.252110439999996</v>
      </c>
      <c r="X558" s="58">
        <f>+BPub!M544/1000000</f>
        <v>246.63354167</v>
      </c>
      <c r="Y558" s="58">
        <f>+BPub!R544/1000000</f>
        <v>407.96930125</v>
      </c>
      <c r="Z558" s="58">
        <f>+BPub!V544/1000000</f>
        <v>324.22843518000002</v>
      </c>
      <c r="AA558" s="58">
        <f>+BPub!AC544/1000000</f>
        <v>680.06347999000002</v>
      </c>
      <c r="AB558" s="58">
        <v>735.88606674000005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</row>
    <row r="559" spans="1:35" x14ac:dyDescent="0.25">
      <c r="A559" t="s">
        <v>539</v>
      </c>
      <c r="B559" s="1">
        <v>328.58438468999998</v>
      </c>
      <c r="C559" s="149">
        <v>363.67017152</v>
      </c>
      <c r="D559" s="1">
        <v>462.79634366000005</v>
      </c>
      <c r="E559" s="1">
        <v>593.41152488</v>
      </c>
      <c r="F559" s="1">
        <v>755.95786448000001</v>
      </c>
      <c r="G559" s="58">
        <v>778.2427711900001</v>
      </c>
      <c r="I559" s="180">
        <f>+BPub!G545/1000000</f>
        <v>16.142496659999999</v>
      </c>
      <c r="J559" s="180">
        <f>+BPub!L545/1000000</f>
        <v>16.38408059</v>
      </c>
      <c r="K559" s="180">
        <f>+BPub!Q545/1000000</f>
        <v>34.20815984</v>
      </c>
      <c r="L559" s="180">
        <f>+BPub!W545/1000000</f>
        <v>32.863941820000001</v>
      </c>
      <c r="M559" s="180">
        <f>+BPub!AD545/1000000</f>
        <v>20.235911340000001</v>
      </c>
      <c r="N559" s="180">
        <v>10.433610550000001</v>
      </c>
      <c r="P559" s="58">
        <f>+BPub!I545/1000000</f>
        <v>0</v>
      </c>
      <c r="Q559" s="58">
        <f>+BPub!N545/1000000</f>
        <v>0</v>
      </c>
      <c r="R559" s="58">
        <f>+BPub!S545/1000000</f>
        <v>0</v>
      </c>
      <c r="S559" s="58">
        <f>+BPub!X545/1000000</f>
        <v>0</v>
      </c>
      <c r="T559" s="58">
        <f>+BPub!AB545/1000000</f>
        <v>0</v>
      </c>
      <c r="U559" s="58">
        <v>0</v>
      </c>
      <c r="W559" s="58">
        <f>+BPub!H545/1000000</f>
        <v>0</v>
      </c>
      <c r="X559" s="58">
        <f>+BPub!M545/1000000</f>
        <v>0</v>
      </c>
      <c r="Y559" s="58">
        <f>+BPub!R545/1000000</f>
        <v>0</v>
      </c>
      <c r="Z559" s="58">
        <f>+BPub!V545/1000000</f>
        <v>0</v>
      </c>
      <c r="AA559" s="58">
        <f>+BPub!AC545/1000000</f>
        <v>0</v>
      </c>
      <c r="AB559" s="58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</row>
    <row r="560" spans="1:35" x14ac:dyDescent="0.25">
      <c r="A560" t="s">
        <v>540</v>
      </c>
      <c r="B560" s="1">
        <v>35.787884950000006</v>
      </c>
      <c r="C560" s="149">
        <v>34.79052755</v>
      </c>
      <c r="D560" s="1">
        <v>60.099744020000003</v>
      </c>
      <c r="E560" s="1">
        <v>103.15535919</v>
      </c>
      <c r="F560" s="1">
        <v>196.18136876</v>
      </c>
      <c r="G560" s="58">
        <v>159.27179031999998</v>
      </c>
      <c r="I560" s="180">
        <f>+BPub!G546/1000000</f>
        <v>0</v>
      </c>
      <c r="J560" s="180">
        <f>+BPub!L546/1000000</f>
        <v>0</v>
      </c>
      <c r="K560" s="180">
        <f>+BPub!Q546/1000000</f>
        <v>0</v>
      </c>
      <c r="L560" s="180">
        <f>+BPub!W546/1000000</f>
        <v>0</v>
      </c>
      <c r="M560" s="180">
        <f>+BPub!AD546/1000000</f>
        <v>0</v>
      </c>
      <c r="N560" s="180">
        <v>0</v>
      </c>
      <c r="P560" s="58">
        <f>+BPub!I546/1000000</f>
        <v>0</v>
      </c>
      <c r="Q560" s="58">
        <f>+BPub!N546/1000000</f>
        <v>0</v>
      </c>
      <c r="R560" s="58">
        <f>+BPub!S546/1000000</f>
        <v>0</v>
      </c>
      <c r="S560" s="58">
        <f>+BPub!X546/1000000</f>
        <v>0</v>
      </c>
      <c r="T560" s="58">
        <f>+BPub!AB546/1000000</f>
        <v>0</v>
      </c>
      <c r="U560" s="58">
        <v>0</v>
      </c>
      <c r="W560" s="58">
        <f>+BPub!H546/1000000</f>
        <v>0</v>
      </c>
      <c r="X560" s="58">
        <f>+BPub!M546/1000000</f>
        <v>0</v>
      </c>
      <c r="Y560" s="58">
        <f>+BPub!R546/1000000</f>
        <v>0</v>
      </c>
      <c r="Z560" s="58">
        <f>+BPub!V546/1000000</f>
        <v>0</v>
      </c>
      <c r="AA560" s="58">
        <f>+BPub!AC546/1000000</f>
        <v>0</v>
      </c>
      <c r="AB560" s="58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</row>
    <row r="561" spans="1:35" x14ac:dyDescent="0.25">
      <c r="A561" t="s">
        <v>541</v>
      </c>
      <c r="B561" s="1">
        <v>24.082340089999999</v>
      </c>
      <c r="C561" s="149">
        <v>24.990281809999999</v>
      </c>
      <c r="D561" s="1">
        <v>34.003002899999998</v>
      </c>
      <c r="E561" s="1">
        <v>49.979683030000004</v>
      </c>
      <c r="F561" s="1">
        <v>39.024038259999998</v>
      </c>
      <c r="G561" s="58">
        <v>27.782263530000002</v>
      </c>
      <c r="I561" s="180">
        <f>+BPub!G547/1000000</f>
        <v>0</v>
      </c>
      <c r="J561" s="180">
        <f>+BPub!L547/1000000</f>
        <v>0</v>
      </c>
      <c r="K561" s="180">
        <f>+BPub!Q547/1000000</f>
        <v>0</v>
      </c>
      <c r="L561" s="180">
        <f>+BPub!W547/1000000</f>
        <v>0</v>
      </c>
      <c r="M561" s="180">
        <f>+BPub!AD547/1000000</f>
        <v>0</v>
      </c>
      <c r="N561" s="180">
        <v>0</v>
      </c>
      <c r="P561" s="58">
        <f>+BPub!I547/1000000</f>
        <v>0</v>
      </c>
      <c r="Q561" s="58">
        <f>+BPub!N547/1000000</f>
        <v>0</v>
      </c>
      <c r="R561" s="58">
        <f>+BPub!S547/1000000</f>
        <v>0</v>
      </c>
      <c r="S561" s="58">
        <f>+BPub!X547/1000000</f>
        <v>0</v>
      </c>
      <c r="T561" s="58">
        <f>+BPub!AB547/1000000</f>
        <v>0</v>
      </c>
      <c r="U561" s="58">
        <v>0</v>
      </c>
      <c r="W561" s="58">
        <f>+BPub!H547/1000000</f>
        <v>0</v>
      </c>
      <c r="X561" s="58">
        <f>+BPub!M547/1000000</f>
        <v>0</v>
      </c>
      <c r="Y561" s="58">
        <f>+BPub!R547/1000000</f>
        <v>0</v>
      </c>
      <c r="Z561" s="58">
        <f>+BPub!V547/1000000</f>
        <v>0</v>
      </c>
      <c r="AA561" s="58">
        <f>+BPub!AC547/1000000</f>
        <v>0</v>
      </c>
      <c r="AB561" s="58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</row>
    <row r="562" spans="1:35" x14ac:dyDescent="0.25">
      <c r="A562" t="s">
        <v>542</v>
      </c>
      <c r="B562" s="1">
        <v>8.1744773600000009</v>
      </c>
      <c r="C562" s="149">
        <v>7.4848389500000003</v>
      </c>
      <c r="D562" s="1">
        <v>7.9584289200000002</v>
      </c>
      <c r="E562" s="1">
        <v>8.0755629899999999</v>
      </c>
      <c r="F562" s="1">
        <v>5.5765627000000002</v>
      </c>
      <c r="G562" s="58">
        <v>6.0219439599999998</v>
      </c>
      <c r="I562" s="180">
        <f>+BPub!G548/1000000</f>
        <v>0</v>
      </c>
      <c r="J562" s="180">
        <f>+BPub!L548/1000000</f>
        <v>0</v>
      </c>
      <c r="K562" s="180">
        <f>+BPub!Q548/1000000</f>
        <v>0</v>
      </c>
      <c r="L562" s="180">
        <f>+BPub!W548/1000000</f>
        <v>0</v>
      </c>
      <c r="M562" s="180">
        <f>+BPub!AD548/1000000</f>
        <v>0</v>
      </c>
      <c r="N562" s="180">
        <v>0</v>
      </c>
      <c r="P562" s="58">
        <f>+BPub!I548/1000000</f>
        <v>0</v>
      </c>
      <c r="Q562" s="58">
        <f>+BPub!N548/1000000</f>
        <v>0</v>
      </c>
      <c r="R562" s="58">
        <f>+BPub!S548/1000000</f>
        <v>0</v>
      </c>
      <c r="S562" s="58">
        <f>+BPub!X548/1000000</f>
        <v>0</v>
      </c>
      <c r="T562" s="58">
        <f>+BPub!AB548/1000000</f>
        <v>0</v>
      </c>
      <c r="U562" s="58">
        <v>0</v>
      </c>
      <c r="W562" s="58">
        <f>+BPub!H548/1000000</f>
        <v>0</v>
      </c>
      <c r="X562" s="58">
        <f>+BPub!M548/1000000</f>
        <v>0</v>
      </c>
      <c r="Y562" s="58">
        <f>+BPub!R548/1000000</f>
        <v>0</v>
      </c>
      <c r="Z562" s="58">
        <f>+BPub!V548/1000000</f>
        <v>0</v>
      </c>
      <c r="AA562" s="58">
        <f>+BPub!AC548/1000000</f>
        <v>0</v>
      </c>
      <c r="AB562" s="58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</row>
    <row r="563" spans="1:35" x14ac:dyDescent="0.25">
      <c r="A563" t="s">
        <v>543</v>
      </c>
      <c r="B563" s="1">
        <v>1.9365550900000001</v>
      </c>
      <c r="C563" s="149">
        <v>7.0807031199999999</v>
      </c>
      <c r="D563" s="1">
        <v>1.05665056</v>
      </c>
      <c r="E563" s="1">
        <v>0</v>
      </c>
      <c r="F563" s="1">
        <v>0</v>
      </c>
      <c r="G563" s="58">
        <v>0</v>
      </c>
      <c r="I563" s="180">
        <f>+BPub!G549/1000000</f>
        <v>0</v>
      </c>
      <c r="J563" s="180">
        <f>+BPub!L549/1000000</f>
        <v>0</v>
      </c>
      <c r="K563" s="180">
        <f>+BPub!Q549/1000000</f>
        <v>0</v>
      </c>
      <c r="L563" s="180">
        <f>+BPub!W549/1000000</f>
        <v>0</v>
      </c>
      <c r="M563" s="180">
        <f>+BPub!AD549/1000000</f>
        <v>0</v>
      </c>
      <c r="N563" s="180">
        <v>0</v>
      </c>
      <c r="P563" s="58">
        <f>+BPub!I549/1000000</f>
        <v>0</v>
      </c>
      <c r="Q563" s="58">
        <f>+BPub!N549/1000000</f>
        <v>0</v>
      </c>
      <c r="R563" s="58">
        <f>+BPub!S549/1000000</f>
        <v>0</v>
      </c>
      <c r="S563" s="58">
        <f>+BPub!X549/1000000</f>
        <v>0</v>
      </c>
      <c r="T563" s="58">
        <f>+BPub!AB549/1000000</f>
        <v>0</v>
      </c>
      <c r="U563" s="58">
        <v>0</v>
      </c>
      <c r="W563" s="58">
        <f>+BPub!H549/1000000</f>
        <v>0</v>
      </c>
      <c r="X563" s="58">
        <f>+BPub!M549/1000000</f>
        <v>0</v>
      </c>
      <c r="Y563" s="58">
        <f>+BPub!R549/1000000</f>
        <v>0</v>
      </c>
      <c r="Z563" s="58">
        <f>+BPub!V549/1000000</f>
        <v>0</v>
      </c>
      <c r="AA563" s="58">
        <f>+BPub!AC549/1000000</f>
        <v>0</v>
      </c>
      <c r="AB563" s="58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</row>
    <row r="564" spans="1:35" x14ac:dyDescent="0.25">
      <c r="A564" t="s">
        <v>544</v>
      </c>
      <c r="B564" s="1">
        <v>2.1695660800000001</v>
      </c>
      <c r="C564" s="149">
        <v>8.6932788599999995</v>
      </c>
      <c r="D564" s="1">
        <v>3.64213115</v>
      </c>
      <c r="E564" s="1">
        <v>2.15786129</v>
      </c>
      <c r="F564" s="1">
        <v>0.83317367000000009</v>
      </c>
      <c r="G564" s="58">
        <v>0.66448968999999991</v>
      </c>
      <c r="I564" s="180">
        <f>+BPub!G550/1000000</f>
        <v>0</v>
      </c>
      <c r="J564" s="180">
        <f>+BPub!L550/1000000</f>
        <v>0</v>
      </c>
      <c r="K564" s="180">
        <f>+BPub!Q550/1000000</f>
        <v>0</v>
      </c>
      <c r="L564" s="180">
        <f>+BPub!W550/1000000</f>
        <v>0</v>
      </c>
      <c r="M564" s="180">
        <f>+BPub!AD550/1000000</f>
        <v>0</v>
      </c>
      <c r="N564" s="180">
        <v>0</v>
      </c>
      <c r="P564" s="58">
        <f>+BPub!I550/1000000</f>
        <v>0</v>
      </c>
      <c r="Q564" s="58">
        <f>+BPub!N550/1000000</f>
        <v>0</v>
      </c>
      <c r="R564" s="58">
        <f>+BPub!S550/1000000</f>
        <v>0</v>
      </c>
      <c r="S564" s="58">
        <f>+BPub!X550/1000000</f>
        <v>0</v>
      </c>
      <c r="T564" s="58">
        <f>+BPub!AB550/1000000</f>
        <v>0</v>
      </c>
      <c r="U564" s="58">
        <v>0</v>
      </c>
      <c r="W564" s="58">
        <f>+BPub!H550/1000000</f>
        <v>0</v>
      </c>
      <c r="X564" s="58">
        <f>+BPub!M550/1000000</f>
        <v>0</v>
      </c>
      <c r="Y564" s="58">
        <f>+BPub!R550/1000000</f>
        <v>0</v>
      </c>
      <c r="Z564" s="58">
        <f>+BPub!V550/1000000</f>
        <v>0</v>
      </c>
      <c r="AA564" s="58">
        <f>+BPub!AC550/1000000</f>
        <v>0</v>
      </c>
      <c r="AB564" s="58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</row>
    <row r="565" spans="1:35" x14ac:dyDescent="0.25">
      <c r="A565" t="s">
        <v>545</v>
      </c>
      <c r="B565" s="1">
        <v>0.76370779</v>
      </c>
      <c r="C565" s="149">
        <v>0.64378806000000011</v>
      </c>
      <c r="D565" s="1">
        <v>0.45102064000000003</v>
      </c>
      <c r="E565" s="1">
        <v>0.40083239000000004</v>
      </c>
      <c r="F565" s="1">
        <v>0.75405389</v>
      </c>
      <c r="G565" s="58">
        <v>1.00977538</v>
      </c>
      <c r="I565" s="180">
        <f>+BPub!G551/1000000</f>
        <v>0</v>
      </c>
      <c r="J565" s="180">
        <f>+BPub!L551/1000000</f>
        <v>0</v>
      </c>
      <c r="K565" s="180">
        <f>+BPub!Q551/1000000</f>
        <v>0</v>
      </c>
      <c r="L565" s="180">
        <f>+BPub!W551/1000000</f>
        <v>0</v>
      </c>
      <c r="M565" s="180">
        <f>+BPub!AD551/1000000</f>
        <v>0</v>
      </c>
      <c r="N565" s="180">
        <v>0</v>
      </c>
      <c r="P565" s="58">
        <f>+BPub!I551/1000000</f>
        <v>0</v>
      </c>
      <c r="Q565" s="58">
        <f>+BPub!N551/1000000</f>
        <v>0</v>
      </c>
      <c r="R565" s="58">
        <f>+BPub!S551/1000000</f>
        <v>0</v>
      </c>
      <c r="S565" s="58">
        <f>+BPub!X551/1000000</f>
        <v>0</v>
      </c>
      <c r="T565" s="58">
        <f>+BPub!AB551/1000000</f>
        <v>0</v>
      </c>
      <c r="U565" s="58">
        <v>0</v>
      </c>
      <c r="W565" s="58">
        <f>+BPub!H551/1000000</f>
        <v>0</v>
      </c>
      <c r="X565" s="58">
        <f>+BPub!M551/1000000</f>
        <v>0</v>
      </c>
      <c r="Y565" s="58">
        <f>+BPub!R551/1000000</f>
        <v>0</v>
      </c>
      <c r="Z565" s="58">
        <f>+BPub!V551/1000000</f>
        <v>0</v>
      </c>
      <c r="AA565" s="58">
        <f>+BPub!AC551/1000000</f>
        <v>0</v>
      </c>
      <c r="AB565" s="58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</row>
    <row r="566" spans="1:35" x14ac:dyDescent="0.25">
      <c r="A566" t="s">
        <v>546</v>
      </c>
      <c r="B566" s="1">
        <v>180.21908033000003</v>
      </c>
      <c r="C566" s="149">
        <v>207.94534008000002</v>
      </c>
      <c r="D566" s="1">
        <v>266.04678818999997</v>
      </c>
      <c r="E566" s="1">
        <v>311.75748423000005</v>
      </c>
      <c r="F566" s="1">
        <v>375.12824899999998</v>
      </c>
      <c r="G566" s="58">
        <v>429.64145157999997</v>
      </c>
      <c r="I566" s="180">
        <f>+BPub!G552/1000000</f>
        <v>16.12425009</v>
      </c>
      <c r="J566" s="180">
        <f>+BPub!L552/1000000</f>
        <v>16.357423359999999</v>
      </c>
      <c r="K566" s="180">
        <f>+BPub!Q552/1000000</f>
        <v>34.19001669</v>
      </c>
      <c r="L566" s="180">
        <f>+BPub!W552/1000000</f>
        <v>32.852261409999997</v>
      </c>
      <c r="M566" s="180">
        <f>+BPub!AD552/1000000</f>
        <v>20.229326239999999</v>
      </c>
      <c r="N566" s="180">
        <v>10.433610550000001</v>
      </c>
      <c r="P566" s="58">
        <f>+BPub!I552/1000000</f>
        <v>0</v>
      </c>
      <c r="Q566" s="58">
        <f>+BPub!N552/1000000</f>
        <v>0</v>
      </c>
      <c r="R566" s="58">
        <f>+BPub!S552/1000000</f>
        <v>0</v>
      </c>
      <c r="S566" s="58">
        <f>+BPub!X552/1000000</f>
        <v>0</v>
      </c>
      <c r="T566" s="58">
        <f>+BPub!AB552/1000000</f>
        <v>0</v>
      </c>
      <c r="U566" s="58">
        <v>0</v>
      </c>
      <c r="W566" s="58">
        <f>+BPub!H552/1000000</f>
        <v>0</v>
      </c>
      <c r="X566" s="58">
        <f>+BPub!M552/1000000</f>
        <v>0</v>
      </c>
      <c r="Y566" s="58">
        <f>+BPub!R552/1000000</f>
        <v>0</v>
      </c>
      <c r="Z566" s="58">
        <f>+BPub!V552/1000000</f>
        <v>0</v>
      </c>
      <c r="AA566" s="58">
        <f>+BPub!AC552/1000000</f>
        <v>0</v>
      </c>
      <c r="AB566" s="58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</row>
    <row r="567" spans="1:35" x14ac:dyDescent="0.25">
      <c r="A567" t="s">
        <v>547</v>
      </c>
      <c r="B567" s="1">
        <v>72.542417610000001</v>
      </c>
      <c r="C567" s="149">
        <v>70.625567719999992</v>
      </c>
      <c r="D567" s="1">
        <v>86.262902499999996</v>
      </c>
      <c r="E567" s="1">
        <v>116.09435079000001</v>
      </c>
      <c r="F567" s="1">
        <v>132.80264007</v>
      </c>
      <c r="G567" s="58">
        <v>151.26805734000001</v>
      </c>
      <c r="I567" s="180">
        <f>+BPub!G553/1000000</f>
        <v>0</v>
      </c>
      <c r="J567" s="180">
        <f>+BPub!L553/1000000</f>
        <v>0</v>
      </c>
      <c r="K567" s="180">
        <f>+BPub!Q553/1000000</f>
        <v>0</v>
      </c>
      <c r="L567" s="180">
        <f>+BPub!W553/1000000</f>
        <v>0</v>
      </c>
      <c r="M567" s="180">
        <f>+BPub!AD553/1000000</f>
        <v>0</v>
      </c>
      <c r="N567" s="180">
        <v>0</v>
      </c>
      <c r="P567" s="58">
        <f>+BPub!I553/1000000</f>
        <v>0</v>
      </c>
      <c r="Q567" s="58">
        <f>+BPub!N553/1000000</f>
        <v>0</v>
      </c>
      <c r="R567" s="58">
        <f>+BPub!S553/1000000</f>
        <v>0</v>
      </c>
      <c r="S567" s="58">
        <f>+BPub!X553/1000000</f>
        <v>0</v>
      </c>
      <c r="T567" s="58">
        <f>+BPub!AB553/1000000</f>
        <v>0</v>
      </c>
      <c r="U567" s="58">
        <v>0</v>
      </c>
      <c r="W567" s="58">
        <f>+BPub!H553/1000000</f>
        <v>0</v>
      </c>
      <c r="X567" s="58">
        <f>+BPub!M553/1000000</f>
        <v>0</v>
      </c>
      <c r="Y567" s="58">
        <f>+BPub!R553/1000000</f>
        <v>0</v>
      </c>
      <c r="Z567" s="58">
        <f>+BPub!V553/1000000</f>
        <v>0</v>
      </c>
      <c r="AA567" s="58">
        <f>+BPub!AC553/1000000</f>
        <v>0</v>
      </c>
      <c r="AB567" s="58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</row>
    <row r="568" spans="1:35" x14ac:dyDescent="0.25">
      <c r="A568" t="s">
        <v>548</v>
      </c>
      <c r="B568" s="1">
        <v>0</v>
      </c>
      <c r="C568" s="149">
        <v>0</v>
      </c>
      <c r="D568" s="1">
        <v>0</v>
      </c>
      <c r="E568" s="1">
        <v>0</v>
      </c>
      <c r="F568" s="1">
        <v>0</v>
      </c>
      <c r="G568" s="58">
        <v>0</v>
      </c>
      <c r="I568" s="180">
        <f>+BPub!G554/1000000</f>
        <v>0</v>
      </c>
      <c r="J568" s="180">
        <f>+BPub!L554/1000000</f>
        <v>0</v>
      </c>
      <c r="K568" s="180">
        <f>+BPub!Q554/1000000</f>
        <v>0</v>
      </c>
      <c r="L568" s="180">
        <f>+BPub!W554/1000000</f>
        <v>0</v>
      </c>
      <c r="M568" s="180">
        <f>+BPub!AD554/1000000</f>
        <v>0</v>
      </c>
      <c r="N568" s="180">
        <v>0</v>
      </c>
      <c r="P568" s="58">
        <f>+BPub!I554/1000000</f>
        <v>0</v>
      </c>
      <c r="Q568" s="58">
        <f>+BPub!N554/1000000</f>
        <v>0</v>
      </c>
      <c r="R568" s="58">
        <f>+BPub!S554/1000000</f>
        <v>0</v>
      </c>
      <c r="S568" s="58">
        <f>+BPub!X554/1000000</f>
        <v>0</v>
      </c>
      <c r="T568" s="58">
        <f>+BPub!AB554/1000000</f>
        <v>0</v>
      </c>
      <c r="U568" s="58">
        <v>0</v>
      </c>
      <c r="W568" s="58">
        <f>+BPub!H554/1000000</f>
        <v>0</v>
      </c>
      <c r="X568" s="58">
        <f>+BPub!M554/1000000</f>
        <v>0</v>
      </c>
      <c r="Y568" s="58">
        <f>+BPub!R554/1000000</f>
        <v>0</v>
      </c>
      <c r="Z568" s="58">
        <f>+BPub!V554/1000000</f>
        <v>0</v>
      </c>
      <c r="AA568" s="58">
        <f>+BPub!AC554/1000000</f>
        <v>0</v>
      </c>
      <c r="AB568" s="5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</row>
    <row r="569" spans="1:35" x14ac:dyDescent="0.25">
      <c r="A569" t="s">
        <v>549</v>
      </c>
      <c r="B569" s="1">
        <v>2.9083553900000001</v>
      </c>
      <c r="C569" s="149">
        <v>1.4158453700000002</v>
      </c>
      <c r="D569" s="1">
        <v>3.2756747799999997</v>
      </c>
      <c r="E569" s="1">
        <v>1.79039097</v>
      </c>
      <c r="F569" s="1">
        <v>5.6577781299999996</v>
      </c>
      <c r="G569" s="58">
        <v>2.5829993900000003</v>
      </c>
      <c r="I569" s="180">
        <f>+BPub!G555/1000000</f>
        <v>1.824657E-2</v>
      </c>
      <c r="J569" s="180">
        <f>+BPub!L555/1000000</f>
        <v>2.6657230000000001E-2</v>
      </c>
      <c r="K569" s="180">
        <f>+BPub!Q555/1000000</f>
        <v>1.814315E-2</v>
      </c>
      <c r="L569" s="180">
        <f>+BPub!W555/1000000</f>
        <v>1.168041E-2</v>
      </c>
      <c r="M569" s="180">
        <f>+BPub!AD555/1000000</f>
        <v>6.5851E-3</v>
      </c>
      <c r="N569" s="180">
        <v>0</v>
      </c>
      <c r="P569" s="58">
        <f>+BPub!I555/1000000</f>
        <v>0</v>
      </c>
      <c r="Q569" s="58">
        <f>+BPub!N555/1000000</f>
        <v>0</v>
      </c>
      <c r="R569" s="58">
        <f>+BPub!S555/1000000</f>
        <v>0</v>
      </c>
      <c r="S569" s="58">
        <f>+BPub!X555/1000000</f>
        <v>0</v>
      </c>
      <c r="T569" s="58">
        <f>+BPub!AB555/1000000</f>
        <v>0</v>
      </c>
      <c r="U569" s="58">
        <v>0</v>
      </c>
      <c r="W569" s="58">
        <f>+BPub!H555/1000000</f>
        <v>0</v>
      </c>
      <c r="X569" s="58">
        <f>+BPub!M555/1000000</f>
        <v>0</v>
      </c>
      <c r="Y569" s="58">
        <f>+BPub!R555/1000000</f>
        <v>0</v>
      </c>
      <c r="Z569" s="58">
        <f>+BPub!V555/1000000</f>
        <v>0</v>
      </c>
      <c r="AA569" s="58">
        <f>+BPub!AC555/1000000</f>
        <v>0</v>
      </c>
      <c r="AB569" s="58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</row>
    <row r="570" spans="1:35" x14ac:dyDescent="0.25">
      <c r="A570" t="s">
        <v>550</v>
      </c>
      <c r="B570" s="1">
        <v>0</v>
      </c>
      <c r="C570" s="149">
        <v>0</v>
      </c>
      <c r="D570" s="1">
        <v>0</v>
      </c>
      <c r="E570" s="1">
        <v>0</v>
      </c>
      <c r="F570" s="1">
        <v>0</v>
      </c>
      <c r="G570" s="58">
        <v>0</v>
      </c>
      <c r="I570" s="180">
        <f>+BPub!G556/1000000</f>
        <v>0</v>
      </c>
      <c r="J570" s="180">
        <f>+BPub!L556/1000000</f>
        <v>0</v>
      </c>
      <c r="K570" s="180">
        <f>+BPub!Q556/1000000</f>
        <v>0</v>
      </c>
      <c r="L570" s="180">
        <f>+BPub!W556/1000000</f>
        <v>0</v>
      </c>
      <c r="M570" s="180">
        <f>+BPub!AD556/1000000</f>
        <v>0</v>
      </c>
      <c r="N570" s="180">
        <v>0</v>
      </c>
      <c r="P570" s="58">
        <f>+BPub!I556/1000000</f>
        <v>0</v>
      </c>
      <c r="Q570" s="58">
        <f>+BPub!N556/1000000</f>
        <v>0</v>
      </c>
      <c r="R570" s="58">
        <f>+BPub!S556/1000000</f>
        <v>0</v>
      </c>
      <c r="S570" s="58">
        <f>+BPub!X556/1000000</f>
        <v>0</v>
      </c>
      <c r="T570" s="58">
        <f>+BPub!AB556/1000000</f>
        <v>0</v>
      </c>
      <c r="U570" s="58">
        <v>0</v>
      </c>
      <c r="W570" s="58">
        <f>+BPub!H556/1000000</f>
        <v>0</v>
      </c>
      <c r="X570" s="58">
        <f>+BPub!M556/1000000</f>
        <v>0</v>
      </c>
      <c r="Y570" s="58">
        <f>+BPub!R556/1000000</f>
        <v>0</v>
      </c>
      <c r="Z570" s="58">
        <f>+BPub!V556/1000000</f>
        <v>0</v>
      </c>
      <c r="AA570" s="58">
        <f>+BPub!AC556/1000000</f>
        <v>0</v>
      </c>
      <c r="AB570" s="58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</row>
    <row r="571" spans="1:35" x14ac:dyDescent="0.25">
      <c r="A571" t="s">
        <v>551</v>
      </c>
      <c r="B571" s="1">
        <v>0</v>
      </c>
      <c r="C571" s="149">
        <v>0</v>
      </c>
      <c r="D571" s="1">
        <v>0</v>
      </c>
      <c r="E571" s="1">
        <v>0</v>
      </c>
      <c r="F571" s="1">
        <v>0</v>
      </c>
      <c r="G571" s="58">
        <v>0</v>
      </c>
      <c r="I571" s="180">
        <f>+BPub!G557/1000000</f>
        <v>0</v>
      </c>
      <c r="J571" s="180">
        <f>+BPub!L557/1000000</f>
        <v>0</v>
      </c>
      <c r="K571" s="180">
        <f>+BPub!Q557/1000000</f>
        <v>0</v>
      </c>
      <c r="L571" s="180">
        <f>+BPub!W557/1000000</f>
        <v>0</v>
      </c>
      <c r="M571" s="180">
        <f>+BPub!AD557/1000000</f>
        <v>0</v>
      </c>
      <c r="N571" s="180">
        <v>0</v>
      </c>
      <c r="P571" s="58">
        <f>+BPub!I557/1000000</f>
        <v>15.18814132</v>
      </c>
      <c r="Q571" s="58">
        <f>+BPub!N557/1000000</f>
        <v>0</v>
      </c>
      <c r="R571" s="58">
        <f>+BPub!S557/1000000</f>
        <v>0.4</v>
      </c>
      <c r="S571" s="58">
        <f>+BPub!X557/1000000</f>
        <v>0.43</v>
      </c>
      <c r="T571" s="58">
        <f>+BPub!AB557/1000000</f>
        <v>0.65400000000000003</v>
      </c>
      <c r="U571" s="58">
        <v>48.74</v>
      </c>
      <c r="W571" s="58">
        <f>+BPub!H557/1000000</f>
        <v>0</v>
      </c>
      <c r="X571" s="58">
        <f>+BPub!M557/1000000</f>
        <v>0</v>
      </c>
      <c r="Y571" s="58">
        <f>+BPub!R557/1000000</f>
        <v>0</v>
      </c>
      <c r="Z571" s="58">
        <f>+BPub!V557/1000000</f>
        <v>0</v>
      </c>
      <c r="AA571" s="58">
        <f>+BPub!AC557/1000000</f>
        <v>0</v>
      </c>
      <c r="AB571" s="58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</row>
    <row r="572" spans="1:35" x14ac:dyDescent="0.25">
      <c r="A572" t="s">
        <v>552</v>
      </c>
      <c r="B572" s="1">
        <v>0</v>
      </c>
      <c r="C572" s="149">
        <v>0</v>
      </c>
      <c r="D572" s="1">
        <v>0</v>
      </c>
      <c r="E572" s="1">
        <v>0</v>
      </c>
      <c r="F572" s="1">
        <v>0</v>
      </c>
      <c r="G572" s="58">
        <v>0</v>
      </c>
      <c r="I572" s="180">
        <f>+BPub!G558/1000000</f>
        <v>0</v>
      </c>
      <c r="J572" s="180">
        <f>+BPub!L558/1000000</f>
        <v>0</v>
      </c>
      <c r="K572" s="180">
        <f>+BPub!Q558/1000000</f>
        <v>0</v>
      </c>
      <c r="L572" s="180">
        <f>+BPub!W558/1000000</f>
        <v>0</v>
      </c>
      <c r="M572" s="180">
        <f>+BPub!AD558/1000000</f>
        <v>0</v>
      </c>
      <c r="N572" s="180">
        <v>0</v>
      </c>
      <c r="P572" s="58">
        <f>+BPub!I558/1000000</f>
        <v>0</v>
      </c>
      <c r="Q572" s="58">
        <f>+BPub!N558/1000000</f>
        <v>0</v>
      </c>
      <c r="R572" s="58">
        <f>+BPub!S558/1000000</f>
        <v>0.4</v>
      </c>
      <c r="S572" s="58">
        <f>+BPub!X558/1000000</f>
        <v>0.43</v>
      </c>
      <c r="T572" s="58">
        <f>+BPub!AB558/1000000</f>
        <v>0.65400000000000003</v>
      </c>
      <c r="U572" s="58">
        <v>10.74</v>
      </c>
      <c r="W572" s="58">
        <f>+BPub!H558/1000000</f>
        <v>0</v>
      </c>
      <c r="X572" s="58">
        <f>+BPub!M558/1000000</f>
        <v>0</v>
      </c>
      <c r="Y572" s="58">
        <f>+BPub!R558/1000000</f>
        <v>0</v>
      </c>
      <c r="Z572" s="58">
        <f>+BPub!V558/1000000</f>
        <v>0</v>
      </c>
      <c r="AA572" s="58">
        <f>+BPub!AC558/1000000</f>
        <v>0</v>
      </c>
      <c r="AB572" s="58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</row>
    <row r="573" spans="1:35" x14ac:dyDescent="0.25">
      <c r="A573" t="s">
        <v>553</v>
      </c>
      <c r="B573" s="1">
        <v>0</v>
      </c>
      <c r="C573" s="149">
        <v>0</v>
      </c>
      <c r="D573" s="1">
        <v>0</v>
      </c>
      <c r="E573" s="1">
        <v>0</v>
      </c>
      <c r="F573" s="1">
        <v>0</v>
      </c>
      <c r="G573" s="58">
        <v>0</v>
      </c>
      <c r="I573" s="180">
        <f>+BPub!G559/1000000</f>
        <v>0</v>
      </c>
      <c r="J573" s="180">
        <f>+BPub!L559/1000000</f>
        <v>0</v>
      </c>
      <c r="K573" s="180">
        <f>+BPub!Q559/1000000</f>
        <v>0</v>
      </c>
      <c r="L573" s="180">
        <f>+BPub!W559/1000000</f>
        <v>0</v>
      </c>
      <c r="M573" s="180">
        <f>+BPub!AD559/1000000</f>
        <v>0</v>
      </c>
      <c r="N573" s="180">
        <v>0</v>
      </c>
      <c r="P573" s="58">
        <f>+BPub!I559/1000000</f>
        <v>0</v>
      </c>
      <c r="Q573" s="58">
        <f>+BPub!N559/1000000</f>
        <v>0</v>
      </c>
      <c r="R573" s="58">
        <f>+BPub!S559/1000000</f>
        <v>0</v>
      </c>
      <c r="S573" s="58">
        <f>+BPub!X559/1000000</f>
        <v>0</v>
      </c>
      <c r="T573" s="58">
        <f>+BPub!AB559/1000000</f>
        <v>0</v>
      </c>
      <c r="U573" s="58">
        <v>0</v>
      </c>
      <c r="W573" s="58">
        <f>+BPub!H559/1000000</f>
        <v>0</v>
      </c>
      <c r="X573" s="58">
        <f>+BPub!M559/1000000</f>
        <v>0</v>
      </c>
      <c r="Y573" s="58">
        <f>+BPub!R559/1000000</f>
        <v>0</v>
      </c>
      <c r="Z573" s="58">
        <f>+BPub!V559/1000000</f>
        <v>0</v>
      </c>
      <c r="AA573" s="58">
        <f>+BPub!AC559/1000000</f>
        <v>0</v>
      </c>
      <c r="AB573" s="58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</row>
    <row r="574" spans="1:35" x14ac:dyDescent="0.25">
      <c r="A574" t="s">
        <v>554</v>
      </c>
      <c r="B574" s="1">
        <v>0</v>
      </c>
      <c r="C574" s="149">
        <v>0</v>
      </c>
      <c r="D574" s="1">
        <v>0</v>
      </c>
      <c r="E574" s="1">
        <v>0</v>
      </c>
      <c r="F574" s="1">
        <v>0</v>
      </c>
      <c r="G574" s="58">
        <v>0</v>
      </c>
      <c r="I574" s="180">
        <f>+BPub!G560/1000000</f>
        <v>0</v>
      </c>
      <c r="J574" s="180">
        <f>+BPub!L560/1000000</f>
        <v>0</v>
      </c>
      <c r="K574" s="180">
        <f>+BPub!Q560/1000000</f>
        <v>0</v>
      </c>
      <c r="L574" s="180">
        <f>+BPub!W560/1000000</f>
        <v>0</v>
      </c>
      <c r="M574" s="180">
        <f>+BPub!AD560/1000000</f>
        <v>0</v>
      </c>
      <c r="N574" s="180">
        <v>0</v>
      </c>
      <c r="P574" s="58">
        <f>+BPub!I560/1000000</f>
        <v>15.18814132</v>
      </c>
      <c r="Q574" s="58">
        <f>+BPub!N560/1000000</f>
        <v>0</v>
      </c>
      <c r="R574" s="58">
        <f>+BPub!S560/1000000</f>
        <v>0</v>
      </c>
      <c r="S574" s="58">
        <f>+BPub!X560/1000000</f>
        <v>0</v>
      </c>
      <c r="T574" s="58">
        <f>+BPub!AB560/1000000</f>
        <v>0</v>
      </c>
      <c r="U574" s="58">
        <v>38</v>
      </c>
      <c r="W574" s="58">
        <f>+BPub!H560/1000000</f>
        <v>0</v>
      </c>
      <c r="X574" s="58">
        <f>+BPub!M560/1000000</f>
        <v>0</v>
      </c>
      <c r="Y574" s="58">
        <f>+BPub!R560/1000000</f>
        <v>0</v>
      </c>
      <c r="Z574" s="58">
        <f>+BPub!V560/1000000</f>
        <v>0</v>
      </c>
      <c r="AA574" s="58">
        <f>+BPub!AC560/1000000</f>
        <v>0</v>
      </c>
      <c r="AB574" s="58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</row>
    <row r="575" spans="1:35" x14ac:dyDescent="0.25">
      <c r="A575" t="s">
        <v>555</v>
      </c>
      <c r="B575" s="1">
        <v>32.952587770000001</v>
      </c>
      <c r="C575" s="149">
        <v>256.53309994</v>
      </c>
      <c r="D575" s="1">
        <v>310.28438211000002</v>
      </c>
      <c r="E575" s="1">
        <v>258.40628312000001</v>
      </c>
      <c r="F575" s="1">
        <v>490.8972867</v>
      </c>
      <c r="G575" s="58">
        <v>494.06661937000001</v>
      </c>
      <c r="I575" s="180">
        <f>+BPub!G561/1000000</f>
        <v>0</v>
      </c>
      <c r="J575" s="180">
        <f>+BPub!L561/1000000</f>
        <v>50</v>
      </c>
      <c r="K575" s="180">
        <f>+BPub!Q561/1000000</f>
        <v>100</v>
      </c>
      <c r="L575" s="180">
        <f>+BPub!W561/1000000</f>
        <v>125</v>
      </c>
      <c r="M575" s="180">
        <f>+BPub!AD561/1000000</f>
        <v>124.99999998999999</v>
      </c>
      <c r="N575" s="180">
        <v>44.047619040000001</v>
      </c>
      <c r="P575" s="58">
        <f>+BPub!I561/1000000</f>
        <v>100</v>
      </c>
      <c r="Q575" s="58">
        <f>+BPub!N561/1000000</f>
        <v>680.91134677999992</v>
      </c>
      <c r="R575" s="58">
        <f>+BPub!S561/1000000</f>
        <v>707.46662048999997</v>
      </c>
      <c r="S575" s="58">
        <f>+BPub!X561/1000000</f>
        <v>908.03139963000001</v>
      </c>
      <c r="T575" s="58">
        <f>+BPub!AB561/1000000</f>
        <v>1532.09410901</v>
      </c>
      <c r="U575" s="58">
        <v>2090.2852233599997</v>
      </c>
      <c r="W575" s="58">
        <f>+BPub!H561/1000000</f>
        <v>44.252110439999996</v>
      </c>
      <c r="X575" s="58">
        <f>+BPub!M561/1000000</f>
        <v>246.63354167</v>
      </c>
      <c r="Y575" s="58">
        <f>+BPub!R561/1000000</f>
        <v>407.96930125</v>
      </c>
      <c r="Z575" s="58">
        <f>+BPub!V561/1000000</f>
        <v>324.22843518000002</v>
      </c>
      <c r="AA575" s="58">
        <f>+BPub!AC561/1000000</f>
        <v>680.06347999000002</v>
      </c>
      <c r="AB575" s="58">
        <v>735.88606674000005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</row>
    <row r="576" spans="1:35" x14ac:dyDescent="0.25">
      <c r="A576" t="s">
        <v>556</v>
      </c>
      <c r="B576" s="1">
        <v>11.919340960000001</v>
      </c>
      <c r="C576" s="149">
        <v>22.51164722</v>
      </c>
      <c r="D576" s="1">
        <v>19.831497350000003</v>
      </c>
      <c r="E576" s="1">
        <v>24.285457260000001</v>
      </c>
      <c r="F576" s="1">
        <v>30.446669170000003</v>
      </c>
      <c r="G576" s="58">
        <v>30.937304399999999</v>
      </c>
      <c r="I576" s="180">
        <f>+BPub!G562/1000000</f>
        <v>0</v>
      </c>
      <c r="J576" s="180">
        <f>+BPub!L562/1000000</f>
        <v>0</v>
      </c>
      <c r="K576" s="180">
        <f>+BPub!Q562/1000000</f>
        <v>0</v>
      </c>
      <c r="L576" s="180">
        <f>+BPub!W562/1000000</f>
        <v>0</v>
      </c>
      <c r="M576" s="180">
        <f>+BPub!AD562/1000000</f>
        <v>0</v>
      </c>
      <c r="N576" s="180">
        <v>0</v>
      </c>
      <c r="P576" s="58">
        <f>+BPub!I562/1000000</f>
        <v>0</v>
      </c>
      <c r="Q576" s="58">
        <f>+BPub!N562/1000000</f>
        <v>80.204647900000012</v>
      </c>
      <c r="R576" s="58">
        <f>+BPub!S562/1000000</f>
        <v>25.807200000000002</v>
      </c>
      <c r="S576" s="58">
        <f>+BPub!X562/1000000</f>
        <v>82.887426099999999</v>
      </c>
      <c r="T576" s="58">
        <f>+BPub!AB562/1000000</f>
        <v>165.01657698</v>
      </c>
      <c r="U576" s="58">
        <v>193.08218067999999</v>
      </c>
      <c r="W576" s="58">
        <f>+BPub!H562/1000000</f>
        <v>3.25211044</v>
      </c>
      <c r="X576" s="58">
        <f>+BPub!M562/1000000</f>
        <v>2</v>
      </c>
      <c r="Y576" s="58">
        <f>+BPub!R562/1000000</f>
        <v>59.419550729999997</v>
      </c>
      <c r="Z576" s="58">
        <f>+BPub!V562/1000000</f>
        <v>32.780665570000004</v>
      </c>
      <c r="AA576" s="58">
        <f>+BPub!AC562/1000000</f>
        <v>35.581458499999997</v>
      </c>
      <c r="AB576" s="58">
        <v>44.529992060000005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</row>
    <row r="577" spans="1:35" x14ac:dyDescent="0.25">
      <c r="A577" t="s">
        <v>557</v>
      </c>
      <c r="B577" s="1">
        <v>13.86672463</v>
      </c>
      <c r="C577" s="149">
        <v>19.215846429999999</v>
      </c>
      <c r="D577" s="1">
        <v>23.93927622</v>
      </c>
      <c r="E577" s="1">
        <v>33.124881950000002</v>
      </c>
      <c r="F577" s="1">
        <v>33.127134859999998</v>
      </c>
      <c r="G577" s="58">
        <v>44.100673310000005</v>
      </c>
      <c r="I577" s="180">
        <f>+BPub!G563/1000000</f>
        <v>0</v>
      </c>
      <c r="J577" s="180">
        <f>+BPub!L563/1000000</f>
        <v>0</v>
      </c>
      <c r="K577" s="180">
        <f>+BPub!Q563/1000000</f>
        <v>0</v>
      </c>
      <c r="L577" s="180">
        <f>+BPub!W563/1000000</f>
        <v>3.5714285800000001</v>
      </c>
      <c r="M577" s="180">
        <f>+BPub!AD563/1000000</f>
        <v>16.071428560000001</v>
      </c>
      <c r="N577" s="180">
        <v>7.7380952399999998</v>
      </c>
      <c r="P577" s="58">
        <f>+BPub!I563/1000000</f>
        <v>25</v>
      </c>
      <c r="Q577" s="58">
        <f>+BPub!N563/1000000</f>
        <v>128.10686473000001</v>
      </c>
      <c r="R577" s="58">
        <f>+BPub!S563/1000000</f>
        <v>134.73929577000001</v>
      </c>
      <c r="S577" s="58">
        <f>+BPub!X563/1000000</f>
        <v>230.49384382</v>
      </c>
      <c r="T577" s="58">
        <f>+BPub!AB563/1000000</f>
        <v>266.94091247</v>
      </c>
      <c r="U577" s="58">
        <v>247.01612573</v>
      </c>
      <c r="W577" s="58">
        <f>+BPub!H563/1000000</f>
        <v>0.8</v>
      </c>
      <c r="X577" s="58">
        <f>+BPub!M563/1000000</f>
        <v>4.6335416699999996</v>
      </c>
      <c r="Y577" s="58">
        <f>+BPub!R563/1000000</f>
        <v>37.229941950000004</v>
      </c>
      <c r="Z577" s="58">
        <f>+BPub!V563/1000000</f>
        <v>16.130124769999998</v>
      </c>
      <c r="AA577" s="58">
        <f>+BPub!AC563/1000000</f>
        <v>49.027443270000006</v>
      </c>
      <c r="AB577" s="58">
        <v>75.265396949999996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</row>
    <row r="578" spans="1:35" x14ac:dyDescent="0.25">
      <c r="A578" t="s">
        <v>558</v>
      </c>
      <c r="B578" s="1">
        <v>5.3072506500000003</v>
      </c>
      <c r="C578" s="149">
        <v>7.2480399599999998</v>
      </c>
      <c r="D578" s="1">
        <v>20.259642850000002</v>
      </c>
      <c r="E578" s="1">
        <v>18.420479690000001</v>
      </c>
      <c r="F578" s="1">
        <v>23.613083750000001</v>
      </c>
      <c r="G578" s="58">
        <v>39.801242520000002</v>
      </c>
      <c r="I578" s="180">
        <f>+BPub!G564/1000000</f>
        <v>0</v>
      </c>
      <c r="J578" s="180">
        <f>+BPub!L564/1000000</f>
        <v>0</v>
      </c>
      <c r="K578" s="180">
        <f>+BPub!Q564/1000000</f>
        <v>12.5</v>
      </c>
      <c r="L578" s="180">
        <f>+BPub!W564/1000000</f>
        <v>12.5</v>
      </c>
      <c r="M578" s="180">
        <f>+BPub!AD564/1000000</f>
        <v>9.5238095200000004</v>
      </c>
      <c r="N578" s="180">
        <v>0</v>
      </c>
      <c r="P578" s="58">
        <f>+BPub!I564/1000000</f>
        <v>0</v>
      </c>
      <c r="Q578" s="58">
        <f>+BPub!N564/1000000</f>
        <v>70.956395790000002</v>
      </c>
      <c r="R578" s="58">
        <f>+BPub!S564/1000000</f>
        <v>145.99335300000001</v>
      </c>
      <c r="S578" s="58">
        <f>+BPub!X564/1000000</f>
        <v>90.748477930000007</v>
      </c>
      <c r="T578" s="58">
        <f>+BPub!AB564/1000000</f>
        <v>138.80270038999998</v>
      </c>
      <c r="U578" s="58">
        <v>239.73331018000002</v>
      </c>
      <c r="W578" s="58">
        <f>+BPub!H564/1000000</f>
        <v>0.2</v>
      </c>
      <c r="X578" s="58">
        <f>+BPub!M564/1000000</f>
        <v>50</v>
      </c>
      <c r="Y578" s="58">
        <f>+BPub!R564/1000000</f>
        <v>76.319808559999998</v>
      </c>
      <c r="Z578" s="58">
        <f>+BPub!V564/1000000</f>
        <v>127.31764487999999</v>
      </c>
      <c r="AA578" s="58">
        <f>+BPub!AC564/1000000</f>
        <v>80.917096189999995</v>
      </c>
      <c r="AB578" s="58">
        <v>76.045843760000011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</row>
    <row r="579" spans="1:35" x14ac:dyDescent="0.25">
      <c r="A579" t="s">
        <v>559</v>
      </c>
      <c r="B579" s="1">
        <v>1.70063963</v>
      </c>
      <c r="C579" s="149">
        <v>2.2888269000000001</v>
      </c>
      <c r="D579" s="1">
        <v>4.3814279800000007</v>
      </c>
      <c r="E579" s="1">
        <v>79.815558290000013</v>
      </c>
      <c r="F579" s="1">
        <v>24.248180010000002</v>
      </c>
      <c r="G579" s="58">
        <v>40.884397119999996</v>
      </c>
      <c r="I579" s="180">
        <f>+BPub!G565/1000000</f>
        <v>0</v>
      </c>
      <c r="J579" s="180">
        <f>+BPub!L565/1000000</f>
        <v>0</v>
      </c>
      <c r="K579" s="180">
        <f>+BPub!Q565/1000000</f>
        <v>12.5</v>
      </c>
      <c r="L579" s="180">
        <f>+BPub!W565/1000000</f>
        <v>28.571428579999999</v>
      </c>
      <c r="M579" s="180">
        <f>+BPub!AD565/1000000</f>
        <v>36.50793651</v>
      </c>
      <c r="N579" s="180">
        <v>7.7380952399999998</v>
      </c>
      <c r="P579" s="58">
        <f>+BPub!I565/1000000</f>
        <v>75</v>
      </c>
      <c r="Q579" s="58">
        <f>+BPub!N565/1000000</f>
        <v>72.02739634000001</v>
      </c>
      <c r="R579" s="58">
        <f>+BPub!S565/1000000</f>
        <v>126.20718766</v>
      </c>
      <c r="S579" s="58">
        <f>+BPub!X565/1000000</f>
        <v>137.23234974000002</v>
      </c>
      <c r="T579" s="58">
        <f>+BPub!AB565/1000000</f>
        <v>165.28185435</v>
      </c>
      <c r="U579" s="58">
        <v>248.93380663999997</v>
      </c>
      <c r="W579" s="58">
        <f>+BPub!H565/1000000</f>
        <v>40</v>
      </c>
      <c r="X579" s="58">
        <f>+BPub!M565/1000000</f>
        <v>0</v>
      </c>
      <c r="Y579" s="58">
        <f>+BPub!R565/1000000</f>
        <v>80.555555549999994</v>
      </c>
      <c r="Z579" s="58">
        <f>+BPub!V565/1000000</f>
        <v>91.666666640000003</v>
      </c>
      <c r="AA579" s="58">
        <f>+BPub!AC565/1000000</f>
        <v>32.470815420000001</v>
      </c>
      <c r="AB579" s="58">
        <v>60.558723039999997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</row>
    <row r="580" spans="1:35" x14ac:dyDescent="0.25">
      <c r="A580" t="s">
        <v>560</v>
      </c>
      <c r="B580" s="1">
        <v>0.15463189999999999</v>
      </c>
      <c r="C580" s="149">
        <v>205.26873943000001</v>
      </c>
      <c r="D580" s="1">
        <v>241.87203771</v>
      </c>
      <c r="E580" s="1">
        <v>102.75787131</v>
      </c>
      <c r="F580" s="1">
        <v>379.46221891000005</v>
      </c>
      <c r="G580" s="58">
        <v>338.34300201999997</v>
      </c>
      <c r="I580" s="180">
        <f>+BPub!G566/1000000</f>
        <v>0</v>
      </c>
      <c r="J580" s="180">
        <f>+BPub!L566/1000000</f>
        <v>50</v>
      </c>
      <c r="K580" s="180">
        <f>+BPub!Q566/1000000</f>
        <v>75</v>
      </c>
      <c r="L580" s="180">
        <f>+BPub!W566/1000000</f>
        <v>80.357142840000009</v>
      </c>
      <c r="M580" s="180">
        <f>+BPub!AD566/1000000</f>
        <v>62.896825399999997</v>
      </c>
      <c r="N580" s="180">
        <v>28.571428559999998</v>
      </c>
      <c r="P580" s="58">
        <f>+BPub!I566/1000000</f>
        <v>0</v>
      </c>
      <c r="Q580" s="58">
        <f>+BPub!N566/1000000</f>
        <v>329.61604202000001</v>
      </c>
      <c r="R580" s="58">
        <f>+BPub!S566/1000000</f>
        <v>274.71958405999999</v>
      </c>
      <c r="S580" s="58">
        <f>+BPub!X566/1000000</f>
        <v>366.66930204000005</v>
      </c>
      <c r="T580" s="58">
        <f>+BPub!AB566/1000000</f>
        <v>796.05206482000006</v>
      </c>
      <c r="U580" s="58">
        <v>1161.51980013</v>
      </c>
      <c r="W580" s="58">
        <f>+BPub!H566/1000000</f>
        <v>0</v>
      </c>
      <c r="X580" s="58">
        <f>+BPub!M566/1000000</f>
        <v>190</v>
      </c>
      <c r="Y580" s="58">
        <f>+BPub!R566/1000000</f>
        <v>154.44444446</v>
      </c>
      <c r="Z580" s="58">
        <f>+BPub!V566/1000000</f>
        <v>56.333333320000001</v>
      </c>
      <c r="AA580" s="58">
        <f>+BPub!AC566/1000000</f>
        <v>482.06666661000003</v>
      </c>
      <c r="AB580" s="58">
        <v>479.48611093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</row>
    <row r="581" spans="1:35" x14ac:dyDescent="0.25">
      <c r="A581" t="s">
        <v>561</v>
      </c>
      <c r="B581" s="1">
        <v>4.0000000000000001E-3</v>
      </c>
      <c r="C581" s="149">
        <v>0</v>
      </c>
      <c r="D581" s="1">
        <v>5.0000000000000001E-4</v>
      </c>
      <c r="E581" s="1">
        <v>2.03462E-3</v>
      </c>
      <c r="F581" s="1">
        <v>0</v>
      </c>
      <c r="G581" s="58">
        <v>0</v>
      </c>
      <c r="I581" s="180">
        <f>+BPub!G567/1000000</f>
        <v>0</v>
      </c>
      <c r="J581" s="180">
        <f>+BPub!L567/1000000</f>
        <v>0</v>
      </c>
      <c r="K581" s="180">
        <f>+BPub!Q567/1000000</f>
        <v>0</v>
      </c>
      <c r="L581" s="180">
        <f>+BPub!W567/1000000</f>
        <v>0</v>
      </c>
      <c r="M581" s="180">
        <f>+BPub!AD567/1000000</f>
        <v>0</v>
      </c>
      <c r="N581" s="180">
        <v>0</v>
      </c>
      <c r="P581" s="58">
        <f>+BPub!I567/1000000</f>
        <v>0</v>
      </c>
      <c r="Q581" s="58">
        <f>+BPub!N567/1000000</f>
        <v>0</v>
      </c>
      <c r="R581" s="58">
        <f>+BPub!S567/1000000</f>
        <v>0</v>
      </c>
      <c r="S581" s="58">
        <f>+BPub!X567/1000000</f>
        <v>0</v>
      </c>
      <c r="T581" s="58">
        <f>+BPub!AB567/1000000</f>
        <v>0</v>
      </c>
      <c r="U581" s="58">
        <v>0</v>
      </c>
      <c r="W581" s="58">
        <f>+BPub!H567/1000000</f>
        <v>0</v>
      </c>
      <c r="X581" s="58">
        <f>+BPub!M567/1000000</f>
        <v>0</v>
      </c>
      <c r="Y581" s="58">
        <f>+BPub!R567/1000000</f>
        <v>0</v>
      </c>
      <c r="Z581" s="58">
        <f>+BPub!V567/1000000</f>
        <v>0</v>
      </c>
      <c r="AA581" s="58">
        <f>+BPub!AC567/1000000</f>
        <v>0</v>
      </c>
      <c r="AB581" s="58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</row>
    <row r="582" spans="1:35" x14ac:dyDescent="0.25">
      <c r="A582" t="s">
        <v>562</v>
      </c>
      <c r="B582" s="1">
        <v>0.54044881999999994</v>
      </c>
      <c r="C582" s="149">
        <v>0.82470918999999998</v>
      </c>
      <c r="D582" s="1">
        <v>1.0177537800000001</v>
      </c>
      <c r="E582" s="1">
        <v>1.14543152</v>
      </c>
      <c r="F582" s="1">
        <v>1.28893071</v>
      </c>
      <c r="G582" s="58">
        <v>1.4320582900000001</v>
      </c>
      <c r="I582" s="180">
        <f>+BPub!G568/1000000</f>
        <v>38.058140560000005</v>
      </c>
      <c r="J582" s="180">
        <f>+BPub!L568/1000000</f>
        <v>43.977166579999995</v>
      </c>
      <c r="K582" s="180">
        <f>+BPub!Q568/1000000</f>
        <v>43.777459659999998</v>
      </c>
      <c r="L582" s="180">
        <f>+BPub!W568/1000000</f>
        <v>39.776207990000003</v>
      </c>
      <c r="M582" s="180">
        <f>+BPub!AD568/1000000</f>
        <v>27.412308149999998</v>
      </c>
      <c r="N582" s="180">
        <v>28.96052298</v>
      </c>
      <c r="P582" s="58">
        <f>+BPub!I568/1000000</f>
        <v>0</v>
      </c>
      <c r="Q582" s="58">
        <f>+BPub!N568/1000000</f>
        <v>0</v>
      </c>
      <c r="R582" s="58">
        <f>+BPub!S568/1000000</f>
        <v>0</v>
      </c>
      <c r="S582" s="58">
        <f>+BPub!X568/1000000</f>
        <v>0</v>
      </c>
      <c r="T582" s="58">
        <f>+BPub!AB568/1000000</f>
        <v>0</v>
      </c>
      <c r="U582" s="58">
        <v>0</v>
      </c>
      <c r="W582" s="58">
        <f>+BPub!H568/1000000</f>
        <v>0</v>
      </c>
      <c r="X582" s="58">
        <f>+BPub!M568/1000000</f>
        <v>0</v>
      </c>
      <c r="Y582" s="58">
        <f>+BPub!R568/1000000</f>
        <v>0</v>
      </c>
      <c r="Z582" s="58">
        <f>+BPub!V568/1000000</f>
        <v>0</v>
      </c>
      <c r="AA582" s="58">
        <f>+BPub!AC568/1000000</f>
        <v>0</v>
      </c>
      <c r="AB582" s="58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</row>
    <row r="583" spans="1:35" x14ac:dyDescent="0.25">
      <c r="A583" t="s">
        <v>563</v>
      </c>
      <c r="B583" s="1">
        <v>0</v>
      </c>
      <c r="C583" s="149">
        <v>0</v>
      </c>
      <c r="D583" s="1">
        <v>0</v>
      </c>
      <c r="E583" s="1">
        <v>0</v>
      </c>
      <c r="F583" s="1">
        <v>0</v>
      </c>
      <c r="G583" s="58">
        <v>0</v>
      </c>
      <c r="I583" s="180">
        <f>+BPub!G569/1000000</f>
        <v>0</v>
      </c>
      <c r="J583" s="180">
        <f>+BPub!L569/1000000</f>
        <v>0</v>
      </c>
      <c r="K583" s="180">
        <f>+BPub!Q569/1000000</f>
        <v>0</v>
      </c>
      <c r="L583" s="180">
        <f>+BPub!W569/1000000</f>
        <v>0</v>
      </c>
      <c r="M583" s="180">
        <f>+BPub!AD569/1000000</f>
        <v>0</v>
      </c>
      <c r="N583" s="180">
        <v>0</v>
      </c>
      <c r="P583" s="58">
        <f>+BPub!I569/1000000</f>
        <v>0</v>
      </c>
      <c r="Q583" s="58">
        <f>+BPub!N569/1000000</f>
        <v>0</v>
      </c>
      <c r="R583" s="58">
        <f>+BPub!S569/1000000</f>
        <v>0</v>
      </c>
      <c r="S583" s="58">
        <f>+BPub!X569/1000000</f>
        <v>0</v>
      </c>
      <c r="T583" s="58">
        <f>+BPub!AB569/1000000</f>
        <v>0</v>
      </c>
      <c r="U583" s="58">
        <v>0</v>
      </c>
      <c r="W583" s="58">
        <f>+BPub!H569/1000000</f>
        <v>0</v>
      </c>
      <c r="X583" s="58">
        <f>+BPub!M569/1000000</f>
        <v>0</v>
      </c>
      <c r="Y583" s="58">
        <f>+BPub!R569/1000000</f>
        <v>0</v>
      </c>
      <c r="Z583" s="58">
        <f>+BPub!V569/1000000</f>
        <v>0</v>
      </c>
      <c r="AA583" s="58">
        <f>+BPub!AC569/1000000</f>
        <v>0</v>
      </c>
      <c r="AB583" s="58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</row>
    <row r="584" spans="1:35" x14ac:dyDescent="0.25">
      <c r="A584" t="s">
        <v>564</v>
      </c>
      <c r="B584" s="1">
        <v>0</v>
      </c>
      <c r="C584" s="149">
        <v>0</v>
      </c>
      <c r="D584" s="1">
        <v>0</v>
      </c>
      <c r="E584" s="1">
        <v>0</v>
      </c>
      <c r="F584" s="1">
        <v>0</v>
      </c>
      <c r="G584" s="58">
        <v>0</v>
      </c>
      <c r="I584" s="180">
        <f>+BPub!G570/1000000</f>
        <v>0</v>
      </c>
      <c r="J584" s="180">
        <f>+BPub!L570/1000000</f>
        <v>0</v>
      </c>
      <c r="K584" s="180">
        <f>+BPub!Q570/1000000</f>
        <v>0</v>
      </c>
      <c r="L584" s="180">
        <f>+BPub!W570/1000000</f>
        <v>0</v>
      </c>
      <c r="M584" s="180">
        <f>+BPub!AD570/1000000</f>
        <v>0</v>
      </c>
      <c r="N584" s="180">
        <v>0</v>
      </c>
      <c r="P584" s="58">
        <f>+BPub!I570/1000000</f>
        <v>0</v>
      </c>
      <c r="Q584" s="58">
        <f>+BPub!N570/1000000</f>
        <v>0</v>
      </c>
      <c r="R584" s="58">
        <f>+BPub!S570/1000000</f>
        <v>0</v>
      </c>
      <c r="S584" s="58">
        <f>+BPub!X570/1000000</f>
        <v>0</v>
      </c>
      <c r="T584" s="58">
        <f>+BPub!AB570/1000000</f>
        <v>0</v>
      </c>
      <c r="U584" s="58">
        <v>0</v>
      </c>
      <c r="W584" s="58">
        <f>+BPub!H570/1000000</f>
        <v>0</v>
      </c>
      <c r="X584" s="58">
        <f>+BPub!M570/1000000</f>
        <v>0</v>
      </c>
      <c r="Y584" s="58">
        <f>+BPub!R570/1000000</f>
        <v>0</v>
      </c>
      <c r="Z584" s="58">
        <f>+BPub!V570/1000000</f>
        <v>0</v>
      </c>
      <c r="AA584" s="58">
        <f>+BPub!AC570/1000000</f>
        <v>0</v>
      </c>
      <c r="AB584" s="58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</row>
    <row r="585" spans="1:35" x14ac:dyDescent="0.25">
      <c r="A585" t="s">
        <v>565</v>
      </c>
      <c r="B585" s="1">
        <v>0</v>
      </c>
      <c r="C585" s="149">
        <v>0</v>
      </c>
      <c r="D585" s="1">
        <v>0</v>
      </c>
      <c r="E585" s="1">
        <v>0</v>
      </c>
      <c r="F585" s="1">
        <v>0</v>
      </c>
      <c r="G585" s="58">
        <v>0</v>
      </c>
      <c r="I585" s="180">
        <f>+BPub!G571/1000000</f>
        <v>0</v>
      </c>
      <c r="J585" s="180">
        <f>+BPub!L571/1000000</f>
        <v>0</v>
      </c>
      <c r="K585" s="180">
        <f>+BPub!Q571/1000000</f>
        <v>0</v>
      </c>
      <c r="L585" s="180">
        <f>+BPub!W571/1000000</f>
        <v>0</v>
      </c>
      <c r="M585" s="180">
        <f>+BPub!AD571/1000000</f>
        <v>0</v>
      </c>
      <c r="N585" s="180">
        <v>0</v>
      </c>
      <c r="P585" s="58">
        <f>+BPub!I571/1000000</f>
        <v>0</v>
      </c>
      <c r="Q585" s="58">
        <f>+BPub!N571/1000000</f>
        <v>0</v>
      </c>
      <c r="R585" s="58">
        <f>+BPub!S571/1000000</f>
        <v>0</v>
      </c>
      <c r="S585" s="58">
        <f>+BPub!X571/1000000</f>
        <v>0</v>
      </c>
      <c r="T585" s="58">
        <f>+BPub!AB571/1000000</f>
        <v>0</v>
      </c>
      <c r="U585" s="58">
        <v>0</v>
      </c>
      <c r="W585" s="58">
        <f>+BPub!H571/1000000</f>
        <v>0</v>
      </c>
      <c r="X585" s="58">
        <f>+BPub!M571/1000000</f>
        <v>0</v>
      </c>
      <c r="Y585" s="58">
        <f>+BPub!R571/1000000</f>
        <v>0</v>
      </c>
      <c r="Z585" s="58">
        <f>+BPub!V571/1000000</f>
        <v>0</v>
      </c>
      <c r="AA585" s="58">
        <f>+BPub!AC571/1000000</f>
        <v>0</v>
      </c>
      <c r="AB585" s="58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</row>
    <row r="586" spans="1:35" x14ac:dyDescent="0.25">
      <c r="A586" t="s">
        <v>566</v>
      </c>
      <c r="B586" s="1">
        <v>0</v>
      </c>
      <c r="C586" s="149">
        <v>0</v>
      </c>
      <c r="D586" s="1">
        <v>0</v>
      </c>
      <c r="E586" s="1">
        <v>0</v>
      </c>
      <c r="F586" s="1">
        <v>0</v>
      </c>
      <c r="G586" s="58">
        <v>0</v>
      </c>
      <c r="I586" s="180">
        <f>+BPub!G572/1000000</f>
        <v>0</v>
      </c>
      <c r="J586" s="180">
        <f>+BPub!L572/1000000</f>
        <v>0</v>
      </c>
      <c r="K586" s="180">
        <f>+BPub!Q572/1000000</f>
        <v>0</v>
      </c>
      <c r="L586" s="180">
        <f>+BPub!W572/1000000</f>
        <v>0</v>
      </c>
      <c r="M586" s="180">
        <f>+BPub!AD572/1000000</f>
        <v>0</v>
      </c>
      <c r="N586" s="180">
        <v>0</v>
      </c>
      <c r="P586" s="58">
        <f>+BPub!I572/1000000</f>
        <v>0</v>
      </c>
      <c r="Q586" s="58">
        <f>+BPub!N572/1000000</f>
        <v>0</v>
      </c>
      <c r="R586" s="58">
        <f>+BPub!S572/1000000</f>
        <v>0</v>
      </c>
      <c r="S586" s="58">
        <f>+BPub!X572/1000000</f>
        <v>0</v>
      </c>
      <c r="T586" s="58">
        <f>+BPub!AB572/1000000</f>
        <v>0</v>
      </c>
      <c r="U586" s="58">
        <v>0</v>
      </c>
      <c r="W586" s="58">
        <f>+BPub!H572/1000000</f>
        <v>0</v>
      </c>
      <c r="X586" s="58">
        <f>+BPub!M572/1000000</f>
        <v>0</v>
      </c>
      <c r="Y586" s="58">
        <f>+BPub!R572/1000000</f>
        <v>0</v>
      </c>
      <c r="Z586" s="58">
        <f>+BPub!V572/1000000</f>
        <v>0</v>
      </c>
      <c r="AA586" s="58">
        <f>+BPub!AC572/1000000</f>
        <v>0</v>
      </c>
      <c r="AB586" s="58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</row>
    <row r="587" spans="1:35" x14ac:dyDescent="0.25">
      <c r="A587" t="s">
        <v>567</v>
      </c>
      <c r="B587" s="1">
        <v>0</v>
      </c>
      <c r="C587" s="149">
        <v>0</v>
      </c>
      <c r="D587" s="1">
        <v>0</v>
      </c>
      <c r="E587" s="1">
        <v>0</v>
      </c>
      <c r="F587" s="1">
        <v>0</v>
      </c>
      <c r="G587" s="58">
        <v>0</v>
      </c>
      <c r="I587" s="180">
        <f>+BPub!G573/1000000</f>
        <v>0</v>
      </c>
      <c r="J587" s="180">
        <f>+BPub!L573/1000000</f>
        <v>0</v>
      </c>
      <c r="K587" s="180">
        <f>+BPub!Q573/1000000</f>
        <v>0</v>
      </c>
      <c r="L587" s="180">
        <f>+BPub!W573/1000000</f>
        <v>0</v>
      </c>
      <c r="M587" s="180">
        <f>+BPub!AD573/1000000</f>
        <v>0</v>
      </c>
      <c r="N587" s="180">
        <v>0</v>
      </c>
      <c r="P587" s="58">
        <f>+BPub!I573/1000000</f>
        <v>0</v>
      </c>
      <c r="Q587" s="58">
        <f>+BPub!N573/1000000</f>
        <v>0</v>
      </c>
      <c r="R587" s="58">
        <f>+BPub!S573/1000000</f>
        <v>0</v>
      </c>
      <c r="S587" s="58">
        <f>+BPub!X573/1000000</f>
        <v>0</v>
      </c>
      <c r="T587" s="58">
        <f>+BPub!AB573/1000000</f>
        <v>0</v>
      </c>
      <c r="U587" s="58">
        <v>0</v>
      </c>
      <c r="W587" s="58">
        <f>+BPub!H573/1000000</f>
        <v>0</v>
      </c>
      <c r="X587" s="58">
        <f>+BPub!M573/1000000</f>
        <v>0</v>
      </c>
      <c r="Y587" s="58">
        <f>+BPub!R573/1000000</f>
        <v>0</v>
      </c>
      <c r="Z587" s="58">
        <f>+BPub!V573/1000000</f>
        <v>0</v>
      </c>
      <c r="AA587" s="58">
        <f>+BPub!AC573/1000000</f>
        <v>0</v>
      </c>
      <c r="AB587" s="58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</row>
    <row r="588" spans="1:35" x14ac:dyDescent="0.25">
      <c r="A588" t="s">
        <v>568</v>
      </c>
      <c r="B588" s="1">
        <v>0</v>
      </c>
      <c r="C588" s="149">
        <v>0</v>
      </c>
      <c r="D588" s="1">
        <v>0</v>
      </c>
      <c r="E588" s="1">
        <v>0</v>
      </c>
      <c r="F588" s="1">
        <v>0</v>
      </c>
      <c r="G588" s="58">
        <v>0</v>
      </c>
      <c r="I588" s="180">
        <f>+BPub!G574/1000000</f>
        <v>0</v>
      </c>
      <c r="J588" s="180">
        <f>+BPub!L574/1000000</f>
        <v>0</v>
      </c>
      <c r="K588" s="180">
        <f>+BPub!Q574/1000000</f>
        <v>0</v>
      </c>
      <c r="L588" s="180">
        <f>+BPub!W574/1000000</f>
        <v>0</v>
      </c>
      <c r="M588" s="180">
        <f>+BPub!AD574/1000000</f>
        <v>0</v>
      </c>
      <c r="N588" s="180">
        <v>0</v>
      </c>
      <c r="P588" s="58">
        <f>+BPub!I574/1000000</f>
        <v>0</v>
      </c>
      <c r="Q588" s="58">
        <f>+BPub!N574/1000000</f>
        <v>0</v>
      </c>
      <c r="R588" s="58">
        <f>+BPub!S574/1000000</f>
        <v>0</v>
      </c>
      <c r="S588" s="58">
        <f>+BPub!X574/1000000</f>
        <v>0</v>
      </c>
      <c r="T588" s="58">
        <f>+BPub!AB574/1000000</f>
        <v>0</v>
      </c>
      <c r="U588" s="58">
        <v>0</v>
      </c>
      <c r="W588" s="58">
        <f>+BPub!H574/1000000</f>
        <v>0</v>
      </c>
      <c r="X588" s="58">
        <f>+BPub!M574/1000000</f>
        <v>0</v>
      </c>
      <c r="Y588" s="58">
        <f>+BPub!R574/1000000</f>
        <v>0</v>
      </c>
      <c r="Z588" s="58">
        <f>+BPub!V574/1000000</f>
        <v>0</v>
      </c>
      <c r="AA588" s="58">
        <f>+BPub!AC574/1000000</f>
        <v>0</v>
      </c>
      <c r="AB588" s="5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</row>
    <row r="589" spans="1:35" x14ac:dyDescent="0.25">
      <c r="A589" t="s">
        <v>569</v>
      </c>
      <c r="B589" s="1">
        <v>0</v>
      </c>
      <c r="C589" s="149">
        <v>0</v>
      </c>
      <c r="D589" s="1">
        <v>0</v>
      </c>
      <c r="E589" s="1">
        <v>0</v>
      </c>
      <c r="F589" s="1">
        <v>0</v>
      </c>
      <c r="G589" s="58">
        <v>0</v>
      </c>
      <c r="I589" s="180">
        <f>+BPub!G575/1000000</f>
        <v>0</v>
      </c>
      <c r="J589" s="180">
        <f>+BPub!L575/1000000</f>
        <v>0</v>
      </c>
      <c r="K589" s="180">
        <f>+BPub!Q575/1000000</f>
        <v>0</v>
      </c>
      <c r="L589" s="180">
        <f>+BPub!W575/1000000</f>
        <v>0</v>
      </c>
      <c r="M589" s="180">
        <f>+BPub!AD575/1000000</f>
        <v>0</v>
      </c>
      <c r="N589" s="180">
        <v>0</v>
      </c>
      <c r="P589" s="58">
        <f>+BPub!I575/1000000</f>
        <v>0</v>
      </c>
      <c r="Q589" s="58">
        <f>+BPub!N575/1000000</f>
        <v>0</v>
      </c>
      <c r="R589" s="58">
        <f>+BPub!S575/1000000</f>
        <v>0</v>
      </c>
      <c r="S589" s="58">
        <f>+BPub!X575/1000000</f>
        <v>0</v>
      </c>
      <c r="T589" s="58">
        <f>+BPub!AB575/1000000</f>
        <v>0</v>
      </c>
      <c r="U589" s="58">
        <v>0</v>
      </c>
      <c r="W589" s="58">
        <f>+BPub!H575/1000000</f>
        <v>0</v>
      </c>
      <c r="X589" s="58">
        <f>+BPub!M575/1000000</f>
        <v>0</v>
      </c>
      <c r="Y589" s="58">
        <f>+BPub!R575/1000000</f>
        <v>0</v>
      </c>
      <c r="Z589" s="58">
        <f>+BPub!V575/1000000</f>
        <v>0</v>
      </c>
      <c r="AA589" s="58">
        <f>+BPub!AC575/1000000</f>
        <v>0</v>
      </c>
      <c r="AB589" s="58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</row>
    <row r="590" spans="1:35" x14ac:dyDescent="0.25">
      <c r="A590" t="s">
        <v>570</v>
      </c>
      <c r="B590" s="1">
        <v>0</v>
      </c>
      <c r="C590" s="149">
        <v>0</v>
      </c>
      <c r="D590" s="1">
        <v>0</v>
      </c>
      <c r="E590" s="1">
        <v>0</v>
      </c>
      <c r="F590" s="1">
        <v>0</v>
      </c>
      <c r="G590" s="58">
        <v>0</v>
      </c>
      <c r="I590" s="180">
        <f>+BPub!G576/1000000</f>
        <v>0</v>
      </c>
      <c r="J590" s="180">
        <f>+BPub!L576/1000000</f>
        <v>0</v>
      </c>
      <c r="K590" s="180">
        <f>+BPub!Q576/1000000</f>
        <v>0</v>
      </c>
      <c r="L590" s="180">
        <f>+BPub!W576/1000000</f>
        <v>0</v>
      </c>
      <c r="M590" s="180">
        <f>+BPub!AD576/1000000</f>
        <v>0</v>
      </c>
      <c r="N590" s="180">
        <v>0</v>
      </c>
      <c r="P590" s="58">
        <f>+BPub!I576/1000000</f>
        <v>0</v>
      </c>
      <c r="Q590" s="58">
        <f>+BPub!N576/1000000</f>
        <v>0</v>
      </c>
      <c r="R590" s="58">
        <f>+BPub!S576/1000000</f>
        <v>0</v>
      </c>
      <c r="S590" s="58">
        <f>+BPub!X576/1000000</f>
        <v>0</v>
      </c>
      <c r="T590" s="58">
        <f>+BPub!AB576/1000000</f>
        <v>0</v>
      </c>
      <c r="U590" s="58">
        <v>0</v>
      </c>
      <c r="W590" s="58">
        <f>+BPub!H576/1000000</f>
        <v>0</v>
      </c>
      <c r="X590" s="58">
        <f>+BPub!M576/1000000</f>
        <v>0</v>
      </c>
      <c r="Y590" s="58">
        <f>+BPub!R576/1000000</f>
        <v>0</v>
      </c>
      <c r="Z590" s="58">
        <f>+BPub!V576/1000000</f>
        <v>0</v>
      </c>
      <c r="AA590" s="58">
        <f>+BPub!AC576/1000000</f>
        <v>0</v>
      </c>
      <c r="AB590" s="58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</row>
    <row r="591" spans="1:35" x14ac:dyDescent="0.25">
      <c r="A591" t="s">
        <v>571</v>
      </c>
      <c r="B591" s="1">
        <v>0</v>
      </c>
      <c r="C591" s="149">
        <v>0</v>
      </c>
      <c r="D591" s="1">
        <v>0</v>
      </c>
      <c r="E591" s="1">
        <v>0</v>
      </c>
      <c r="F591" s="1">
        <v>0</v>
      </c>
      <c r="G591" s="58">
        <v>0</v>
      </c>
      <c r="I591" s="180">
        <f>+BPub!G577/1000000</f>
        <v>0</v>
      </c>
      <c r="J591" s="180">
        <f>+BPub!L577/1000000</f>
        <v>0</v>
      </c>
      <c r="K591" s="180">
        <f>+BPub!Q577/1000000</f>
        <v>0</v>
      </c>
      <c r="L591" s="180">
        <f>+BPub!W577/1000000</f>
        <v>0</v>
      </c>
      <c r="M591" s="180">
        <f>+BPub!AD577/1000000</f>
        <v>0</v>
      </c>
      <c r="N591" s="180">
        <v>0</v>
      </c>
      <c r="P591" s="58">
        <f>+BPub!I577/1000000</f>
        <v>0</v>
      </c>
      <c r="Q591" s="58">
        <f>+BPub!N577/1000000</f>
        <v>0</v>
      </c>
      <c r="R591" s="58">
        <f>+BPub!S577/1000000</f>
        <v>0</v>
      </c>
      <c r="S591" s="58">
        <f>+BPub!X577/1000000</f>
        <v>0</v>
      </c>
      <c r="T591" s="58">
        <f>+BPub!AB577/1000000</f>
        <v>0</v>
      </c>
      <c r="U591" s="58">
        <v>0</v>
      </c>
      <c r="W591" s="58">
        <f>+BPub!H577/1000000</f>
        <v>0</v>
      </c>
      <c r="X591" s="58">
        <f>+BPub!M577/1000000</f>
        <v>0</v>
      </c>
      <c r="Y591" s="58">
        <f>+BPub!R577/1000000</f>
        <v>0</v>
      </c>
      <c r="Z591" s="58">
        <f>+BPub!V577/1000000</f>
        <v>0</v>
      </c>
      <c r="AA591" s="58">
        <f>+BPub!AC577/1000000</f>
        <v>0</v>
      </c>
      <c r="AB591" s="58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</row>
    <row r="592" spans="1:35" x14ac:dyDescent="0.25">
      <c r="A592" t="s">
        <v>572</v>
      </c>
      <c r="B592" s="1">
        <v>0</v>
      </c>
      <c r="C592" s="149">
        <v>0</v>
      </c>
      <c r="D592" s="1">
        <v>0</v>
      </c>
      <c r="E592" s="1">
        <v>0</v>
      </c>
      <c r="F592" s="1">
        <v>0</v>
      </c>
      <c r="G592" s="58">
        <v>0</v>
      </c>
      <c r="I592" s="180">
        <f>+BPub!G578/1000000</f>
        <v>0</v>
      </c>
      <c r="J592" s="180">
        <f>+BPub!L578/1000000</f>
        <v>0</v>
      </c>
      <c r="K592" s="180">
        <f>+BPub!Q578/1000000</f>
        <v>0</v>
      </c>
      <c r="L592" s="180">
        <f>+BPub!W578/1000000</f>
        <v>0</v>
      </c>
      <c r="M592" s="180">
        <f>+BPub!AD578/1000000</f>
        <v>0</v>
      </c>
      <c r="N592" s="180">
        <v>0</v>
      </c>
      <c r="P592" s="58">
        <f>+BPub!I578/1000000</f>
        <v>0</v>
      </c>
      <c r="Q592" s="58">
        <f>+BPub!N578/1000000</f>
        <v>0</v>
      </c>
      <c r="R592" s="58">
        <f>+BPub!S578/1000000</f>
        <v>0</v>
      </c>
      <c r="S592" s="58">
        <f>+BPub!X578/1000000</f>
        <v>0</v>
      </c>
      <c r="T592" s="58">
        <f>+BPub!AB578/1000000</f>
        <v>0</v>
      </c>
      <c r="U592" s="58">
        <v>0</v>
      </c>
      <c r="W592" s="58">
        <f>+BPub!H578/1000000</f>
        <v>0</v>
      </c>
      <c r="X592" s="58">
        <f>+BPub!M578/1000000</f>
        <v>0</v>
      </c>
      <c r="Y592" s="58">
        <f>+BPub!R578/1000000</f>
        <v>0</v>
      </c>
      <c r="Z592" s="58">
        <f>+BPub!V578/1000000</f>
        <v>0</v>
      </c>
      <c r="AA592" s="58">
        <f>+BPub!AC578/1000000</f>
        <v>0</v>
      </c>
      <c r="AB592" s="58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</row>
    <row r="593" spans="1:35" x14ac:dyDescent="0.25">
      <c r="A593" t="s">
        <v>573</v>
      </c>
      <c r="B593" s="1">
        <v>22.242262699999998</v>
      </c>
      <c r="C593" s="149">
        <v>11.69979977</v>
      </c>
      <c r="D593" s="1">
        <v>12.328750289999999</v>
      </c>
      <c r="E593" s="1">
        <v>9.9746294100000004</v>
      </c>
      <c r="F593" s="1">
        <v>18.091582819999999</v>
      </c>
      <c r="G593" s="58">
        <v>25.617874620000002</v>
      </c>
      <c r="I593" s="180">
        <f>+BPub!G579/1000000</f>
        <v>0</v>
      </c>
      <c r="J593" s="180">
        <f>+BPub!L579/1000000</f>
        <v>0</v>
      </c>
      <c r="K593" s="180">
        <f>+BPub!Q579/1000000</f>
        <v>0</v>
      </c>
      <c r="L593" s="180">
        <f>+BPub!W579/1000000</f>
        <v>0</v>
      </c>
      <c r="M593" s="180">
        <f>+BPub!AD579/1000000</f>
        <v>0</v>
      </c>
      <c r="N593" s="180">
        <v>0</v>
      </c>
      <c r="P593" s="58">
        <f>+BPub!I579/1000000</f>
        <v>9.1771000000000005E-3</v>
      </c>
      <c r="Q593" s="58">
        <f>+BPub!N579/1000000</f>
        <v>0</v>
      </c>
      <c r="R593" s="58">
        <f>+BPub!S579/1000000</f>
        <v>0</v>
      </c>
      <c r="S593" s="58">
        <f>+BPub!X579/1000000</f>
        <v>0</v>
      </c>
      <c r="T593" s="58">
        <f>+BPub!AB579/1000000</f>
        <v>0</v>
      </c>
      <c r="U593" s="58">
        <v>0</v>
      </c>
      <c r="W593" s="58">
        <f>+BPub!H579/1000000</f>
        <v>0</v>
      </c>
      <c r="X593" s="58">
        <f>+BPub!M579/1000000</f>
        <v>0</v>
      </c>
      <c r="Y593" s="58">
        <f>+BPub!R579/1000000</f>
        <v>0</v>
      </c>
      <c r="Z593" s="58">
        <f>+BPub!V579/1000000</f>
        <v>0</v>
      </c>
      <c r="AA593" s="58">
        <f>+BPub!AC579/1000000</f>
        <v>0</v>
      </c>
      <c r="AB593" s="58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</row>
    <row r="594" spans="1:35" x14ac:dyDescent="0.25">
      <c r="A594" t="s">
        <v>574</v>
      </c>
      <c r="B594" s="1">
        <v>10.61011083</v>
      </c>
      <c r="C594" s="149">
        <v>3.6785688799999998</v>
      </c>
      <c r="D594" s="1">
        <v>3.5195694</v>
      </c>
      <c r="E594" s="1">
        <v>1.3096529699999999</v>
      </c>
      <c r="F594" s="1">
        <v>2.5198333500000003</v>
      </c>
      <c r="G594" s="58">
        <v>1.3064650200000001</v>
      </c>
      <c r="I594" s="180">
        <f>+BPub!G580/1000000</f>
        <v>0</v>
      </c>
      <c r="J594" s="180">
        <f>+BPub!L580/1000000</f>
        <v>0</v>
      </c>
      <c r="K594" s="180">
        <f>+BPub!Q580/1000000</f>
        <v>0</v>
      </c>
      <c r="L594" s="180">
        <f>+BPub!W580/1000000</f>
        <v>0</v>
      </c>
      <c r="M594" s="180">
        <f>+BPub!AD580/1000000</f>
        <v>0</v>
      </c>
      <c r="N594" s="180">
        <v>0</v>
      </c>
      <c r="P594" s="58">
        <f>+BPub!I580/1000000</f>
        <v>0</v>
      </c>
      <c r="Q594" s="58">
        <f>+BPub!N580/1000000</f>
        <v>0</v>
      </c>
      <c r="R594" s="58">
        <f>+BPub!S580/1000000</f>
        <v>0</v>
      </c>
      <c r="S594" s="58">
        <f>+BPub!X580/1000000</f>
        <v>0</v>
      </c>
      <c r="T594" s="58">
        <f>+BPub!AB580/1000000</f>
        <v>0</v>
      </c>
      <c r="U594" s="58">
        <v>0</v>
      </c>
      <c r="W594" s="58">
        <f>+BPub!H580/1000000</f>
        <v>0</v>
      </c>
      <c r="X594" s="58">
        <f>+BPub!M580/1000000</f>
        <v>0</v>
      </c>
      <c r="Y594" s="58">
        <f>+BPub!R580/1000000</f>
        <v>0</v>
      </c>
      <c r="Z594" s="58">
        <f>+BPub!V580/1000000</f>
        <v>0</v>
      </c>
      <c r="AA594" s="58">
        <f>+BPub!AC580/1000000</f>
        <v>0</v>
      </c>
      <c r="AB594" s="58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</row>
    <row r="595" spans="1:35" x14ac:dyDescent="0.25">
      <c r="A595" t="s">
        <v>575</v>
      </c>
      <c r="B595" s="1">
        <v>0.12597502999999999</v>
      </c>
      <c r="C595" s="149">
        <v>0.14564980999999999</v>
      </c>
      <c r="D595" s="1">
        <v>0.10831711999999999</v>
      </c>
      <c r="E595" s="1">
        <v>0.12613294</v>
      </c>
      <c r="F595" s="1">
        <v>0.11357108</v>
      </c>
      <c r="G595" s="58">
        <v>0.10953344999999999</v>
      </c>
      <c r="I595" s="180">
        <f>+BPub!G581/1000000</f>
        <v>0</v>
      </c>
      <c r="J595" s="180">
        <f>+BPub!L581/1000000</f>
        <v>0</v>
      </c>
      <c r="K595" s="180">
        <f>+BPub!Q581/1000000</f>
        <v>0</v>
      </c>
      <c r="L595" s="180">
        <f>+BPub!W581/1000000</f>
        <v>0</v>
      </c>
      <c r="M595" s="180">
        <f>+BPub!AD581/1000000</f>
        <v>0</v>
      </c>
      <c r="N595" s="180">
        <v>0</v>
      </c>
      <c r="P595" s="58">
        <f>+BPub!I581/1000000</f>
        <v>0</v>
      </c>
      <c r="Q595" s="58">
        <f>+BPub!N581/1000000</f>
        <v>0</v>
      </c>
      <c r="R595" s="58">
        <f>+BPub!S581/1000000</f>
        <v>0</v>
      </c>
      <c r="S595" s="58">
        <f>+BPub!X581/1000000</f>
        <v>0</v>
      </c>
      <c r="T595" s="58">
        <f>+BPub!AB581/1000000</f>
        <v>0</v>
      </c>
      <c r="U595" s="58">
        <v>0</v>
      </c>
      <c r="W595" s="58">
        <f>+BPub!H581/1000000</f>
        <v>0</v>
      </c>
      <c r="X595" s="58">
        <f>+BPub!M581/1000000</f>
        <v>0</v>
      </c>
      <c r="Y595" s="58">
        <f>+BPub!R581/1000000</f>
        <v>0</v>
      </c>
      <c r="Z595" s="58">
        <f>+BPub!V581/1000000</f>
        <v>0</v>
      </c>
      <c r="AA595" s="58">
        <f>+BPub!AC581/1000000</f>
        <v>0</v>
      </c>
      <c r="AB595" s="58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</row>
    <row r="596" spans="1:35" x14ac:dyDescent="0.25">
      <c r="A596" t="s">
        <v>576</v>
      </c>
      <c r="B596" s="1">
        <v>0.12597502999999999</v>
      </c>
      <c r="C596" s="149">
        <v>0.14564980999999999</v>
      </c>
      <c r="D596" s="1">
        <v>0.10831711999999999</v>
      </c>
      <c r="E596" s="1">
        <v>0.12613294</v>
      </c>
      <c r="F596" s="1">
        <v>0.11357108</v>
      </c>
      <c r="G596" s="58">
        <v>0.10953344999999999</v>
      </c>
      <c r="I596" s="180">
        <f>+BPub!G582/1000000</f>
        <v>0</v>
      </c>
      <c r="J596" s="180">
        <f>+BPub!L582/1000000</f>
        <v>0</v>
      </c>
      <c r="K596" s="180">
        <f>+BPub!Q582/1000000</f>
        <v>0</v>
      </c>
      <c r="L596" s="180">
        <f>+BPub!W582/1000000</f>
        <v>0</v>
      </c>
      <c r="M596" s="180">
        <f>+BPub!AD582/1000000</f>
        <v>0</v>
      </c>
      <c r="N596" s="180">
        <v>0</v>
      </c>
      <c r="P596" s="58">
        <f>+BPub!I582/1000000</f>
        <v>0</v>
      </c>
      <c r="Q596" s="58">
        <f>+BPub!N582/1000000</f>
        <v>0</v>
      </c>
      <c r="R596" s="58">
        <f>+BPub!S582/1000000</f>
        <v>0</v>
      </c>
      <c r="S596" s="58">
        <f>+BPub!X582/1000000</f>
        <v>0</v>
      </c>
      <c r="T596" s="58">
        <f>+BPub!AB582/1000000</f>
        <v>0</v>
      </c>
      <c r="U596" s="58">
        <v>0</v>
      </c>
      <c r="W596" s="58">
        <f>+BPub!H582/1000000</f>
        <v>0</v>
      </c>
      <c r="X596" s="58">
        <f>+BPub!M582/1000000</f>
        <v>0</v>
      </c>
      <c r="Y596" s="58">
        <f>+BPub!R582/1000000</f>
        <v>0</v>
      </c>
      <c r="Z596" s="58">
        <f>+BPub!V582/1000000</f>
        <v>0</v>
      </c>
      <c r="AA596" s="58">
        <f>+BPub!AC582/1000000</f>
        <v>0</v>
      </c>
      <c r="AB596" s="58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</row>
    <row r="597" spans="1:35" x14ac:dyDescent="0.25">
      <c r="A597" t="s">
        <v>577</v>
      </c>
      <c r="B597" s="1">
        <v>0</v>
      </c>
      <c r="C597" s="149">
        <v>0</v>
      </c>
      <c r="D597" s="1">
        <v>0</v>
      </c>
      <c r="E597" s="1">
        <v>0</v>
      </c>
      <c r="F597" s="1">
        <v>0</v>
      </c>
      <c r="G597" s="58">
        <v>0</v>
      </c>
      <c r="I597" s="180">
        <f>+BPub!G583/1000000</f>
        <v>0</v>
      </c>
      <c r="J597" s="180">
        <f>+BPub!L583/1000000</f>
        <v>0</v>
      </c>
      <c r="K597" s="180">
        <f>+BPub!Q583/1000000</f>
        <v>0</v>
      </c>
      <c r="L597" s="180">
        <f>+BPub!W583/1000000</f>
        <v>0</v>
      </c>
      <c r="M597" s="180">
        <f>+BPub!AD583/1000000</f>
        <v>0</v>
      </c>
      <c r="N597" s="180">
        <v>0</v>
      </c>
      <c r="P597" s="58">
        <f>+BPub!I583/1000000</f>
        <v>0</v>
      </c>
      <c r="Q597" s="58">
        <f>+BPub!N583/1000000</f>
        <v>0</v>
      </c>
      <c r="R597" s="58">
        <f>+BPub!S583/1000000</f>
        <v>0</v>
      </c>
      <c r="S597" s="58">
        <f>+BPub!X583/1000000</f>
        <v>0</v>
      </c>
      <c r="T597" s="58">
        <f>+BPub!AB583/1000000</f>
        <v>0</v>
      </c>
      <c r="U597" s="58">
        <v>0</v>
      </c>
      <c r="W597" s="58">
        <f>+BPub!H583/1000000</f>
        <v>0</v>
      </c>
      <c r="X597" s="58">
        <f>+BPub!M583/1000000</f>
        <v>0</v>
      </c>
      <c r="Y597" s="58">
        <f>+BPub!R583/1000000</f>
        <v>0</v>
      </c>
      <c r="Z597" s="58">
        <f>+BPub!V583/1000000</f>
        <v>0</v>
      </c>
      <c r="AA597" s="58">
        <f>+BPub!AC583/1000000</f>
        <v>0</v>
      </c>
      <c r="AB597" s="58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</row>
    <row r="598" spans="1:35" x14ac:dyDescent="0.25">
      <c r="A598" t="s">
        <v>578</v>
      </c>
      <c r="B598" s="1">
        <v>11.50617684</v>
      </c>
      <c r="C598" s="149">
        <v>7.8755810799999999</v>
      </c>
      <c r="D598" s="1">
        <v>8.7008637699999998</v>
      </c>
      <c r="E598" s="1">
        <v>8.5388435000000005</v>
      </c>
      <c r="F598" s="1">
        <v>15.45817839</v>
      </c>
      <c r="G598" s="58">
        <v>24.201876149999997</v>
      </c>
      <c r="I598" s="180">
        <f>+BPub!G584/1000000</f>
        <v>0</v>
      </c>
      <c r="J598" s="180">
        <f>+BPub!L584/1000000</f>
        <v>0</v>
      </c>
      <c r="K598" s="180">
        <f>+BPub!Q584/1000000</f>
        <v>0</v>
      </c>
      <c r="L598" s="180">
        <f>+BPub!W584/1000000</f>
        <v>0</v>
      </c>
      <c r="M598" s="180">
        <f>+BPub!AD584/1000000</f>
        <v>0</v>
      </c>
      <c r="N598" s="180">
        <v>0</v>
      </c>
      <c r="P598" s="58">
        <f>+BPub!I584/1000000</f>
        <v>0</v>
      </c>
      <c r="Q598" s="58">
        <f>+BPub!N584/1000000</f>
        <v>0</v>
      </c>
      <c r="R598" s="58">
        <f>+BPub!S584/1000000</f>
        <v>0</v>
      </c>
      <c r="S598" s="58">
        <f>+BPub!X584/1000000</f>
        <v>0</v>
      </c>
      <c r="T598" s="58">
        <f>+BPub!AB584/1000000</f>
        <v>0</v>
      </c>
      <c r="U598" s="58">
        <v>0</v>
      </c>
      <c r="W598" s="58">
        <f>+BPub!H584/1000000</f>
        <v>0</v>
      </c>
      <c r="X598" s="58">
        <f>+BPub!M584/1000000</f>
        <v>0</v>
      </c>
      <c r="Y598" s="58">
        <f>+BPub!R584/1000000</f>
        <v>0</v>
      </c>
      <c r="Z598" s="58">
        <f>+BPub!V584/1000000</f>
        <v>0</v>
      </c>
      <c r="AA598" s="58">
        <f>+BPub!AC584/1000000</f>
        <v>0</v>
      </c>
      <c r="AB598" s="5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</row>
    <row r="599" spans="1:35" x14ac:dyDescent="0.25">
      <c r="A599" t="s">
        <v>579</v>
      </c>
      <c r="B599" s="1">
        <v>0</v>
      </c>
      <c r="C599" s="149">
        <v>0</v>
      </c>
      <c r="D599" s="1">
        <v>0</v>
      </c>
      <c r="E599" s="1">
        <v>0</v>
      </c>
      <c r="F599" s="1">
        <v>0</v>
      </c>
      <c r="G599" s="58">
        <v>0</v>
      </c>
      <c r="I599" s="180">
        <f>+BPub!G585/1000000</f>
        <v>0</v>
      </c>
      <c r="J599" s="180">
        <f>+BPub!L585/1000000</f>
        <v>0</v>
      </c>
      <c r="K599" s="180">
        <f>+BPub!Q585/1000000</f>
        <v>0</v>
      </c>
      <c r="L599" s="180">
        <f>+BPub!W585/1000000</f>
        <v>0</v>
      </c>
      <c r="M599" s="180">
        <f>+BPub!AD585/1000000</f>
        <v>0</v>
      </c>
      <c r="N599" s="180">
        <v>0</v>
      </c>
      <c r="P599" s="58">
        <f>+BPub!I585/1000000</f>
        <v>9.1771000000000005E-3</v>
      </c>
      <c r="Q599" s="58">
        <f>+BPub!N585/1000000</f>
        <v>0</v>
      </c>
      <c r="R599" s="58">
        <f>+BPub!S585/1000000</f>
        <v>0</v>
      </c>
      <c r="S599" s="58">
        <f>+BPub!X585/1000000</f>
        <v>0</v>
      </c>
      <c r="T599" s="58">
        <f>+BPub!AB585/1000000</f>
        <v>0</v>
      </c>
      <c r="U599" s="58">
        <v>0</v>
      </c>
      <c r="W599" s="58">
        <f>+BPub!H585/1000000</f>
        <v>0</v>
      </c>
      <c r="X599" s="58">
        <f>+BPub!M585/1000000</f>
        <v>0</v>
      </c>
      <c r="Y599" s="58">
        <f>+BPub!R585/1000000</f>
        <v>0</v>
      </c>
      <c r="Z599" s="58">
        <f>+BPub!V585/1000000</f>
        <v>0</v>
      </c>
      <c r="AA599" s="58">
        <f>+BPub!AC585/1000000</f>
        <v>0</v>
      </c>
      <c r="AB599" s="58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</row>
    <row r="600" spans="1:35" x14ac:dyDescent="0.25">
      <c r="A600" t="s">
        <v>580</v>
      </c>
      <c r="B600" s="1">
        <v>0</v>
      </c>
      <c r="C600" s="149">
        <v>0</v>
      </c>
      <c r="D600" s="1">
        <v>0</v>
      </c>
      <c r="E600" s="1">
        <v>0</v>
      </c>
      <c r="F600" s="1">
        <v>0</v>
      </c>
      <c r="G600" s="58">
        <v>0</v>
      </c>
      <c r="I600" s="180">
        <f>+BPub!G586/1000000</f>
        <v>0</v>
      </c>
      <c r="J600" s="180">
        <f>+BPub!L586/1000000</f>
        <v>0</v>
      </c>
      <c r="K600" s="180">
        <f>+BPub!Q586/1000000</f>
        <v>0</v>
      </c>
      <c r="L600" s="180">
        <f>+BPub!W586/1000000</f>
        <v>0</v>
      </c>
      <c r="M600" s="180">
        <f>+BPub!AD586/1000000</f>
        <v>0</v>
      </c>
      <c r="N600" s="180">
        <v>0</v>
      </c>
      <c r="P600" s="58">
        <f>+BPub!I586/1000000</f>
        <v>0</v>
      </c>
      <c r="Q600" s="58">
        <f>+BPub!N586/1000000</f>
        <v>0</v>
      </c>
      <c r="R600" s="58">
        <f>+BPub!S586/1000000</f>
        <v>0</v>
      </c>
      <c r="S600" s="58">
        <f>+BPub!X586/1000000</f>
        <v>0</v>
      </c>
      <c r="T600" s="58">
        <f>+BPub!AB586/1000000</f>
        <v>0</v>
      </c>
      <c r="U600" s="58">
        <v>0</v>
      </c>
      <c r="W600" s="58">
        <f>+BPub!H586/1000000</f>
        <v>0</v>
      </c>
      <c r="X600" s="58">
        <f>+BPub!M586/1000000</f>
        <v>0</v>
      </c>
      <c r="Y600" s="58">
        <f>+BPub!R586/1000000</f>
        <v>0</v>
      </c>
      <c r="Z600" s="58">
        <f>+BPub!V586/1000000</f>
        <v>0</v>
      </c>
      <c r="AA600" s="58">
        <f>+BPub!AC586/1000000</f>
        <v>0</v>
      </c>
      <c r="AB600" s="58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</row>
    <row r="601" spans="1:35" x14ac:dyDescent="0.25">
      <c r="A601" t="s">
        <v>581</v>
      </c>
      <c r="B601" s="1">
        <v>0</v>
      </c>
      <c r="C601" s="149">
        <v>0</v>
      </c>
      <c r="D601" s="1">
        <v>0</v>
      </c>
      <c r="E601" s="1">
        <v>0</v>
      </c>
      <c r="F601" s="1">
        <v>0</v>
      </c>
      <c r="G601" s="58">
        <v>0</v>
      </c>
      <c r="I601" s="180">
        <f>+BPub!G587/1000000</f>
        <v>0</v>
      </c>
      <c r="J601" s="180">
        <f>+BPub!L587/1000000</f>
        <v>0</v>
      </c>
      <c r="K601" s="180">
        <f>+BPub!Q587/1000000</f>
        <v>0</v>
      </c>
      <c r="L601" s="180">
        <f>+BPub!W587/1000000</f>
        <v>0</v>
      </c>
      <c r="M601" s="180">
        <f>+BPub!AD587/1000000</f>
        <v>0</v>
      </c>
      <c r="N601" s="180">
        <v>0</v>
      </c>
      <c r="P601" s="58">
        <f>+BPub!I587/1000000</f>
        <v>9.1771000000000005E-3</v>
      </c>
      <c r="Q601" s="58">
        <f>+BPub!N587/1000000</f>
        <v>0</v>
      </c>
      <c r="R601" s="58">
        <f>+BPub!S587/1000000</f>
        <v>0</v>
      </c>
      <c r="S601" s="58">
        <f>+BPub!X587/1000000</f>
        <v>0</v>
      </c>
      <c r="T601" s="58">
        <f>+BPub!AB587/1000000</f>
        <v>0</v>
      </c>
      <c r="U601" s="58">
        <v>0</v>
      </c>
      <c r="W601" s="58">
        <f>+BPub!H587/1000000</f>
        <v>0</v>
      </c>
      <c r="X601" s="58">
        <f>+BPub!M587/1000000</f>
        <v>0</v>
      </c>
      <c r="Y601" s="58">
        <f>+BPub!R587/1000000</f>
        <v>0</v>
      </c>
      <c r="Z601" s="58">
        <f>+BPub!V587/1000000</f>
        <v>0</v>
      </c>
      <c r="AA601" s="58">
        <f>+BPub!AC587/1000000</f>
        <v>0</v>
      </c>
      <c r="AB601" s="58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</row>
    <row r="602" spans="1:35" x14ac:dyDescent="0.25">
      <c r="A602" t="s">
        <v>582</v>
      </c>
      <c r="B602" s="1">
        <v>0</v>
      </c>
      <c r="C602" s="149">
        <v>0</v>
      </c>
      <c r="D602" s="1">
        <v>0</v>
      </c>
      <c r="E602" s="1">
        <v>0</v>
      </c>
      <c r="F602" s="1">
        <v>0</v>
      </c>
      <c r="G602" s="58">
        <v>0</v>
      </c>
      <c r="I602" s="180">
        <f>+BPub!G588/1000000</f>
        <v>0</v>
      </c>
      <c r="J602" s="180">
        <f>+BPub!L588/1000000</f>
        <v>0</v>
      </c>
      <c r="K602" s="180">
        <f>+BPub!Q588/1000000</f>
        <v>0</v>
      </c>
      <c r="L602" s="180">
        <f>+BPub!W588/1000000</f>
        <v>0</v>
      </c>
      <c r="M602" s="180">
        <f>+BPub!AD588/1000000</f>
        <v>0</v>
      </c>
      <c r="N602" s="180">
        <v>0</v>
      </c>
      <c r="P602" s="58">
        <f>+BPub!I588/1000000</f>
        <v>0</v>
      </c>
      <c r="Q602" s="58">
        <f>+BPub!N588/1000000</f>
        <v>0</v>
      </c>
      <c r="R602" s="58">
        <f>+BPub!S588/1000000</f>
        <v>0</v>
      </c>
      <c r="S602" s="58">
        <f>+BPub!X588/1000000</f>
        <v>0</v>
      </c>
      <c r="T602" s="58">
        <f>+BPub!AB588/1000000</f>
        <v>0</v>
      </c>
      <c r="U602" s="58">
        <v>0</v>
      </c>
      <c r="W602" s="58">
        <f>+BPub!H588/1000000</f>
        <v>0</v>
      </c>
      <c r="X602" s="58">
        <f>+BPub!M588/1000000</f>
        <v>0</v>
      </c>
      <c r="Y602" s="58">
        <f>+BPub!R588/1000000</f>
        <v>0</v>
      </c>
      <c r="Z602" s="58">
        <f>+BPub!V588/1000000</f>
        <v>0</v>
      </c>
      <c r="AA602" s="58">
        <f>+BPub!AC588/1000000</f>
        <v>0</v>
      </c>
      <c r="AB602" s="58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</row>
    <row r="603" spans="1:35" x14ac:dyDescent="0.25">
      <c r="A603" t="s">
        <v>583</v>
      </c>
      <c r="B603" s="1">
        <v>0</v>
      </c>
      <c r="C603" s="149">
        <v>0</v>
      </c>
      <c r="D603" s="1">
        <v>0</v>
      </c>
      <c r="E603" s="1">
        <v>0</v>
      </c>
      <c r="F603" s="1">
        <v>0</v>
      </c>
      <c r="G603" s="58">
        <v>0</v>
      </c>
      <c r="I603" s="180">
        <f>+BPub!G589/1000000</f>
        <v>0</v>
      </c>
      <c r="J603" s="180">
        <f>+BPub!L589/1000000</f>
        <v>0</v>
      </c>
      <c r="K603" s="180">
        <f>+BPub!Q589/1000000</f>
        <v>0</v>
      </c>
      <c r="L603" s="180">
        <f>+BPub!W589/1000000</f>
        <v>0</v>
      </c>
      <c r="M603" s="180">
        <f>+BPub!AD589/1000000</f>
        <v>0</v>
      </c>
      <c r="N603" s="180">
        <v>0</v>
      </c>
      <c r="P603" s="58">
        <f>+BPub!I589/1000000</f>
        <v>0</v>
      </c>
      <c r="Q603" s="58">
        <f>+BPub!N589/1000000</f>
        <v>0</v>
      </c>
      <c r="R603" s="58">
        <f>+BPub!S589/1000000</f>
        <v>0</v>
      </c>
      <c r="S603" s="58">
        <f>+BPub!X589/1000000</f>
        <v>0</v>
      </c>
      <c r="T603" s="58">
        <f>+BPub!AB589/1000000</f>
        <v>0</v>
      </c>
      <c r="U603" s="58">
        <v>0</v>
      </c>
      <c r="W603" s="58">
        <f>+BPub!H589/1000000</f>
        <v>0</v>
      </c>
      <c r="X603" s="58">
        <f>+BPub!M589/1000000</f>
        <v>0</v>
      </c>
      <c r="Y603" s="58">
        <f>+BPub!R589/1000000</f>
        <v>0</v>
      </c>
      <c r="Z603" s="58">
        <f>+BPub!V589/1000000</f>
        <v>0</v>
      </c>
      <c r="AA603" s="58">
        <f>+BPub!AC589/1000000</f>
        <v>0</v>
      </c>
      <c r="AB603" s="58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</row>
    <row r="604" spans="1:35" x14ac:dyDescent="0.25">
      <c r="A604" t="s">
        <v>584</v>
      </c>
      <c r="B604" s="1">
        <v>0</v>
      </c>
      <c r="C604" s="149">
        <v>0</v>
      </c>
      <c r="D604" s="1">
        <v>0</v>
      </c>
      <c r="E604" s="1">
        <v>0</v>
      </c>
      <c r="F604" s="1">
        <v>0</v>
      </c>
      <c r="G604" s="58">
        <v>0</v>
      </c>
      <c r="I604" s="180">
        <f>+BPub!G590/1000000</f>
        <v>0</v>
      </c>
      <c r="J604" s="180">
        <f>+BPub!L590/1000000</f>
        <v>0</v>
      </c>
      <c r="K604" s="180">
        <f>+BPub!Q590/1000000</f>
        <v>0</v>
      </c>
      <c r="L604" s="180">
        <f>+BPub!W590/1000000</f>
        <v>0</v>
      </c>
      <c r="M604" s="180">
        <f>+BPub!AD590/1000000</f>
        <v>0</v>
      </c>
      <c r="N604" s="180">
        <v>0</v>
      </c>
      <c r="P604" s="58">
        <f>+BPub!I590/1000000</f>
        <v>0</v>
      </c>
      <c r="Q604" s="58">
        <f>+BPub!N590/1000000</f>
        <v>0</v>
      </c>
      <c r="R604" s="58">
        <f>+BPub!S590/1000000</f>
        <v>0</v>
      </c>
      <c r="S604" s="58">
        <f>+BPub!X590/1000000</f>
        <v>0</v>
      </c>
      <c r="T604" s="58">
        <f>+BPub!AB590/1000000</f>
        <v>0</v>
      </c>
      <c r="U604" s="58">
        <v>0</v>
      </c>
      <c r="W604" s="58">
        <f>+BPub!H590/1000000</f>
        <v>0</v>
      </c>
      <c r="X604" s="58">
        <f>+BPub!M590/1000000</f>
        <v>0</v>
      </c>
      <c r="Y604" s="58">
        <f>+BPub!R590/1000000</f>
        <v>0</v>
      </c>
      <c r="Z604" s="58">
        <f>+BPub!V590/1000000</f>
        <v>0</v>
      </c>
      <c r="AA604" s="58">
        <f>+BPub!AC590/1000000</f>
        <v>0</v>
      </c>
      <c r="AB604" s="58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</row>
    <row r="605" spans="1:35" x14ac:dyDescent="0.25">
      <c r="A605" t="s">
        <v>585</v>
      </c>
      <c r="B605" s="1">
        <v>0</v>
      </c>
      <c r="C605" s="149">
        <v>0</v>
      </c>
      <c r="D605" s="1">
        <v>0</v>
      </c>
      <c r="E605" s="1">
        <v>0</v>
      </c>
      <c r="F605" s="1">
        <v>0</v>
      </c>
      <c r="G605" s="58">
        <v>0</v>
      </c>
      <c r="I605" s="180">
        <f>+BPub!G591/1000000</f>
        <v>0</v>
      </c>
      <c r="J605" s="180">
        <f>+BPub!L591/1000000</f>
        <v>0</v>
      </c>
      <c r="K605" s="180">
        <f>+BPub!Q591/1000000</f>
        <v>0</v>
      </c>
      <c r="L605" s="180">
        <f>+BPub!W591/1000000</f>
        <v>0</v>
      </c>
      <c r="M605" s="180">
        <f>+BPub!AD591/1000000</f>
        <v>0</v>
      </c>
      <c r="N605" s="180">
        <v>0</v>
      </c>
      <c r="P605" s="58">
        <f>+BPub!I591/1000000</f>
        <v>0</v>
      </c>
      <c r="Q605" s="58">
        <f>+BPub!N591/1000000</f>
        <v>0</v>
      </c>
      <c r="R605" s="58">
        <f>+BPub!S591/1000000</f>
        <v>0</v>
      </c>
      <c r="S605" s="58">
        <f>+BPub!X591/1000000</f>
        <v>0</v>
      </c>
      <c r="T605" s="58">
        <f>+BPub!AB591/1000000</f>
        <v>0</v>
      </c>
      <c r="U605" s="58">
        <v>0</v>
      </c>
      <c r="W605" s="58">
        <f>+BPub!H591/1000000</f>
        <v>0</v>
      </c>
      <c r="X605" s="58">
        <f>+BPub!M591/1000000</f>
        <v>0</v>
      </c>
      <c r="Y605" s="58">
        <f>+BPub!R591/1000000</f>
        <v>0</v>
      </c>
      <c r="Z605" s="58">
        <f>+BPub!V591/1000000</f>
        <v>0</v>
      </c>
      <c r="AA605" s="58">
        <f>+BPub!AC591/1000000</f>
        <v>0</v>
      </c>
      <c r="AB605" s="58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</row>
    <row r="606" spans="1:35" x14ac:dyDescent="0.25">
      <c r="A606" t="s">
        <v>586</v>
      </c>
      <c r="B606" s="1">
        <v>32.888807589999999</v>
      </c>
      <c r="C606" s="149">
        <v>19.3699066</v>
      </c>
      <c r="D606" s="1">
        <v>36.835733560000001</v>
      </c>
      <c r="E606" s="1">
        <v>36.019293750000003</v>
      </c>
      <c r="F606" s="1">
        <v>42.293653469999995</v>
      </c>
      <c r="G606" s="58">
        <v>41.81395989</v>
      </c>
      <c r="I606" s="180">
        <f>+BPub!G592/1000000</f>
        <v>8.6187185600000014</v>
      </c>
      <c r="J606" s="180">
        <f>+BPub!L592/1000000</f>
        <v>9.4391102199999999</v>
      </c>
      <c r="K606" s="180">
        <f>+BPub!Q592/1000000</f>
        <v>8.3999955800000006</v>
      </c>
      <c r="L606" s="180">
        <f>+BPub!W592/1000000</f>
        <v>8.6875956199999997</v>
      </c>
      <c r="M606" s="180">
        <f>+BPub!AD592/1000000</f>
        <v>8.66599845</v>
      </c>
      <c r="N606" s="180">
        <v>7.6328503099999994</v>
      </c>
      <c r="P606" s="58">
        <f>+BPub!I592/1000000</f>
        <v>22.450937199999998</v>
      </c>
      <c r="Q606" s="58">
        <f>+BPub!N592/1000000</f>
        <v>46.429076850000001</v>
      </c>
      <c r="R606" s="58">
        <f>+BPub!S592/1000000</f>
        <v>52.215316119999997</v>
      </c>
      <c r="S606" s="58">
        <f>+BPub!X592/1000000</f>
        <v>51.422437880000004</v>
      </c>
      <c r="T606" s="58">
        <f>+BPub!AB592/1000000</f>
        <v>58.655628360000001</v>
      </c>
      <c r="U606" s="58">
        <v>61.80854463</v>
      </c>
      <c r="W606" s="58">
        <f>+BPub!H592/1000000</f>
        <v>101.51431347</v>
      </c>
      <c r="X606" s="58">
        <f>+BPub!M592/1000000</f>
        <v>135.0210051</v>
      </c>
      <c r="Y606" s="58">
        <f>+BPub!R592/1000000</f>
        <v>156.84703891000001</v>
      </c>
      <c r="Z606" s="58">
        <f>+BPub!V592/1000000</f>
        <v>181.83308348</v>
      </c>
      <c r="AA606" s="58">
        <f>+BPub!AC592/1000000</f>
        <v>181.73659013</v>
      </c>
      <c r="AB606" s="58">
        <v>108.05397762</v>
      </c>
      <c r="AD606">
        <v>2.017992</v>
      </c>
      <c r="AE606">
        <v>1.9099969999999999</v>
      </c>
      <c r="AF606">
        <v>1.275623</v>
      </c>
      <c r="AG606">
        <v>2.2915760000000001</v>
      </c>
      <c r="AH606">
        <v>5.2459301299999996</v>
      </c>
      <c r="AI606">
        <v>3.1097913699999999</v>
      </c>
    </row>
    <row r="607" spans="1:35" x14ac:dyDescent="0.25">
      <c r="A607" t="s">
        <v>587</v>
      </c>
      <c r="B607" s="1">
        <v>0.47122336999999997</v>
      </c>
      <c r="C607" s="149">
        <v>0.83904157999999995</v>
      </c>
      <c r="D607" s="1">
        <v>0.91998897999999996</v>
      </c>
      <c r="E607" s="1">
        <v>1.2719731200000002</v>
      </c>
      <c r="F607" s="1">
        <v>1.61409442</v>
      </c>
      <c r="G607" s="58">
        <v>2.4961815600000001</v>
      </c>
      <c r="I607" s="180">
        <f>+BPub!G593/1000000</f>
        <v>5.7216968799999997</v>
      </c>
      <c r="J607" s="180">
        <f>+BPub!L593/1000000</f>
        <v>5.8082734</v>
      </c>
      <c r="K607" s="180">
        <f>+BPub!Q593/1000000</f>
        <v>5.4134390300000002</v>
      </c>
      <c r="L607" s="180">
        <f>+BPub!W593/1000000</f>
        <v>5.3566307200000001</v>
      </c>
      <c r="M607" s="180">
        <f>+BPub!AD593/1000000</f>
        <v>4.5292868799999999</v>
      </c>
      <c r="N607" s="180">
        <v>4.1653026099999995</v>
      </c>
      <c r="P607" s="58">
        <f>+BPub!I593/1000000</f>
        <v>0.49940125000000002</v>
      </c>
      <c r="Q607" s="58">
        <f>+BPub!N593/1000000</f>
        <v>6.5109268600000005</v>
      </c>
      <c r="R607" s="58">
        <f>+BPub!S593/1000000</f>
        <v>6.9091457800000002</v>
      </c>
      <c r="S607" s="58">
        <f>+BPub!X593/1000000</f>
        <v>9.0448040600000006</v>
      </c>
      <c r="T607" s="58">
        <f>+BPub!AB593/1000000</f>
        <v>14.758433140000001</v>
      </c>
      <c r="U607" s="58">
        <v>19.80791266</v>
      </c>
      <c r="W607" s="58">
        <f>+BPub!H593/1000000</f>
        <v>25.01285043</v>
      </c>
      <c r="X607" s="58">
        <f>+BPub!M593/1000000</f>
        <v>26.26480166</v>
      </c>
      <c r="Y607" s="58">
        <f>+BPub!R593/1000000</f>
        <v>27.406057019999999</v>
      </c>
      <c r="Z607" s="58">
        <f>+BPub!V593/1000000</f>
        <v>26.96151618</v>
      </c>
      <c r="AA607" s="58">
        <f>+BPub!AC593/1000000</f>
        <v>29.699040800000002</v>
      </c>
      <c r="AB607" s="58">
        <v>30.37340966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</row>
    <row r="608" spans="1:35" x14ac:dyDescent="0.25">
      <c r="A608" t="s">
        <v>588</v>
      </c>
      <c r="B608" s="1">
        <v>3.0781549999999998E-2</v>
      </c>
      <c r="C608" s="149">
        <v>4.4363650000000004E-2</v>
      </c>
      <c r="D608" s="1">
        <v>1.6810930000000002E-2</v>
      </c>
      <c r="E608" s="1">
        <v>0.16002845000000002</v>
      </c>
      <c r="F608" s="1">
        <v>4.3661660000000005E-2</v>
      </c>
      <c r="G608" s="58">
        <v>1.0060120000000001E-2</v>
      </c>
      <c r="I608" s="180">
        <f>+BPub!G594/1000000</f>
        <v>0</v>
      </c>
      <c r="J608" s="180">
        <f>+BPub!L594/1000000</f>
        <v>0</v>
      </c>
      <c r="K608" s="180">
        <f>+BPub!Q594/1000000</f>
        <v>0</v>
      </c>
      <c r="L608" s="180">
        <f>+BPub!W594/1000000</f>
        <v>0</v>
      </c>
      <c r="M608" s="180">
        <f>+BPub!AD594/1000000</f>
        <v>0</v>
      </c>
      <c r="N608" s="180">
        <v>0</v>
      </c>
      <c r="P608" s="58">
        <f>+BPub!I594/1000000</f>
        <v>0</v>
      </c>
      <c r="Q608" s="58">
        <f>+BPub!N594/1000000</f>
        <v>0</v>
      </c>
      <c r="R608" s="58">
        <f>+BPub!S594/1000000</f>
        <v>0</v>
      </c>
      <c r="S608" s="58">
        <f>+BPub!X594/1000000</f>
        <v>0</v>
      </c>
      <c r="T608" s="58">
        <f>+BPub!AB594/1000000</f>
        <v>0</v>
      </c>
      <c r="U608" s="58">
        <v>0</v>
      </c>
      <c r="W608" s="58">
        <f>+BPub!H594/1000000</f>
        <v>0</v>
      </c>
      <c r="X608" s="58">
        <f>+BPub!M594/1000000</f>
        <v>0</v>
      </c>
      <c r="Y608" s="58">
        <f>+BPub!R594/1000000</f>
        <v>0</v>
      </c>
      <c r="Z608" s="58">
        <f>+BPub!V594/1000000</f>
        <v>0</v>
      </c>
      <c r="AA608" s="58">
        <f>+BPub!AC594/1000000</f>
        <v>0</v>
      </c>
      <c r="AB608" s="5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</row>
    <row r="609" spans="1:35" x14ac:dyDescent="0.25">
      <c r="A609" t="s">
        <v>589</v>
      </c>
      <c r="B609" s="1">
        <v>0</v>
      </c>
      <c r="C609" s="149">
        <v>0</v>
      </c>
      <c r="D609" s="1">
        <v>0</v>
      </c>
      <c r="E609" s="1">
        <v>0</v>
      </c>
      <c r="F609" s="1">
        <v>0</v>
      </c>
      <c r="G609" s="58">
        <v>0</v>
      </c>
      <c r="I609" s="180">
        <f>+BPub!G595/1000000</f>
        <v>0</v>
      </c>
      <c r="J609" s="180">
        <f>+BPub!L595/1000000</f>
        <v>0</v>
      </c>
      <c r="K609" s="180">
        <f>+BPub!Q595/1000000</f>
        <v>0</v>
      </c>
      <c r="L609" s="180">
        <f>+BPub!W595/1000000</f>
        <v>0</v>
      </c>
      <c r="M609" s="180">
        <f>+BPub!AD595/1000000</f>
        <v>0</v>
      </c>
      <c r="N609" s="180">
        <v>0</v>
      </c>
      <c r="P609" s="58">
        <f>+BPub!I595/1000000</f>
        <v>0</v>
      </c>
      <c r="Q609" s="58">
        <f>+BPub!N595/1000000</f>
        <v>9.3204300000000011E-3</v>
      </c>
      <c r="R609" s="58">
        <f>+BPub!S595/1000000</f>
        <v>9.3305899999999997E-3</v>
      </c>
      <c r="S609" s="58">
        <f>+BPub!X595/1000000</f>
        <v>2.3879999999999998E-5</v>
      </c>
      <c r="T609" s="58">
        <f>+BPub!AB595/1000000</f>
        <v>4.5460000000000002E-5</v>
      </c>
      <c r="U609" s="58">
        <v>1.1604889700000001</v>
      </c>
      <c r="W609" s="58">
        <f>+BPub!H595/1000000</f>
        <v>0</v>
      </c>
      <c r="X609" s="58">
        <f>+BPub!M595/1000000</f>
        <v>0</v>
      </c>
      <c r="Y609" s="58">
        <f>+BPub!R595/1000000</f>
        <v>0</v>
      </c>
      <c r="Z609" s="58">
        <f>+BPub!V595/1000000</f>
        <v>0</v>
      </c>
      <c r="AA609" s="58">
        <f>+BPub!AC595/1000000</f>
        <v>0</v>
      </c>
      <c r="AB609" s="58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</row>
    <row r="610" spans="1:35" x14ac:dyDescent="0.25">
      <c r="A610" t="s">
        <v>590</v>
      </c>
      <c r="B610" s="1">
        <v>0.35389592999999997</v>
      </c>
      <c r="C610" s="149">
        <v>0.72979322999999996</v>
      </c>
      <c r="D610" s="1">
        <v>0.80725356999999998</v>
      </c>
      <c r="E610" s="1">
        <v>0.99275424999999995</v>
      </c>
      <c r="F610" s="1">
        <v>1.4685157799999999</v>
      </c>
      <c r="G610" s="58">
        <v>2.3926444900000003</v>
      </c>
      <c r="I610" s="180">
        <f>+BPub!G596/1000000</f>
        <v>0</v>
      </c>
      <c r="J610" s="180">
        <f>+BPub!L596/1000000</f>
        <v>5.8304200000000002E-3</v>
      </c>
      <c r="K610" s="180">
        <f>+BPub!Q596/1000000</f>
        <v>0.14326173</v>
      </c>
      <c r="L610" s="180">
        <f>+BPub!W596/1000000</f>
        <v>0.33440998</v>
      </c>
      <c r="M610" s="180">
        <f>+BPub!AD596/1000000</f>
        <v>0.44892108000000003</v>
      </c>
      <c r="N610" s="180">
        <v>5.7015660000000003E-2</v>
      </c>
      <c r="P610" s="58">
        <f>+BPub!I596/1000000</f>
        <v>0</v>
      </c>
      <c r="Q610" s="58">
        <f>+BPub!N596/1000000</f>
        <v>0</v>
      </c>
      <c r="R610" s="58">
        <f>+BPub!S596/1000000</f>
        <v>0</v>
      </c>
      <c r="S610" s="58">
        <f>+BPub!X596/1000000</f>
        <v>0</v>
      </c>
      <c r="T610" s="58">
        <f>+BPub!AB596/1000000</f>
        <v>0</v>
      </c>
      <c r="U610" s="58">
        <v>0</v>
      </c>
      <c r="W610" s="58">
        <f>+BPub!H596/1000000</f>
        <v>0.17434379</v>
      </c>
      <c r="X610" s="58">
        <f>+BPub!M596/1000000</f>
        <v>1.2131519399999999</v>
      </c>
      <c r="Y610" s="58">
        <f>+BPub!R596/1000000</f>
        <v>1.44458818</v>
      </c>
      <c r="Z610" s="58">
        <f>+BPub!V596/1000000</f>
        <v>0.90647137</v>
      </c>
      <c r="AA610" s="58">
        <f>+BPub!AC596/1000000</f>
        <v>3.5689072599999996</v>
      </c>
      <c r="AB610" s="58">
        <v>4.3444369600000003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</row>
    <row r="611" spans="1:35" x14ac:dyDescent="0.25">
      <c r="A611" t="s">
        <v>591</v>
      </c>
      <c r="B611" s="1">
        <v>0</v>
      </c>
      <c r="C611" s="149">
        <v>0</v>
      </c>
      <c r="D611" s="1">
        <v>0</v>
      </c>
      <c r="E611" s="1">
        <v>0</v>
      </c>
      <c r="F611" s="1">
        <v>0</v>
      </c>
      <c r="G611" s="58">
        <v>0</v>
      </c>
      <c r="I611" s="180">
        <f>+BPub!G597/1000000</f>
        <v>5.7126835199999997</v>
      </c>
      <c r="J611" s="180">
        <f>+BPub!L597/1000000</f>
        <v>5.7960983499999994</v>
      </c>
      <c r="K611" s="180">
        <f>+BPub!Q597/1000000</f>
        <v>5.2659242699999993</v>
      </c>
      <c r="L611" s="180">
        <f>+BPub!W597/1000000</f>
        <v>5.0169186200000002</v>
      </c>
      <c r="M611" s="180">
        <f>+BPub!AD597/1000000</f>
        <v>4.07335051</v>
      </c>
      <c r="N611" s="180">
        <v>4.1040777400000001</v>
      </c>
      <c r="P611" s="58">
        <f>+BPub!I597/1000000</f>
        <v>0</v>
      </c>
      <c r="Q611" s="58">
        <f>+BPub!N597/1000000</f>
        <v>0</v>
      </c>
      <c r="R611" s="58">
        <f>+BPub!S597/1000000</f>
        <v>0</v>
      </c>
      <c r="S611" s="58">
        <f>+BPub!X597/1000000</f>
        <v>0</v>
      </c>
      <c r="T611" s="58">
        <f>+BPub!AB597/1000000</f>
        <v>0</v>
      </c>
      <c r="U611" s="58">
        <v>0</v>
      </c>
      <c r="W611" s="58">
        <f>+BPub!H597/1000000</f>
        <v>0</v>
      </c>
      <c r="X611" s="58">
        <f>+BPub!M597/1000000</f>
        <v>0</v>
      </c>
      <c r="Y611" s="58">
        <f>+BPub!R597/1000000</f>
        <v>0</v>
      </c>
      <c r="Z611" s="58">
        <f>+BPub!V597/1000000</f>
        <v>0</v>
      </c>
      <c r="AA611" s="58">
        <f>+BPub!AC597/1000000</f>
        <v>0</v>
      </c>
      <c r="AB611" s="58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</row>
    <row r="612" spans="1:35" x14ac:dyDescent="0.25">
      <c r="A612" t="s">
        <v>592</v>
      </c>
      <c r="B612" s="1">
        <v>0</v>
      </c>
      <c r="C612" s="149">
        <v>0</v>
      </c>
      <c r="D612" s="1">
        <v>2.2649999999999998E-5</v>
      </c>
      <c r="E612" s="1">
        <v>2.2649999999999998E-5</v>
      </c>
      <c r="F612" s="1">
        <v>0</v>
      </c>
      <c r="G612" s="58">
        <v>0</v>
      </c>
      <c r="I612" s="180">
        <f>+BPub!G598/1000000</f>
        <v>0</v>
      </c>
      <c r="J612" s="180">
        <f>+BPub!L598/1000000</f>
        <v>0</v>
      </c>
      <c r="K612" s="180">
        <f>+BPub!Q598/1000000</f>
        <v>0</v>
      </c>
      <c r="L612" s="180">
        <f>+BPub!W598/1000000</f>
        <v>0</v>
      </c>
      <c r="M612" s="180">
        <f>+BPub!AD598/1000000</f>
        <v>0</v>
      </c>
      <c r="N612" s="180">
        <v>0</v>
      </c>
      <c r="P612" s="58">
        <f>+BPub!I598/1000000</f>
        <v>0</v>
      </c>
      <c r="Q612" s="58">
        <f>+BPub!N598/1000000</f>
        <v>0</v>
      </c>
      <c r="R612" s="58">
        <f>+BPub!S598/1000000</f>
        <v>0</v>
      </c>
      <c r="S612" s="58">
        <f>+BPub!X598/1000000</f>
        <v>0</v>
      </c>
      <c r="T612" s="58">
        <f>+BPub!AB598/1000000</f>
        <v>0</v>
      </c>
      <c r="U612" s="58">
        <v>0</v>
      </c>
      <c r="W612" s="58">
        <f>+BPub!H598/1000000</f>
        <v>0</v>
      </c>
      <c r="X612" s="58">
        <f>+BPub!M598/1000000</f>
        <v>0</v>
      </c>
      <c r="Y612" s="58">
        <f>+BPub!R598/1000000</f>
        <v>0</v>
      </c>
      <c r="Z612" s="58">
        <f>+BPub!V598/1000000</f>
        <v>0</v>
      </c>
      <c r="AA612" s="58">
        <f>+BPub!AC598/1000000</f>
        <v>0</v>
      </c>
      <c r="AB612" s="58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</row>
    <row r="613" spans="1:35" x14ac:dyDescent="0.25">
      <c r="A613" t="s">
        <v>593</v>
      </c>
      <c r="B613" s="1">
        <v>0</v>
      </c>
      <c r="C613" s="149">
        <v>0</v>
      </c>
      <c r="D613" s="1">
        <v>0</v>
      </c>
      <c r="E613" s="1">
        <v>0</v>
      </c>
      <c r="F613" s="1">
        <v>0</v>
      </c>
      <c r="G613" s="58">
        <v>0</v>
      </c>
      <c r="I613" s="180">
        <f>+BPub!G599/1000000</f>
        <v>0</v>
      </c>
      <c r="J613" s="180">
        <f>+BPub!L599/1000000</f>
        <v>0</v>
      </c>
      <c r="K613" s="180">
        <f>+BPub!Q599/1000000</f>
        <v>0</v>
      </c>
      <c r="L613" s="180">
        <f>+BPub!W599/1000000</f>
        <v>0</v>
      </c>
      <c r="M613" s="180">
        <f>+BPub!AD599/1000000</f>
        <v>0</v>
      </c>
      <c r="N613" s="180">
        <v>0</v>
      </c>
      <c r="P613" s="58">
        <f>+BPub!I599/1000000</f>
        <v>0</v>
      </c>
      <c r="Q613" s="58">
        <f>+BPub!N599/1000000</f>
        <v>0</v>
      </c>
      <c r="R613" s="58">
        <f>+BPub!S599/1000000</f>
        <v>0</v>
      </c>
      <c r="S613" s="58">
        <f>+BPub!X599/1000000</f>
        <v>0</v>
      </c>
      <c r="T613" s="58">
        <f>+BPub!AB599/1000000</f>
        <v>0</v>
      </c>
      <c r="U613" s="58">
        <v>0</v>
      </c>
      <c r="W613" s="58">
        <f>+BPub!H599/1000000</f>
        <v>0</v>
      </c>
      <c r="X613" s="58">
        <f>+BPub!M599/1000000</f>
        <v>0</v>
      </c>
      <c r="Y613" s="58">
        <f>+BPub!R599/1000000</f>
        <v>0</v>
      </c>
      <c r="Z613" s="58">
        <f>+BPub!V599/1000000</f>
        <v>0</v>
      </c>
      <c r="AA613" s="58">
        <f>+BPub!AC599/1000000</f>
        <v>0</v>
      </c>
      <c r="AB613" s="58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</row>
    <row r="614" spans="1:35" x14ac:dyDescent="0.25">
      <c r="A614" t="s">
        <v>594</v>
      </c>
      <c r="B614" s="1">
        <v>6.0926190000000005E-2</v>
      </c>
      <c r="C614" s="149">
        <v>5.7777820000000001E-2</v>
      </c>
      <c r="D614" s="1">
        <v>8.8794949999999997E-2</v>
      </c>
      <c r="E614" s="1">
        <v>0.11540447999999999</v>
      </c>
      <c r="F614" s="1">
        <v>9.8153690000000002E-2</v>
      </c>
      <c r="G614" s="58">
        <v>9.3476950000000003E-2</v>
      </c>
      <c r="I614" s="180">
        <f>+BPub!G600/1000000</f>
        <v>9.0133599999999998E-3</v>
      </c>
      <c r="J614" s="180">
        <f>+BPub!L600/1000000</f>
        <v>6.3446300000000004E-3</v>
      </c>
      <c r="K614" s="180">
        <f>+BPub!Q600/1000000</f>
        <v>4.2530299999999997E-3</v>
      </c>
      <c r="L614" s="180">
        <f>+BPub!W600/1000000</f>
        <v>5.3021199999999996E-3</v>
      </c>
      <c r="M614" s="180">
        <f>+BPub!AD600/1000000</f>
        <v>7.0152899999999995E-3</v>
      </c>
      <c r="N614" s="180">
        <v>4.2092099999999997E-3</v>
      </c>
      <c r="P614" s="58">
        <f>+BPub!I600/1000000</f>
        <v>1.4524400000000002E-3</v>
      </c>
      <c r="Q614" s="58">
        <f>+BPub!N600/1000000</f>
        <v>1.0923551200000001</v>
      </c>
      <c r="R614" s="58">
        <f>+BPub!S600/1000000</f>
        <v>1.6050941200000002</v>
      </c>
      <c r="S614" s="58">
        <f>+BPub!X600/1000000</f>
        <v>1.1982397499999999</v>
      </c>
      <c r="T614" s="58">
        <f>+BPub!AB600/1000000</f>
        <v>1.3316994499999999</v>
      </c>
      <c r="U614" s="58">
        <v>0.92584186999999996</v>
      </c>
      <c r="W614" s="58">
        <f>+BPub!H600/1000000</f>
        <v>24.838506640000002</v>
      </c>
      <c r="X614" s="58">
        <f>+BPub!M600/1000000</f>
        <v>25.05164972</v>
      </c>
      <c r="Y614" s="58">
        <f>+BPub!R600/1000000</f>
        <v>25.961468839999998</v>
      </c>
      <c r="Z614" s="58">
        <f>+BPub!V600/1000000</f>
        <v>26.055044809999998</v>
      </c>
      <c r="AA614" s="58">
        <f>+BPub!AC600/1000000</f>
        <v>26.130133539999999</v>
      </c>
      <c r="AB614" s="58">
        <v>26.028972700000001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</row>
    <row r="615" spans="1:35" x14ac:dyDescent="0.25">
      <c r="A615" t="s">
        <v>595</v>
      </c>
      <c r="B615" s="1">
        <v>0</v>
      </c>
      <c r="C615" s="149">
        <v>0</v>
      </c>
      <c r="D615" s="1">
        <v>0</v>
      </c>
      <c r="E615" s="1">
        <v>0</v>
      </c>
      <c r="F615" s="1">
        <v>0</v>
      </c>
      <c r="G615" s="58">
        <v>0</v>
      </c>
      <c r="I615" s="180">
        <f>+BPub!G601/1000000</f>
        <v>0</v>
      </c>
      <c r="J615" s="180">
        <f>+BPub!L601/1000000</f>
        <v>0</v>
      </c>
      <c r="K615" s="180">
        <f>+BPub!Q601/1000000</f>
        <v>0</v>
      </c>
      <c r="L615" s="180">
        <f>+BPub!W601/1000000</f>
        <v>0</v>
      </c>
      <c r="M615" s="180">
        <f>+BPub!AD601/1000000</f>
        <v>0</v>
      </c>
      <c r="N615" s="180">
        <v>0</v>
      </c>
      <c r="P615" s="58">
        <f>+BPub!I601/1000000</f>
        <v>0</v>
      </c>
      <c r="Q615" s="58">
        <f>+BPub!N601/1000000</f>
        <v>0</v>
      </c>
      <c r="R615" s="58">
        <f>+BPub!S601/1000000</f>
        <v>0</v>
      </c>
      <c r="S615" s="58">
        <f>+BPub!X601/1000000</f>
        <v>0</v>
      </c>
      <c r="T615" s="58">
        <f>+BPub!AB601/1000000</f>
        <v>0</v>
      </c>
      <c r="U615" s="58">
        <v>0</v>
      </c>
      <c r="W615" s="58">
        <f>+BPub!H601/1000000</f>
        <v>0</v>
      </c>
      <c r="X615" s="58">
        <f>+BPub!M601/1000000</f>
        <v>0</v>
      </c>
      <c r="Y615" s="58">
        <f>+BPub!R601/1000000</f>
        <v>0</v>
      </c>
      <c r="Z615" s="58">
        <f>+BPub!V601/1000000</f>
        <v>0</v>
      </c>
      <c r="AA615" s="58">
        <f>+BPub!AC601/1000000</f>
        <v>0</v>
      </c>
      <c r="AB615" s="58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</row>
    <row r="616" spans="1:35" x14ac:dyDescent="0.25">
      <c r="A616" t="s">
        <v>596</v>
      </c>
      <c r="B616" s="1">
        <v>0</v>
      </c>
      <c r="C616" s="149">
        <v>0</v>
      </c>
      <c r="D616" s="1">
        <v>0</v>
      </c>
      <c r="E616" s="1">
        <v>0</v>
      </c>
      <c r="F616" s="1">
        <v>0</v>
      </c>
      <c r="G616" s="58">
        <v>0</v>
      </c>
      <c r="I616" s="180">
        <f>+BPub!G602/1000000</f>
        <v>0</v>
      </c>
      <c r="J616" s="180">
        <f>+BPub!L602/1000000</f>
        <v>0</v>
      </c>
      <c r="K616" s="180">
        <f>+BPub!Q602/1000000</f>
        <v>0</v>
      </c>
      <c r="L616" s="180">
        <f>+BPub!W602/1000000</f>
        <v>0</v>
      </c>
      <c r="M616" s="180">
        <f>+BPub!AD602/1000000</f>
        <v>0</v>
      </c>
      <c r="N616" s="180">
        <v>0</v>
      </c>
      <c r="P616" s="58">
        <f>+BPub!I602/1000000</f>
        <v>0.35610348999999997</v>
      </c>
      <c r="Q616" s="58">
        <f>+BPub!N602/1000000</f>
        <v>0.38738652000000001</v>
      </c>
      <c r="R616" s="58">
        <f>+BPub!S602/1000000</f>
        <v>0.41858450000000003</v>
      </c>
      <c r="S616" s="58">
        <f>+BPub!X602/1000000</f>
        <v>0.45003831</v>
      </c>
      <c r="T616" s="58">
        <f>+BPub!AB602/1000000</f>
        <v>0</v>
      </c>
      <c r="U616" s="58">
        <v>0</v>
      </c>
      <c r="W616" s="58">
        <f>+BPub!H602/1000000</f>
        <v>0</v>
      </c>
      <c r="X616" s="58">
        <f>+BPub!M602/1000000</f>
        <v>0</v>
      </c>
      <c r="Y616" s="58">
        <f>+BPub!R602/1000000</f>
        <v>0</v>
      </c>
      <c r="Z616" s="58">
        <f>+BPub!V602/1000000</f>
        <v>0</v>
      </c>
      <c r="AA616" s="58">
        <f>+BPub!AC602/1000000</f>
        <v>0</v>
      </c>
      <c r="AB616" s="58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</row>
    <row r="617" spans="1:35" x14ac:dyDescent="0.25">
      <c r="A617" t="s">
        <v>597</v>
      </c>
      <c r="B617" s="1">
        <v>0</v>
      </c>
      <c r="C617" s="149">
        <v>0</v>
      </c>
      <c r="D617" s="1">
        <v>0</v>
      </c>
      <c r="E617" s="1">
        <v>0</v>
      </c>
      <c r="F617" s="1">
        <v>0</v>
      </c>
      <c r="G617" s="58">
        <v>0</v>
      </c>
      <c r="I617" s="180">
        <f>+BPub!G603/1000000</f>
        <v>0</v>
      </c>
      <c r="J617" s="180">
        <f>+BPub!L603/1000000</f>
        <v>0</v>
      </c>
      <c r="K617" s="180">
        <f>+BPub!Q603/1000000</f>
        <v>0</v>
      </c>
      <c r="L617" s="180">
        <f>+BPub!W603/1000000</f>
        <v>0</v>
      </c>
      <c r="M617" s="180">
        <f>+BPub!AD603/1000000</f>
        <v>0</v>
      </c>
      <c r="N617" s="180">
        <v>0</v>
      </c>
      <c r="P617" s="58">
        <f>+BPub!I603/1000000</f>
        <v>9.0236119999999989E-2</v>
      </c>
      <c r="Q617" s="58">
        <f>+BPub!N603/1000000</f>
        <v>4.47403145</v>
      </c>
      <c r="R617" s="58">
        <f>+BPub!S603/1000000</f>
        <v>4.8761365699999999</v>
      </c>
      <c r="S617" s="58">
        <f>+BPub!X603/1000000</f>
        <v>7.3965021200000001</v>
      </c>
      <c r="T617" s="58">
        <f>+BPub!AB603/1000000</f>
        <v>13.42668823</v>
      </c>
      <c r="U617" s="58">
        <v>17.721581820000001</v>
      </c>
      <c r="W617" s="58">
        <f>+BPub!H603/1000000</f>
        <v>0</v>
      </c>
      <c r="X617" s="58">
        <f>+BPub!M603/1000000</f>
        <v>0</v>
      </c>
      <c r="Y617" s="58">
        <f>+BPub!R603/1000000</f>
        <v>0</v>
      </c>
      <c r="Z617" s="58">
        <f>+BPub!V603/1000000</f>
        <v>0</v>
      </c>
      <c r="AA617" s="58">
        <f>+BPub!AC603/1000000</f>
        <v>0</v>
      </c>
      <c r="AB617" s="58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</row>
    <row r="618" spans="1:35" x14ac:dyDescent="0.25">
      <c r="A618" t="s">
        <v>598</v>
      </c>
      <c r="B618" s="1">
        <v>2.2220069999999998E-2</v>
      </c>
      <c r="C618" s="149">
        <v>3.34359E-3</v>
      </c>
      <c r="D618" s="1">
        <v>3.34359E-3</v>
      </c>
      <c r="E618" s="1">
        <v>0</v>
      </c>
      <c r="F618" s="1">
        <v>0</v>
      </c>
      <c r="G618" s="58">
        <v>0</v>
      </c>
      <c r="I618" s="180">
        <f>+BPub!G604/1000000</f>
        <v>0</v>
      </c>
      <c r="J618" s="180">
        <f>+BPub!L604/1000000</f>
        <v>0</v>
      </c>
      <c r="K618" s="180">
        <f>+BPub!Q604/1000000</f>
        <v>0</v>
      </c>
      <c r="L618" s="180">
        <f>+BPub!W604/1000000</f>
        <v>0</v>
      </c>
      <c r="M618" s="180">
        <f>+BPub!AD604/1000000</f>
        <v>0</v>
      </c>
      <c r="N618" s="180">
        <v>0</v>
      </c>
      <c r="P618" s="58">
        <f>+BPub!I604/1000000</f>
        <v>0</v>
      </c>
      <c r="Q618" s="58">
        <f>+BPub!N604/1000000</f>
        <v>0</v>
      </c>
      <c r="R618" s="58">
        <f>+BPub!S604/1000000</f>
        <v>0</v>
      </c>
      <c r="S618" s="58">
        <f>+BPub!X604/1000000</f>
        <v>0</v>
      </c>
      <c r="T618" s="58">
        <f>+BPub!AB604/1000000</f>
        <v>0</v>
      </c>
      <c r="U618" s="58">
        <v>0</v>
      </c>
      <c r="W618" s="58">
        <f>+BPub!H604/1000000</f>
        <v>0</v>
      </c>
      <c r="X618" s="58">
        <f>+BPub!M604/1000000</f>
        <v>0</v>
      </c>
      <c r="Y618" s="58">
        <f>+BPub!R604/1000000</f>
        <v>0</v>
      </c>
      <c r="Z618" s="58">
        <f>+BPub!V604/1000000</f>
        <v>0</v>
      </c>
      <c r="AA618" s="58">
        <f>+BPub!AC604/1000000</f>
        <v>0</v>
      </c>
      <c r="AB618" s="5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</row>
    <row r="619" spans="1:35" x14ac:dyDescent="0.25">
      <c r="A619" t="s">
        <v>599</v>
      </c>
      <c r="B619" s="1">
        <v>3.3996300000000003E-3</v>
      </c>
      <c r="C619" s="149">
        <v>3.7632899999999999E-3</v>
      </c>
      <c r="D619" s="1">
        <v>3.7632899999999999E-3</v>
      </c>
      <c r="E619" s="1">
        <v>3.7632899999999999E-3</v>
      </c>
      <c r="F619" s="1">
        <v>3.7632899999999999E-3</v>
      </c>
      <c r="G619" s="58">
        <v>0</v>
      </c>
      <c r="I619" s="180">
        <f>+BPub!G605/1000000</f>
        <v>0</v>
      </c>
      <c r="J619" s="180">
        <f>+BPub!L605/1000000</f>
        <v>0</v>
      </c>
      <c r="K619" s="180">
        <f>+BPub!Q605/1000000</f>
        <v>0</v>
      </c>
      <c r="L619" s="180">
        <f>+BPub!W605/1000000</f>
        <v>0</v>
      </c>
      <c r="M619" s="180">
        <f>+BPub!AD605/1000000</f>
        <v>0</v>
      </c>
      <c r="N619" s="180">
        <v>0</v>
      </c>
      <c r="P619" s="58">
        <f>+BPub!I605/1000000</f>
        <v>5.1609199999999994E-2</v>
      </c>
      <c r="Q619" s="58">
        <f>+BPub!N605/1000000</f>
        <v>0.54783333999999995</v>
      </c>
      <c r="R619" s="58">
        <f>+BPub!S605/1000000</f>
        <v>0</v>
      </c>
      <c r="S619" s="58">
        <f>+BPub!X605/1000000</f>
        <v>0</v>
      </c>
      <c r="T619" s="58">
        <f>+BPub!AB605/1000000</f>
        <v>0</v>
      </c>
      <c r="U619" s="58">
        <v>0</v>
      </c>
      <c r="W619" s="58">
        <f>+BPub!H605/1000000</f>
        <v>0</v>
      </c>
      <c r="X619" s="58">
        <f>+BPub!M605/1000000</f>
        <v>0</v>
      </c>
      <c r="Y619" s="58">
        <f>+BPub!R605/1000000</f>
        <v>0</v>
      </c>
      <c r="Z619" s="58">
        <f>+BPub!V605/1000000</f>
        <v>0</v>
      </c>
      <c r="AA619" s="58">
        <f>+BPub!AC605/1000000</f>
        <v>0</v>
      </c>
      <c r="AB619" s="58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</row>
    <row r="620" spans="1:35" x14ac:dyDescent="0.25">
      <c r="A620" t="s">
        <v>600</v>
      </c>
      <c r="B620" s="1">
        <v>2.4499E-4</v>
      </c>
      <c r="C620" s="149">
        <v>2.4499E-4</v>
      </c>
      <c r="D620" s="1">
        <v>2.4499E-4</v>
      </c>
      <c r="E620" s="1">
        <v>2.4499E-4</v>
      </c>
      <c r="F620" s="1">
        <v>0</v>
      </c>
      <c r="G620" s="58">
        <v>0</v>
      </c>
      <c r="I620" s="180">
        <f>+BPub!G606/1000000</f>
        <v>0</v>
      </c>
      <c r="J620" s="180">
        <f>+BPub!L606/1000000</f>
        <v>0</v>
      </c>
      <c r="K620" s="180">
        <f>+BPub!Q606/1000000</f>
        <v>0</v>
      </c>
      <c r="L620" s="180">
        <f>+BPub!W606/1000000</f>
        <v>0</v>
      </c>
      <c r="M620" s="180">
        <f>+BPub!AD606/1000000</f>
        <v>0</v>
      </c>
      <c r="N620" s="180">
        <v>0</v>
      </c>
      <c r="P620" s="58">
        <f>+BPub!I606/1000000</f>
        <v>0</v>
      </c>
      <c r="Q620" s="58">
        <f>+BPub!N606/1000000</f>
        <v>0</v>
      </c>
      <c r="R620" s="58">
        <f>+BPub!S606/1000000</f>
        <v>0</v>
      </c>
      <c r="S620" s="58">
        <f>+BPub!X606/1000000</f>
        <v>0</v>
      </c>
      <c r="T620" s="58">
        <f>+BPub!AB606/1000000</f>
        <v>0</v>
      </c>
      <c r="U620" s="58">
        <v>0</v>
      </c>
      <c r="W620" s="58">
        <f>+BPub!H606/1000000</f>
        <v>0</v>
      </c>
      <c r="X620" s="58">
        <f>+BPub!M606/1000000</f>
        <v>0</v>
      </c>
      <c r="Y620" s="58">
        <f>+BPub!R606/1000000</f>
        <v>0</v>
      </c>
      <c r="Z620" s="58">
        <f>+BPub!V606/1000000</f>
        <v>0</v>
      </c>
      <c r="AA620" s="58">
        <f>+BPub!AC606/1000000</f>
        <v>0</v>
      </c>
      <c r="AB620" s="58">
        <v>1.0075450000000001E-2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</row>
    <row r="621" spans="1:35" x14ac:dyDescent="0.25">
      <c r="A621" t="s">
        <v>601</v>
      </c>
      <c r="B621" s="1">
        <v>3.20061865</v>
      </c>
      <c r="C621" s="149">
        <v>2.5041731400000002</v>
      </c>
      <c r="D621" s="1">
        <v>1.6473626000000001</v>
      </c>
      <c r="E621" s="1">
        <v>2.27391144</v>
      </c>
      <c r="F621" s="1">
        <v>6.3932669200000003</v>
      </c>
      <c r="G621" s="58">
        <v>7.43938495</v>
      </c>
      <c r="I621" s="180">
        <f>+BPub!G607/1000000</f>
        <v>8.717496000000001E-2</v>
      </c>
      <c r="J621" s="180">
        <f>+BPub!L607/1000000</f>
        <v>0.10198847999999999</v>
      </c>
      <c r="K621" s="180">
        <f>+BPub!Q607/1000000</f>
        <v>0.17110057999999997</v>
      </c>
      <c r="L621" s="180">
        <f>+BPub!W607/1000000</f>
        <v>0.17976896000000001</v>
      </c>
      <c r="M621" s="180">
        <f>+BPub!AD607/1000000</f>
        <v>0.10615793</v>
      </c>
      <c r="N621" s="180">
        <v>0.10802635000000001</v>
      </c>
      <c r="P621" s="58">
        <f>+BPub!I607/1000000</f>
        <v>0.13765321999999999</v>
      </c>
      <c r="Q621" s="58">
        <f>+BPub!N607/1000000</f>
        <v>0.18640259000000001</v>
      </c>
      <c r="R621" s="58">
        <f>+BPub!S607/1000000</f>
        <v>0.21186393000000001</v>
      </c>
      <c r="S621" s="58">
        <f>+BPub!X607/1000000</f>
        <v>0.49207553000000004</v>
      </c>
      <c r="T621" s="58">
        <f>+BPub!AB607/1000000</f>
        <v>0.41392751</v>
      </c>
      <c r="U621" s="58">
        <v>0.45133436999999998</v>
      </c>
      <c r="W621" s="58">
        <f>+BPub!H607/1000000</f>
        <v>0.61030152999999998</v>
      </c>
      <c r="X621" s="58">
        <f>+BPub!M607/1000000</f>
        <v>0.22542689000000002</v>
      </c>
      <c r="Y621" s="58">
        <f>+BPub!R607/1000000</f>
        <v>0.25612539000000001</v>
      </c>
      <c r="Z621" s="58">
        <f>+BPub!V607/1000000</f>
        <v>0.32658078999999995</v>
      </c>
      <c r="AA621" s="58">
        <f>+BPub!AC607/1000000</f>
        <v>0.81870857999999991</v>
      </c>
      <c r="AB621" s="58">
        <v>2.5159899100000001</v>
      </c>
      <c r="AD621">
        <v>0.13334299999999999</v>
      </c>
      <c r="AE621">
        <v>0.115368</v>
      </c>
      <c r="AF621">
        <v>9.8270999999999997E-2</v>
      </c>
      <c r="AG621">
        <v>0.181342</v>
      </c>
      <c r="AH621">
        <v>0.22409925</v>
      </c>
      <c r="AI621">
        <v>0.26451022999999996</v>
      </c>
    </row>
    <row r="622" spans="1:35" x14ac:dyDescent="0.25">
      <c r="A622" t="s">
        <v>602</v>
      </c>
      <c r="B622" s="1">
        <v>0.78235622999999999</v>
      </c>
      <c r="C622" s="149">
        <v>0.74853760000000003</v>
      </c>
      <c r="D622" s="1">
        <v>0.25165421999999998</v>
      </c>
      <c r="E622" s="1">
        <v>0.23787527</v>
      </c>
      <c r="F622" s="1">
        <v>3.54902E-3</v>
      </c>
      <c r="G622" s="58">
        <v>1.7155199999999999E-3</v>
      </c>
      <c r="I622" s="180">
        <f>+BPub!G608/1000000</f>
        <v>3.9205089999999998E-2</v>
      </c>
      <c r="J622" s="180">
        <f>+BPub!L608/1000000</f>
        <v>4.2942569999999999E-2</v>
      </c>
      <c r="K622" s="180">
        <f>+BPub!Q608/1000000</f>
        <v>4.7902160000000006E-2</v>
      </c>
      <c r="L622" s="180">
        <f>+BPub!W608/1000000</f>
        <v>5.1126660000000004E-2</v>
      </c>
      <c r="M622" s="180">
        <f>+BPub!AD608/1000000</f>
        <v>4.0706329999999999E-2</v>
      </c>
      <c r="N622" s="180">
        <v>3.9072099999999998E-2</v>
      </c>
      <c r="P622" s="58">
        <f>+BPub!I608/1000000</f>
        <v>0</v>
      </c>
      <c r="Q622" s="58">
        <f>+BPub!N608/1000000</f>
        <v>0</v>
      </c>
      <c r="R622" s="58">
        <f>+BPub!S608/1000000</f>
        <v>0</v>
      </c>
      <c r="S622" s="58">
        <f>+BPub!X608/1000000</f>
        <v>1.3074200000000001E-3</v>
      </c>
      <c r="T622" s="58">
        <f>+BPub!AB608/1000000</f>
        <v>0</v>
      </c>
      <c r="U622" s="58">
        <v>0</v>
      </c>
      <c r="W622" s="58">
        <f>+BPub!H608/1000000</f>
        <v>3.3441E-3</v>
      </c>
      <c r="X622" s="58">
        <f>+BPub!M608/1000000</f>
        <v>3.3441E-3</v>
      </c>
      <c r="Y622" s="58">
        <f>+BPub!R608/1000000</f>
        <v>3.3441E-3</v>
      </c>
      <c r="Z622" s="58">
        <f>+BPub!V608/1000000</f>
        <v>3.3441E-3</v>
      </c>
      <c r="AA622" s="58">
        <f>+BPub!AC608/1000000</f>
        <v>3.3441E-3</v>
      </c>
      <c r="AB622" s="58">
        <v>3.3441E-3</v>
      </c>
      <c r="AD622">
        <v>0.13334299999999999</v>
      </c>
      <c r="AE622">
        <v>0.115368</v>
      </c>
      <c r="AF622">
        <v>9.8270999999999997E-2</v>
      </c>
      <c r="AG622">
        <v>0.181342</v>
      </c>
      <c r="AH622">
        <v>0.22409925</v>
      </c>
      <c r="AI622">
        <v>0.26451022999999996</v>
      </c>
    </row>
    <row r="623" spans="1:35" x14ac:dyDescent="0.25">
      <c r="A623" t="s">
        <v>603</v>
      </c>
      <c r="B623" s="1">
        <v>0.23900450000000001</v>
      </c>
      <c r="C623" s="149">
        <v>0.27623551000000002</v>
      </c>
      <c r="D623" s="1">
        <v>0.37251802000000001</v>
      </c>
      <c r="E623" s="1">
        <v>0.47218675999999998</v>
      </c>
      <c r="F623" s="1">
        <v>0.24003962000000001</v>
      </c>
      <c r="G623" s="58">
        <v>0.32792839000000001</v>
      </c>
      <c r="I623" s="180">
        <f>+BPub!G609/1000000</f>
        <v>7.5500000000000006E-5</v>
      </c>
      <c r="J623" s="180">
        <f>+BPub!L609/1000000</f>
        <v>3.1999999999999999E-5</v>
      </c>
      <c r="K623" s="180">
        <f>+BPub!Q609/1000000</f>
        <v>6.6500000000000004E-5</v>
      </c>
      <c r="L623" s="180">
        <f>+BPub!W609/1000000</f>
        <v>1.95E-5</v>
      </c>
      <c r="M623" s="180">
        <f>+BPub!AD609/1000000</f>
        <v>1.1E-5</v>
      </c>
      <c r="N623" s="180">
        <v>0</v>
      </c>
      <c r="P623" s="58">
        <f>+BPub!I609/1000000</f>
        <v>4.3025460000000001E-2</v>
      </c>
      <c r="Q623" s="58">
        <f>+BPub!N609/1000000</f>
        <v>0.1016314</v>
      </c>
      <c r="R623" s="58">
        <f>+BPub!S609/1000000</f>
        <v>8.1394880000000003E-2</v>
      </c>
      <c r="S623" s="58">
        <f>+BPub!X609/1000000</f>
        <v>0.21653175</v>
      </c>
      <c r="T623" s="58">
        <f>+BPub!AB609/1000000</f>
        <v>0.26236105999999998</v>
      </c>
      <c r="U623" s="58">
        <v>0.28863227000000002</v>
      </c>
      <c r="W623" s="58">
        <f>+BPub!H609/1000000</f>
        <v>5.1995440000000004E-2</v>
      </c>
      <c r="X623" s="58">
        <f>+BPub!M609/1000000</f>
        <v>5.4513650000000004E-2</v>
      </c>
      <c r="Y623" s="58">
        <f>+BPub!R609/1000000</f>
        <v>5.2244809999999996E-2</v>
      </c>
      <c r="Z623" s="58">
        <f>+BPub!V609/1000000</f>
        <v>7.5797669999999998E-2</v>
      </c>
      <c r="AA623" s="58">
        <f>+BPub!AC609/1000000</f>
        <v>0.12402789</v>
      </c>
      <c r="AB623" s="58">
        <v>0.14583146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</row>
    <row r="624" spans="1:35" x14ac:dyDescent="0.25">
      <c r="A624" t="s">
        <v>604</v>
      </c>
      <c r="B624" s="1">
        <v>0.20491182999999999</v>
      </c>
      <c r="C624" s="149">
        <v>0.23167091000000001</v>
      </c>
      <c r="D624" s="1">
        <v>0.16889682</v>
      </c>
      <c r="E624" s="1">
        <v>0.22045903</v>
      </c>
      <c r="F624" s="1">
        <v>3.2530629999999998E-2</v>
      </c>
      <c r="G624" s="58">
        <v>1.688365E-2</v>
      </c>
      <c r="I624" s="180">
        <f>+BPub!G610/1000000</f>
        <v>4.7894370000000006E-2</v>
      </c>
      <c r="J624" s="180">
        <f>+BPub!L610/1000000</f>
        <v>5.9013910000000003E-2</v>
      </c>
      <c r="K624" s="180">
        <f>+BPub!Q610/1000000</f>
        <v>0.12313191999999999</v>
      </c>
      <c r="L624" s="180">
        <f>+BPub!W610/1000000</f>
        <v>0.12862280000000001</v>
      </c>
      <c r="M624" s="180">
        <f>+BPub!AD610/1000000</f>
        <v>6.5440600000000002E-2</v>
      </c>
      <c r="N624" s="180">
        <v>6.8954249999999995E-2</v>
      </c>
      <c r="P624" s="58">
        <f>+BPub!I610/1000000</f>
        <v>9.4627710000000004E-2</v>
      </c>
      <c r="Q624" s="58">
        <f>+BPub!N610/1000000</f>
        <v>8.4531190000000006E-2</v>
      </c>
      <c r="R624" s="58">
        <f>+BPub!S610/1000000</f>
        <v>0.13046905</v>
      </c>
      <c r="S624" s="58">
        <f>+BPub!X610/1000000</f>
        <v>0.27423636000000001</v>
      </c>
      <c r="T624" s="58">
        <f>+BPub!AB610/1000000</f>
        <v>0.15156645000000002</v>
      </c>
      <c r="U624" s="58">
        <v>0.16267435999999999</v>
      </c>
      <c r="W624" s="58">
        <f>+BPub!H610/1000000</f>
        <v>0.11755968</v>
      </c>
      <c r="X624" s="58">
        <f>+BPub!M610/1000000</f>
        <v>0.16588048999999999</v>
      </c>
      <c r="Y624" s="58">
        <f>+BPub!R610/1000000</f>
        <v>0.19582354000000002</v>
      </c>
      <c r="Z624" s="58">
        <f>+BPub!V610/1000000</f>
        <v>0.24371073000000001</v>
      </c>
      <c r="AA624" s="58">
        <f>+BPub!AC610/1000000</f>
        <v>0.25464207</v>
      </c>
      <c r="AB624" s="58">
        <v>0.28251111000000001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</row>
    <row r="625" spans="1:35" x14ac:dyDescent="0.25">
      <c r="A625" t="s">
        <v>605</v>
      </c>
      <c r="B625" s="1">
        <v>1.0018465699999999</v>
      </c>
      <c r="C625" s="149">
        <v>5.7422160000000007E-2</v>
      </c>
      <c r="D625" s="1">
        <v>5.755122E-2</v>
      </c>
      <c r="E625" s="1">
        <v>6.1360930000000001E-2</v>
      </c>
      <c r="F625" s="1">
        <v>4.8582190000000004E-2</v>
      </c>
      <c r="G625" s="58">
        <v>6.5807710000000005E-2</v>
      </c>
      <c r="I625" s="180">
        <f>+BPub!G611/1000000</f>
        <v>0</v>
      </c>
      <c r="J625" s="180">
        <f>+BPub!L611/1000000</f>
        <v>0</v>
      </c>
      <c r="K625" s="180">
        <f>+BPub!Q611/1000000</f>
        <v>0</v>
      </c>
      <c r="L625" s="180">
        <f>+BPub!W611/1000000</f>
        <v>0</v>
      </c>
      <c r="M625" s="180">
        <f>+BPub!AD611/1000000</f>
        <v>0</v>
      </c>
      <c r="N625" s="180">
        <v>0</v>
      </c>
      <c r="P625" s="58">
        <f>+BPub!I611/1000000</f>
        <v>0</v>
      </c>
      <c r="Q625" s="58">
        <f>+BPub!N611/1000000</f>
        <v>0</v>
      </c>
      <c r="R625" s="58">
        <f>+BPub!S611/1000000</f>
        <v>0</v>
      </c>
      <c r="S625" s="58">
        <f>+BPub!X611/1000000</f>
        <v>0</v>
      </c>
      <c r="T625" s="58">
        <f>+BPub!AB611/1000000</f>
        <v>0</v>
      </c>
      <c r="U625" s="58">
        <v>0</v>
      </c>
      <c r="W625" s="58">
        <f>+BPub!H611/1000000</f>
        <v>0.43740231000000002</v>
      </c>
      <c r="X625" s="58">
        <f>+BPub!M611/1000000</f>
        <v>1.6886500000000001E-3</v>
      </c>
      <c r="Y625" s="58">
        <f>+BPub!R611/1000000</f>
        <v>4.7129399999999997E-3</v>
      </c>
      <c r="Z625" s="58">
        <f>+BPub!V611/1000000</f>
        <v>3.72829E-3</v>
      </c>
      <c r="AA625" s="58">
        <f>+BPub!AC611/1000000</f>
        <v>2.5764200000000003E-3</v>
      </c>
      <c r="AB625" s="58">
        <v>3.5148699999999998E-3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</row>
    <row r="626" spans="1:35" x14ac:dyDescent="0.25">
      <c r="A626" t="s">
        <v>606</v>
      </c>
      <c r="B626" s="1">
        <v>0</v>
      </c>
      <c r="C626" s="149">
        <v>0</v>
      </c>
      <c r="D626" s="1">
        <v>0</v>
      </c>
      <c r="E626" s="1">
        <v>0</v>
      </c>
      <c r="F626" s="1">
        <v>0</v>
      </c>
      <c r="G626" s="58">
        <v>0</v>
      </c>
      <c r="I626" s="180">
        <f>+BPub!G612/1000000</f>
        <v>0</v>
      </c>
      <c r="J626" s="180">
        <f>+BPub!L612/1000000</f>
        <v>0</v>
      </c>
      <c r="K626" s="180">
        <f>+BPub!Q612/1000000</f>
        <v>0</v>
      </c>
      <c r="L626" s="180">
        <f>+BPub!W612/1000000</f>
        <v>0</v>
      </c>
      <c r="M626" s="180">
        <f>+BPub!AD612/1000000</f>
        <v>0</v>
      </c>
      <c r="N626" s="180">
        <v>0</v>
      </c>
      <c r="P626" s="58">
        <f>+BPub!I612/1000000</f>
        <v>0</v>
      </c>
      <c r="Q626" s="58">
        <f>+BPub!N612/1000000</f>
        <v>0</v>
      </c>
      <c r="R626" s="58">
        <f>+BPub!S612/1000000</f>
        <v>0</v>
      </c>
      <c r="S626" s="58">
        <f>+BPub!X612/1000000</f>
        <v>0</v>
      </c>
      <c r="T626" s="58">
        <f>+BPub!AB612/1000000</f>
        <v>0</v>
      </c>
      <c r="U626" s="58">
        <v>0</v>
      </c>
      <c r="W626" s="58">
        <f>+BPub!H612/1000000</f>
        <v>0</v>
      </c>
      <c r="X626" s="58">
        <f>+BPub!M612/1000000</f>
        <v>0</v>
      </c>
      <c r="Y626" s="58">
        <f>+BPub!R612/1000000</f>
        <v>0</v>
      </c>
      <c r="Z626" s="58">
        <f>+BPub!V612/1000000</f>
        <v>0</v>
      </c>
      <c r="AA626" s="58">
        <f>+BPub!AC612/1000000</f>
        <v>0</v>
      </c>
      <c r="AB626" s="58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</row>
    <row r="627" spans="1:35" x14ac:dyDescent="0.25">
      <c r="A627" t="s">
        <v>607</v>
      </c>
      <c r="B627" s="1">
        <v>4.2557000000000001E-4</v>
      </c>
      <c r="C627" s="149">
        <v>4.2557000000000001E-4</v>
      </c>
      <c r="D627" s="1">
        <v>3.5300000000000002E-4</v>
      </c>
      <c r="E627" s="1">
        <v>9.4700000000000003E-4</v>
      </c>
      <c r="F627" s="1">
        <v>0</v>
      </c>
      <c r="G627" s="58">
        <v>0</v>
      </c>
      <c r="I627" s="180">
        <f>+BPub!G613/1000000</f>
        <v>0</v>
      </c>
      <c r="J627" s="180">
        <f>+BPub!L613/1000000</f>
        <v>0</v>
      </c>
      <c r="K627" s="180">
        <f>+BPub!Q613/1000000</f>
        <v>0</v>
      </c>
      <c r="L627" s="180">
        <f>+BPub!W613/1000000</f>
        <v>0</v>
      </c>
      <c r="M627" s="180">
        <f>+BPub!AD613/1000000</f>
        <v>0</v>
      </c>
      <c r="N627" s="180">
        <v>0</v>
      </c>
      <c r="P627" s="58">
        <f>+BPub!I613/1000000</f>
        <v>0</v>
      </c>
      <c r="Q627" s="58">
        <f>+BPub!N613/1000000</f>
        <v>0</v>
      </c>
      <c r="R627" s="58">
        <f>+BPub!S613/1000000</f>
        <v>0</v>
      </c>
      <c r="S627" s="58">
        <f>+BPub!X613/1000000</f>
        <v>0</v>
      </c>
      <c r="T627" s="58">
        <f>+BPub!AB613/1000000</f>
        <v>0</v>
      </c>
      <c r="U627" s="58">
        <v>0</v>
      </c>
      <c r="W627" s="58">
        <f>+BPub!H613/1000000</f>
        <v>0</v>
      </c>
      <c r="X627" s="58">
        <f>+BPub!M613/1000000</f>
        <v>0</v>
      </c>
      <c r="Y627" s="58">
        <f>+BPub!R613/1000000</f>
        <v>0</v>
      </c>
      <c r="Z627" s="58">
        <f>+BPub!V613/1000000</f>
        <v>0</v>
      </c>
      <c r="AA627" s="58">
        <f>+BPub!AC613/1000000</f>
        <v>0</v>
      </c>
      <c r="AB627" s="58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</row>
    <row r="628" spans="1:35" x14ac:dyDescent="0.25">
      <c r="A628" t="s">
        <v>608</v>
      </c>
      <c r="B628" s="1">
        <v>0.97207394999999996</v>
      </c>
      <c r="C628" s="149">
        <v>1.1898813899999998</v>
      </c>
      <c r="D628" s="1">
        <v>0.79638931999999996</v>
      </c>
      <c r="E628" s="1">
        <v>1.28108245</v>
      </c>
      <c r="F628" s="1">
        <v>6.0685654600000003</v>
      </c>
      <c r="G628" s="58">
        <v>7.0270496799999993</v>
      </c>
      <c r="I628" s="180">
        <f>+BPub!G614/1000000</f>
        <v>0</v>
      </c>
      <c r="J628" s="180">
        <f>+BPub!L614/1000000</f>
        <v>0</v>
      </c>
      <c r="K628" s="180">
        <f>+BPub!Q614/1000000</f>
        <v>0</v>
      </c>
      <c r="L628" s="180">
        <f>+BPub!W614/1000000</f>
        <v>0</v>
      </c>
      <c r="M628" s="180">
        <f>+BPub!AD614/1000000</f>
        <v>0</v>
      </c>
      <c r="N628" s="180">
        <v>0</v>
      </c>
      <c r="P628" s="58">
        <f>+BPub!I614/1000000</f>
        <v>5.0000000000000004E-8</v>
      </c>
      <c r="Q628" s="58">
        <f>+BPub!N614/1000000</f>
        <v>2.4000000000000001E-4</v>
      </c>
      <c r="R628" s="58">
        <f>+BPub!S614/1000000</f>
        <v>0</v>
      </c>
      <c r="S628" s="58">
        <f>+BPub!X614/1000000</f>
        <v>0</v>
      </c>
      <c r="T628" s="58">
        <f>+BPub!AB614/1000000</f>
        <v>0</v>
      </c>
      <c r="U628" s="58">
        <v>2.7739999999999999E-5</v>
      </c>
      <c r="W628" s="58">
        <f>+BPub!H614/1000000</f>
        <v>0</v>
      </c>
      <c r="X628" s="58">
        <f>+BPub!M614/1000000</f>
        <v>0</v>
      </c>
      <c r="Y628" s="58">
        <f>+BPub!R614/1000000</f>
        <v>0</v>
      </c>
      <c r="Z628" s="58">
        <f>+BPub!V614/1000000</f>
        <v>0</v>
      </c>
      <c r="AA628" s="58">
        <f>+BPub!AC614/1000000</f>
        <v>0.43411809999999995</v>
      </c>
      <c r="AB628" s="58">
        <v>2.0807883700000001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</row>
    <row r="629" spans="1:35" x14ac:dyDescent="0.25">
      <c r="A629" t="s">
        <v>609</v>
      </c>
      <c r="B629" s="1">
        <v>1.45387654</v>
      </c>
      <c r="C629" s="149">
        <v>0.97832640999999998</v>
      </c>
      <c r="D629" s="1">
        <v>1.1868717200000001</v>
      </c>
      <c r="E629" s="1">
        <v>0.98483701000000001</v>
      </c>
      <c r="F629" s="1">
        <v>1.1606520300000001</v>
      </c>
      <c r="G629" s="58">
        <v>1.36309612</v>
      </c>
      <c r="I629" s="180">
        <f>+BPub!G615/1000000</f>
        <v>6.5879839999999995E-2</v>
      </c>
      <c r="J629" s="180">
        <f>+BPub!L615/1000000</f>
        <v>6.5556309999999993E-2</v>
      </c>
      <c r="K629" s="180">
        <f>+BPub!Q615/1000000</f>
        <v>6.4778180000000005E-2</v>
      </c>
      <c r="L629" s="180">
        <f>+BPub!W615/1000000</f>
        <v>8.2921929999999991E-2</v>
      </c>
      <c r="M629" s="180">
        <f>+BPub!AD615/1000000</f>
        <v>0.21458276000000001</v>
      </c>
      <c r="N629" s="180">
        <v>0.23138159</v>
      </c>
      <c r="P629" s="58">
        <f>+BPub!I615/1000000</f>
        <v>0.38520968</v>
      </c>
      <c r="Q629" s="58">
        <f>+BPub!N615/1000000</f>
        <v>0.22308948000000001</v>
      </c>
      <c r="R629" s="58">
        <f>+BPub!S615/1000000</f>
        <v>0.34392168000000001</v>
      </c>
      <c r="S629" s="58">
        <f>+BPub!X615/1000000</f>
        <v>0.72236564000000003</v>
      </c>
      <c r="T629" s="58">
        <f>+BPub!AB615/1000000</f>
        <v>0.47510708000000001</v>
      </c>
      <c r="U629" s="58">
        <v>0.42021542000000001</v>
      </c>
      <c r="W629" s="58">
        <f>+BPub!H615/1000000</f>
        <v>3.5547639999999998E-2</v>
      </c>
      <c r="X629" s="58">
        <f>+BPub!M615/1000000</f>
        <v>6.6308869999999992E-2</v>
      </c>
      <c r="Y629" s="58">
        <f>+BPub!R615/1000000</f>
        <v>7.4490410000000007E-2</v>
      </c>
      <c r="Z629" s="58">
        <f>+BPub!V615/1000000</f>
        <v>3.7314010000000002E-2</v>
      </c>
      <c r="AA629" s="58">
        <f>+BPub!AC615/1000000</f>
        <v>4.0466589999999997E-2</v>
      </c>
      <c r="AB629" s="58">
        <v>5.5667260000000003E-2</v>
      </c>
      <c r="AD629">
        <v>4.4729999999999999E-2</v>
      </c>
      <c r="AE629">
        <v>3.4749999999999998E-3</v>
      </c>
      <c r="AF629">
        <v>4.9638000000000002E-2</v>
      </c>
      <c r="AG629">
        <v>0.173181</v>
      </c>
      <c r="AH629">
        <v>0.42964240999999997</v>
      </c>
      <c r="AI629">
        <v>1.0569809999999999E-2</v>
      </c>
    </row>
    <row r="630" spans="1:35" x14ac:dyDescent="0.25">
      <c r="A630" t="s">
        <v>610</v>
      </c>
      <c r="B630" s="1">
        <v>0.32311792</v>
      </c>
      <c r="C630" s="149">
        <v>0.27949769000000002</v>
      </c>
      <c r="D630" s="1">
        <v>0.22720307999999997</v>
      </c>
      <c r="E630" s="1">
        <v>0.20586685000000002</v>
      </c>
      <c r="F630" s="1">
        <v>0.13252448999999999</v>
      </c>
      <c r="G630" s="58">
        <v>0.20453701999999999</v>
      </c>
      <c r="I630" s="180">
        <f>+BPub!G616/1000000</f>
        <v>1.545878E-2</v>
      </c>
      <c r="J630" s="180">
        <f>+BPub!L616/1000000</f>
        <v>5.3440760000000004E-2</v>
      </c>
      <c r="K630" s="180">
        <f>+BPub!Q616/1000000</f>
        <v>5.2337620000000001E-2</v>
      </c>
      <c r="L630" s="180">
        <f>+BPub!W616/1000000</f>
        <v>7.4460979999999996E-2</v>
      </c>
      <c r="M630" s="180">
        <f>+BPub!AD616/1000000</f>
        <v>7.2183270000000008E-2</v>
      </c>
      <c r="N630" s="180">
        <v>3.9357099999999999E-2</v>
      </c>
      <c r="P630" s="58">
        <f>+BPub!I616/1000000</f>
        <v>0.24424267999999999</v>
      </c>
      <c r="Q630" s="58">
        <f>+BPub!N616/1000000</f>
        <v>0.12167946</v>
      </c>
      <c r="R630" s="58">
        <f>+BPub!S616/1000000</f>
        <v>0.19100110000000001</v>
      </c>
      <c r="S630" s="58">
        <f>+BPub!X616/1000000</f>
        <v>0.35441098999999998</v>
      </c>
      <c r="T630" s="58">
        <f>+BPub!AB616/1000000</f>
        <v>0.18873207</v>
      </c>
      <c r="U630" s="58">
        <v>0.15912213</v>
      </c>
      <c r="W630" s="58">
        <f>+BPub!H616/1000000</f>
        <v>2.953339E-2</v>
      </c>
      <c r="X630" s="58">
        <f>+BPub!M616/1000000</f>
        <v>2.913375E-2</v>
      </c>
      <c r="Y630" s="58">
        <f>+BPub!R616/1000000</f>
        <v>3.1296110000000002E-2</v>
      </c>
      <c r="Z630" s="58">
        <f>+BPub!V616/1000000</f>
        <v>1.8857160000000001E-2</v>
      </c>
      <c r="AA630" s="58">
        <f>+BPub!AC616/1000000</f>
        <v>1.9531409999999999E-2</v>
      </c>
      <c r="AB630" s="58">
        <v>2.1507740000000001E-2</v>
      </c>
      <c r="AD630">
        <v>4.4729999999999999E-2</v>
      </c>
      <c r="AE630">
        <v>3.4749999999999998E-3</v>
      </c>
      <c r="AF630">
        <v>4.9638000000000002E-2</v>
      </c>
      <c r="AG630">
        <v>0.173181</v>
      </c>
      <c r="AH630">
        <v>0.42964240999999997</v>
      </c>
      <c r="AI630">
        <v>1.0569809999999999E-2</v>
      </c>
    </row>
    <row r="631" spans="1:35" x14ac:dyDescent="0.25">
      <c r="A631" t="s">
        <v>611</v>
      </c>
      <c r="B631" s="1">
        <v>1.1307586200000002</v>
      </c>
      <c r="C631" s="149">
        <v>0.69882871999999996</v>
      </c>
      <c r="D631" s="1">
        <v>0.95966863999999996</v>
      </c>
      <c r="E631" s="1">
        <v>0.77897016000000008</v>
      </c>
      <c r="F631" s="1">
        <v>1.0281275400000001</v>
      </c>
      <c r="G631" s="58">
        <v>1.1585591000000002</v>
      </c>
      <c r="I631" s="180">
        <f>+BPub!G617/1000000</f>
        <v>5.0421059999999997E-2</v>
      </c>
      <c r="J631" s="180">
        <f>+BPub!L617/1000000</f>
        <v>1.2115549999999999E-2</v>
      </c>
      <c r="K631" s="180">
        <f>+BPub!Q617/1000000</f>
        <v>1.244056E-2</v>
      </c>
      <c r="L631" s="180">
        <f>+BPub!W617/1000000</f>
        <v>8.4609500000000001E-3</v>
      </c>
      <c r="M631" s="180">
        <f>+BPub!AD617/1000000</f>
        <v>0.14239948999999999</v>
      </c>
      <c r="N631" s="180">
        <v>0.19202448999999999</v>
      </c>
      <c r="P631" s="58">
        <f>+BPub!I617/1000000</f>
        <v>0.14096700000000001</v>
      </c>
      <c r="Q631" s="58">
        <f>+BPub!N617/1000000</f>
        <v>0.10141002</v>
      </c>
      <c r="R631" s="58">
        <f>+BPub!S617/1000000</f>
        <v>0.15292058</v>
      </c>
      <c r="S631" s="58">
        <f>+BPub!X617/1000000</f>
        <v>0.36795465000000005</v>
      </c>
      <c r="T631" s="58">
        <f>+BPub!AB617/1000000</f>
        <v>0.28637500999999999</v>
      </c>
      <c r="U631" s="58">
        <v>0.26109329000000003</v>
      </c>
      <c r="W631" s="58">
        <f>+BPub!H617/1000000</f>
        <v>6.0142499999999996E-3</v>
      </c>
      <c r="X631" s="58">
        <f>+BPub!M617/1000000</f>
        <v>3.7175120000000006E-2</v>
      </c>
      <c r="Y631" s="58">
        <f>+BPub!R617/1000000</f>
        <v>4.3194300000000005E-2</v>
      </c>
      <c r="Z631" s="58">
        <f>+BPub!V617/1000000</f>
        <v>1.8456849999999997E-2</v>
      </c>
      <c r="AA631" s="58">
        <f>+BPub!AC617/1000000</f>
        <v>2.0935180000000001E-2</v>
      </c>
      <c r="AB631" s="58">
        <v>3.4159519999999999E-2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</row>
    <row r="632" spans="1:35" x14ac:dyDescent="0.25">
      <c r="A632" t="s">
        <v>612</v>
      </c>
      <c r="B632" s="1">
        <v>0.22635664999999999</v>
      </c>
      <c r="C632" s="149">
        <v>0.14443444</v>
      </c>
      <c r="D632" s="1">
        <v>0.34233546999999998</v>
      </c>
      <c r="E632" s="1">
        <v>0.12463792</v>
      </c>
      <c r="F632" s="1">
        <v>0.20450088</v>
      </c>
      <c r="G632" s="58">
        <v>0.22399170999999998</v>
      </c>
      <c r="I632" s="180">
        <f>+BPub!G618/1000000</f>
        <v>2.3552999999999999E-4</v>
      </c>
      <c r="J632" s="180">
        <f>+BPub!L618/1000000</f>
        <v>2.3552999999999999E-4</v>
      </c>
      <c r="K632" s="180">
        <f>+BPub!Q618/1000000</f>
        <v>2.2053E-4</v>
      </c>
      <c r="L632" s="180">
        <f>+BPub!W618/1000000</f>
        <v>0</v>
      </c>
      <c r="M632" s="180">
        <f>+BPub!AD618/1000000</f>
        <v>0</v>
      </c>
      <c r="N632" s="180">
        <v>0</v>
      </c>
      <c r="P632" s="58">
        <f>+BPub!I618/1000000</f>
        <v>0.72263836000000004</v>
      </c>
      <c r="Q632" s="58">
        <f>+BPub!N618/1000000</f>
        <v>0.66623275999999998</v>
      </c>
      <c r="R632" s="58">
        <f>+BPub!S618/1000000</f>
        <v>0.75162681000000009</v>
      </c>
      <c r="S632" s="58">
        <f>+BPub!X618/1000000</f>
        <v>0.90094053000000007</v>
      </c>
      <c r="T632" s="58">
        <f>+BPub!AB618/1000000</f>
        <v>1.4303654699999999</v>
      </c>
      <c r="U632" s="58">
        <v>1.9170892500000001</v>
      </c>
      <c r="W632" s="58">
        <f>+BPub!H618/1000000</f>
        <v>1.6037988799999998</v>
      </c>
      <c r="X632" s="58">
        <f>+BPub!M618/1000000</f>
        <v>2.5112892200000001</v>
      </c>
      <c r="Y632" s="58">
        <f>+BPub!R618/1000000</f>
        <v>2.2636829900000004</v>
      </c>
      <c r="Z632" s="58">
        <f>+BPub!V618/1000000</f>
        <v>3.3861594900000003</v>
      </c>
      <c r="AA632" s="58">
        <f>+BPub!AC618/1000000</f>
        <v>3.5548628900000003</v>
      </c>
      <c r="AB632" s="58">
        <v>2.6772382100000001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</row>
    <row r="633" spans="1:35" x14ac:dyDescent="0.25">
      <c r="A633" t="s">
        <v>613</v>
      </c>
      <c r="B633" s="1">
        <v>9.2547099999999993E-3</v>
      </c>
      <c r="C633" s="149">
        <v>0</v>
      </c>
      <c r="D633" s="1">
        <v>0</v>
      </c>
      <c r="E633" s="1">
        <v>0</v>
      </c>
      <c r="F633" s="1">
        <v>0</v>
      </c>
      <c r="G633" s="58">
        <v>0</v>
      </c>
      <c r="I633" s="180">
        <f>+BPub!G619/1000000</f>
        <v>0</v>
      </c>
      <c r="J633" s="180">
        <f>+BPub!L619/1000000</f>
        <v>0</v>
      </c>
      <c r="K633" s="180">
        <f>+BPub!Q619/1000000</f>
        <v>0</v>
      </c>
      <c r="L633" s="180">
        <f>+BPub!W619/1000000</f>
        <v>0</v>
      </c>
      <c r="M633" s="180">
        <f>+BPub!AD619/1000000</f>
        <v>0</v>
      </c>
      <c r="N633" s="180">
        <v>0</v>
      </c>
      <c r="P633" s="58">
        <f>+BPub!I619/1000000</f>
        <v>0</v>
      </c>
      <c r="Q633" s="58">
        <f>+BPub!N619/1000000</f>
        <v>0</v>
      </c>
      <c r="R633" s="58">
        <f>+BPub!S619/1000000</f>
        <v>0</v>
      </c>
      <c r="S633" s="58">
        <f>+BPub!X619/1000000</f>
        <v>0</v>
      </c>
      <c r="T633" s="58">
        <f>+BPub!AB619/1000000</f>
        <v>0</v>
      </c>
      <c r="U633" s="58">
        <v>0</v>
      </c>
      <c r="W633" s="58">
        <f>+BPub!H619/1000000</f>
        <v>0</v>
      </c>
      <c r="X633" s="58">
        <f>+BPub!M619/1000000</f>
        <v>0</v>
      </c>
      <c r="Y633" s="58">
        <f>+BPub!R619/1000000</f>
        <v>0</v>
      </c>
      <c r="Z633" s="58">
        <f>+BPub!V619/1000000</f>
        <v>0</v>
      </c>
      <c r="AA633" s="58">
        <f>+BPub!AC619/1000000</f>
        <v>0</v>
      </c>
      <c r="AB633" s="58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</row>
    <row r="634" spans="1:35" x14ac:dyDescent="0.25">
      <c r="A634" t="s">
        <v>614</v>
      </c>
      <c r="B634" s="1">
        <v>0</v>
      </c>
      <c r="C634" s="149">
        <v>0</v>
      </c>
      <c r="D634" s="1">
        <v>0</v>
      </c>
      <c r="E634" s="1">
        <v>0</v>
      </c>
      <c r="F634" s="1">
        <v>0</v>
      </c>
      <c r="G634" s="58">
        <v>0</v>
      </c>
      <c r="I634" s="180">
        <f>+BPub!G620/1000000</f>
        <v>0</v>
      </c>
      <c r="J634" s="180">
        <f>+BPub!L620/1000000</f>
        <v>0</v>
      </c>
      <c r="K634" s="180">
        <f>+BPub!Q620/1000000</f>
        <v>0</v>
      </c>
      <c r="L634" s="180">
        <f>+BPub!W620/1000000</f>
        <v>0</v>
      </c>
      <c r="M634" s="180">
        <f>+BPub!AD620/1000000</f>
        <v>0</v>
      </c>
      <c r="N634" s="180">
        <v>0</v>
      </c>
      <c r="P634" s="58">
        <f>+BPub!I620/1000000</f>
        <v>0</v>
      </c>
      <c r="Q634" s="58">
        <f>+BPub!N620/1000000</f>
        <v>0</v>
      </c>
      <c r="R634" s="58">
        <f>+BPub!S620/1000000</f>
        <v>0</v>
      </c>
      <c r="S634" s="58">
        <f>+BPub!X620/1000000</f>
        <v>0</v>
      </c>
      <c r="T634" s="58">
        <f>+BPub!AB620/1000000</f>
        <v>0</v>
      </c>
      <c r="U634" s="58">
        <v>0</v>
      </c>
      <c r="W634" s="58">
        <f>+BPub!H620/1000000</f>
        <v>0</v>
      </c>
      <c r="X634" s="58">
        <f>+BPub!M620/1000000</f>
        <v>0</v>
      </c>
      <c r="Y634" s="58">
        <f>+BPub!R620/1000000</f>
        <v>0</v>
      </c>
      <c r="Z634" s="58">
        <f>+BPub!V620/1000000</f>
        <v>0</v>
      </c>
      <c r="AA634" s="58">
        <f>+BPub!AC620/1000000</f>
        <v>0</v>
      </c>
      <c r="AB634" s="58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</row>
    <row r="635" spans="1:35" x14ac:dyDescent="0.25">
      <c r="A635" t="s">
        <v>615</v>
      </c>
      <c r="B635" s="1">
        <v>0.21710193999999999</v>
      </c>
      <c r="C635" s="149">
        <v>0.14443444</v>
      </c>
      <c r="D635" s="1">
        <v>0.34233546999999998</v>
      </c>
      <c r="E635" s="1">
        <v>0.12463792</v>
      </c>
      <c r="F635" s="1">
        <v>0.20450088</v>
      </c>
      <c r="G635" s="58">
        <v>0.22399170999999998</v>
      </c>
      <c r="I635" s="180">
        <f>+BPub!G621/1000000</f>
        <v>2.3552999999999999E-4</v>
      </c>
      <c r="J635" s="180">
        <f>+BPub!L621/1000000</f>
        <v>2.3552999999999999E-4</v>
      </c>
      <c r="K635" s="180">
        <f>+BPub!Q621/1000000</f>
        <v>2.2053E-4</v>
      </c>
      <c r="L635" s="180">
        <f>+BPub!W621/1000000</f>
        <v>0</v>
      </c>
      <c r="M635" s="180">
        <f>+BPub!AD621/1000000</f>
        <v>0</v>
      </c>
      <c r="N635" s="180">
        <v>0</v>
      </c>
      <c r="P635" s="58">
        <f>+BPub!I621/1000000</f>
        <v>0.72263836000000004</v>
      </c>
      <c r="Q635" s="58">
        <f>+BPub!N621/1000000</f>
        <v>0.66623275999999998</v>
      </c>
      <c r="R635" s="58">
        <f>+BPub!S621/1000000</f>
        <v>0.75162681000000009</v>
      </c>
      <c r="S635" s="58">
        <f>+BPub!X621/1000000</f>
        <v>0.90094053000000007</v>
      </c>
      <c r="T635" s="58">
        <f>+BPub!AB621/1000000</f>
        <v>1.4303654699999999</v>
      </c>
      <c r="U635" s="58">
        <v>1.9170892500000001</v>
      </c>
      <c r="W635" s="58">
        <f>+BPub!H621/1000000</f>
        <v>1.6037988799999998</v>
      </c>
      <c r="X635" s="58">
        <f>+BPub!M621/1000000</f>
        <v>2.5112892200000001</v>
      </c>
      <c r="Y635" s="58">
        <f>+BPub!R621/1000000</f>
        <v>2.2636829900000004</v>
      </c>
      <c r="Z635" s="58">
        <f>+BPub!V621/1000000</f>
        <v>3.3861594900000003</v>
      </c>
      <c r="AA635" s="58">
        <f>+BPub!AC621/1000000</f>
        <v>3.5548628900000003</v>
      </c>
      <c r="AB635" s="58">
        <v>2.6772382100000001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</row>
    <row r="636" spans="1:35" x14ac:dyDescent="0.25">
      <c r="A636" t="s">
        <v>616</v>
      </c>
      <c r="B636" s="1">
        <v>4.7751512300000005</v>
      </c>
      <c r="C636" s="149">
        <v>2.9573926200000002</v>
      </c>
      <c r="D636" s="1">
        <v>5.6320286199999998</v>
      </c>
      <c r="E636" s="1">
        <v>11.60711766</v>
      </c>
      <c r="F636" s="1">
        <v>9.4768898400000001</v>
      </c>
      <c r="G636" s="58">
        <v>11.28135333</v>
      </c>
      <c r="I636" s="180">
        <f>+BPub!G622/1000000</f>
        <v>0</v>
      </c>
      <c r="J636" s="180">
        <f>+BPub!L622/1000000</f>
        <v>0</v>
      </c>
      <c r="K636" s="180">
        <f>+BPub!Q622/1000000</f>
        <v>0</v>
      </c>
      <c r="L636" s="180">
        <f>+BPub!W622/1000000</f>
        <v>0</v>
      </c>
      <c r="M636" s="180">
        <f>+BPub!AD622/1000000</f>
        <v>0</v>
      </c>
      <c r="N636" s="180">
        <v>0</v>
      </c>
      <c r="P636" s="58">
        <f>+BPub!I622/1000000</f>
        <v>0</v>
      </c>
      <c r="Q636" s="58">
        <f>+BPub!N622/1000000</f>
        <v>0</v>
      </c>
      <c r="R636" s="58">
        <f>+BPub!S622/1000000</f>
        <v>0</v>
      </c>
      <c r="S636" s="58">
        <f>+BPub!X622/1000000</f>
        <v>0</v>
      </c>
      <c r="T636" s="58">
        <f>+BPub!AB622/1000000</f>
        <v>0</v>
      </c>
      <c r="U636" s="58">
        <v>0</v>
      </c>
      <c r="W636" s="58">
        <f>+BPub!H622/1000000</f>
        <v>0</v>
      </c>
      <c r="X636" s="58">
        <f>+BPub!M622/1000000</f>
        <v>0</v>
      </c>
      <c r="Y636" s="58">
        <f>+BPub!R622/1000000</f>
        <v>0</v>
      </c>
      <c r="Z636" s="58">
        <f>+BPub!V622/1000000</f>
        <v>0</v>
      </c>
      <c r="AA636" s="58">
        <f>+BPub!AC622/1000000</f>
        <v>0</v>
      </c>
      <c r="AB636" s="58">
        <v>0</v>
      </c>
      <c r="AD636">
        <v>0.209124</v>
      </c>
      <c r="AE636">
        <v>0.71517399999999998</v>
      </c>
      <c r="AF636">
        <v>0.22121299999999999</v>
      </c>
      <c r="AG636">
        <v>0.15506500000000001</v>
      </c>
      <c r="AH636">
        <v>2.5685589100000001</v>
      </c>
      <c r="AI636">
        <v>1.4009847900000001</v>
      </c>
    </row>
    <row r="637" spans="1:35" x14ac:dyDescent="0.25">
      <c r="A637" t="s">
        <v>617</v>
      </c>
      <c r="B637" s="1">
        <v>0</v>
      </c>
      <c r="C637" s="149">
        <v>0</v>
      </c>
      <c r="D637" s="1">
        <v>0</v>
      </c>
      <c r="E637" s="1">
        <v>0</v>
      </c>
      <c r="F637" s="1">
        <v>0</v>
      </c>
      <c r="G637" s="58">
        <v>0</v>
      </c>
      <c r="I637" s="180">
        <f>+BPub!G623/1000000</f>
        <v>0</v>
      </c>
      <c r="J637" s="180">
        <f>+BPub!L623/1000000</f>
        <v>0</v>
      </c>
      <c r="K637" s="180">
        <f>+BPub!Q623/1000000</f>
        <v>0</v>
      </c>
      <c r="L637" s="180">
        <f>+BPub!W623/1000000</f>
        <v>0</v>
      </c>
      <c r="M637" s="180">
        <f>+BPub!AD623/1000000</f>
        <v>0</v>
      </c>
      <c r="N637" s="180">
        <v>0</v>
      </c>
      <c r="P637" s="58">
        <f>+BPub!I623/1000000</f>
        <v>0</v>
      </c>
      <c r="Q637" s="58">
        <f>+BPub!N623/1000000</f>
        <v>0</v>
      </c>
      <c r="R637" s="58">
        <f>+BPub!S623/1000000</f>
        <v>0</v>
      </c>
      <c r="S637" s="58">
        <f>+BPub!X623/1000000</f>
        <v>0</v>
      </c>
      <c r="T637" s="58">
        <f>+BPub!AB623/1000000</f>
        <v>0</v>
      </c>
      <c r="U637" s="58">
        <v>0</v>
      </c>
      <c r="W637" s="58">
        <f>+BPub!H623/1000000</f>
        <v>0</v>
      </c>
      <c r="X637" s="58">
        <f>+BPub!M623/1000000</f>
        <v>0</v>
      </c>
      <c r="Y637" s="58">
        <f>+BPub!R623/1000000</f>
        <v>0</v>
      </c>
      <c r="Z637" s="58">
        <f>+BPub!V623/1000000</f>
        <v>0</v>
      </c>
      <c r="AA637" s="58">
        <f>+BPub!AC623/1000000</f>
        <v>0</v>
      </c>
      <c r="AB637" s="58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</row>
    <row r="638" spans="1:35" x14ac:dyDescent="0.25">
      <c r="A638" t="s">
        <v>618</v>
      </c>
      <c r="B638" s="1">
        <v>0</v>
      </c>
      <c r="C638" s="149">
        <v>0</v>
      </c>
      <c r="D638" s="1">
        <v>0</v>
      </c>
      <c r="E638" s="1">
        <v>0</v>
      </c>
      <c r="F638" s="1">
        <v>0</v>
      </c>
      <c r="G638" s="58">
        <v>0</v>
      </c>
      <c r="I638" s="180">
        <f>+BPub!G624/1000000</f>
        <v>0</v>
      </c>
      <c r="J638" s="180">
        <f>+BPub!L624/1000000</f>
        <v>0</v>
      </c>
      <c r="K638" s="180">
        <f>+BPub!Q624/1000000</f>
        <v>0</v>
      </c>
      <c r="L638" s="180">
        <f>+BPub!W624/1000000</f>
        <v>0</v>
      </c>
      <c r="M638" s="180">
        <f>+BPub!AD624/1000000</f>
        <v>0</v>
      </c>
      <c r="N638" s="180">
        <v>0</v>
      </c>
      <c r="P638" s="58">
        <f>+BPub!I624/1000000</f>
        <v>0</v>
      </c>
      <c r="Q638" s="58">
        <f>+BPub!N624/1000000</f>
        <v>0</v>
      </c>
      <c r="R638" s="58">
        <f>+BPub!S624/1000000</f>
        <v>0</v>
      </c>
      <c r="S638" s="58">
        <f>+BPub!X624/1000000</f>
        <v>0</v>
      </c>
      <c r="T638" s="58">
        <f>+BPub!AB624/1000000</f>
        <v>0</v>
      </c>
      <c r="U638" s="58">
        <v>0</v>
      </c>
      <c r="W638" s="58">
        <f>+BPub!H624/1000000</f>
        <v>0</v>
      </c>
      <c r="X638" s="58">
        <f>+BPub!M624/1000000</f>
        <v>0</v>
      </c>
      <c r="Y638" s="58">
        <f>+BPub!R624/1000000</f>
        <v>0</v>
      </c>
      <c r="Z638" s="58">
        <f>+BPub!V624/1000000</f>
        <v>0</v>
      </c>
      <c r="AA638" s="58">
        <f>+BPub!AC624/1000000</f>
        <v>0</v>
      </c>
      <c r="AB638" s="5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</row>
    <row r="639" spans="1:35" x14ac:dyDescent="0.25">
      <c r="A639" t="s">
        <v>619</v>
      </c>
      <c r="B639" s="1">
        <v>0</v>
      </c>
      <c r="C639" s="149">
        <v>0</v>
      </c>
      <c r="D639" s="1">
        <v>0</v>
      </c>
      <c r="E639" s="1">
        <v>0</v>
      </c>
      <c r="F639" s="1">
        <v>0</v>
      </c>
      <c r="G639" s="58">
        <v>0</v>
      </c>
      <c r="I639" s="180">
        <f>+BPub!G625/1000000</f>
        <v>0</v>
      </c>
      <c r="J639" s="180">
        <f>+BPub!L625/1000000</f>
        <v>0</v>
      </c>
      <c r="K639" s="180">
        <f>+BPub!Q625/1000000</f>
        <v>0</v>
      </c>
      <c r="L639" s="180">
        <f>+BPub!W625/1000000</f>
        <v>0</v>
      </c>
      <c r="M639" s="180">
        <f>+BPub!AD625/1000000</f>
        <v>0</v>
      </c>
      <c r="N639" s="180">
        <v>0</v>
      </c>
      <c r="P639" s="58">
        <f>+BPub!I625/1000000</f>
        <v>0</v>
      </c>
      <c r="Q639" s="58">
        <f>+BPub!N625/1000000</f>
        <v>0</v>
      </c>
      <c r="R639" s="58">
        <f>+BPub!S625/1000000</f>
        <v>0</v>
      </c>
      <c r="S639" s="58">
        <f>+BPub!X625/1000000</f>
        <v>0</v>
      </c>
      <c r="T639" s="58">
        <f>+BPub!AB625/1000000</f>
        <v>0</v>
      </c>
      <c r="U639" s="58">
        <v>0</v>
      </c>
      <c r="W639" s="58">
        <f>+BPub!H625/1000000</f>
        <v>0</v>
      </c>
      <c r="X639" s="58">
        <f>+BPub!M625/1000000</f>
        <v>0</v>
      </c>
      <c r="Y639" s="58">
        <f>+BPub!R625/1000000</f>
        <v>0</v>
      </c>
      <c r="Z639" s="58">
        <f>+BPub!V625/1000000</f>
        <v>0</v>
      </c>
      <c r="AA639" s="58">
        <f>+BPub!AC625/1000000</f>
        <v>0</v>
      </c>
      <c r="AB639" s="58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</row>
    <row r="640" spans="1:35" x14ac:dyDescent="0.25">
      <c r="A640" t="s">
        <v>620</v>
      </c>
      <c r="B640" s="1">
        <v>22.761336159999999</v>
      </c>
      <c r="C640" s="149">
        <v>11.94629342</v>
      </c>
      <c r="D640" s="1">
        <v>27.106901180000001</v>
      </c>
      <c r="E640" s="1">
        <v>19.756571609999998</v>
      </c>
      <c r="F640" s="1">
        <v>23.444249379999999</v>
      </c>
      <c r="G640" s="58">
        <v>19.009952219999999</v>
      </c>
      <c r="I640" s="180">
        <f>+BPub!G626/1000000</f>
        <v>2.74373135</v>
      </c>
      <c r="J640" s="180">
        <f>+BPub!L626/1000000</f>
        <v>3.4630565</v>
      </c>
      <c r="K640" s="180">
        <f>+BPub!Q626/1000000</f>
        <v>2.7504572599999997</v>
      </c>
      <c r="L640" s="180">
        <f>+BPub!W626/1000000</f>
        <v>3.0682740099999997</v>
      </c>
      <c r="M640" s="180">
        <f>+BPub!AD626/1000000</f>
        <v>3.8159708800000001</v>
      </c>
      <c r="N640" s="180">
        <v>3.1281397599999998</v>
      </c>
      <c r="P640" s="58">
        <f>+BPub!I626/1000000</f>
        <v>20.706034690000003</v>
      </c>
      <c r="Q640" s="58">
        <f>+BPub!N626/1000000</f>
        <v>38.842425159999998</v>
      </c>
      <c r="R640" s="58">
        <f>+BPub!S626/1000000</f>
        <v>43.998757920000003</v>
      </c>
      <c r="S640" s="58">
        <f>+BPub!X626/1000000</f>
        <v>40.262252119999999</v>
      </c>
      <c r="T640" s="58">
        <f>+BPub!AB626/1000000</f>
        <v>41.577795159999994</v>
      </c>
      <c r="U640" s="58">
        <v>39.211992930000001</v>
      </c>
      <c r="W640" s="58">
        <f>+BPub!H626/1000000</f>
        <v>74.25181499</v>
      </c>
      <c r="X640" s="58">
        <f>+BPub!M626/1000000</f>
        <v>105.95317845999999</v>
      </c>
      <c r="Y640" s="58">
        <f>+BPub!R626/1000000</f>
        <v>126.84668309999999</v>
      </c>
      <c r="Z640" s="58">
        <f>+BPub!V626/1000000</f>
        <v>151.12151301</v>
      </c>
      <c r="AA640" s="58">
        <f>+BPub!AC626/1000000</f>
        <v>147.62351127000002</v>
      </c>
      <c r="AB640" s="58">
        <v>72.421597129999995</v>
      </c>
      <c r="AD640">
        <v>1.630795</v>
      </c>
      <c r="AE640">
        <v>1.0759799999999999</v>
      </c>
      <c r="AF640">
        <v>0.90649999999999997</v>
      </c>
      <c r="AG640">
        <v>1.781989</v>
      </c>
      <c r="AH640">
        <v>2.0236295600000003</v>
      </c>
      <c r="AI640">
        <v>1.4337265400000001</v>
      </c>
    </row>
    <row r="641" spans="1:35" x14ac:dyDescent="0.25">
      <c r="A641" t="s">
        <v>621</v>
      </c>
      <c r="B641" s="1">
        <v>0</v>
      </c>
      <c r="C641" s="149">
        <v>0</v>
      </c>
      <c r="D641" s="1">
        <v>0</v>
      </c>
      <c r="E641" s="1">
        <v>0</v>
      </c>
      <c r="F641" s="1">
        <v>0</v>
      </c>
      <c r="G641" s="58">
        <v>0</v>
      </c>
      <c r="I641" s="180">
        <f>+BPub!G627/1000000</f>
        <v>0</v>
      </c>
      <c r="J641" s="180">
        <f>+BPub!L627/1000000</f>
        <v>0</v>
      </c>
      <c r="K641" s="180">
        <f>+BPub!Q627/1000000</f>
        <v>0</v>
      </c>
      <c r="L641" s="180">
        <f>+BPub!W627/1000000</f>
        <v>0</v>
      </c>
      <c r="M641" s="180">
        <f>+BPub!AD627/1000000</f>
        <v>0</v>
      </c>
      <c r="N641" s="180">
        <v>0</v>
      </c>
      <c r="P641" s="58">
        <f>+BPub!I627/1000000</f>
        <v>0</v>
      </c>
      <c r="Q641" s="58">
        <f>+BPub!N627/1000000</f>
        <v>0</v>
      </c>
      <c r="R641" s="58">
        <f>+BPub!S627/1000000</f>
        <v>0</v>
      </c>
      <c r="S641" s="58">
        <f>+BPub!X627/1000000</f>
        <v>0</v>
      </c>
      <c r="T641" s="58">
        <f>+BPub!AB627/1000000</f>
        <v>0</v>
      </c>
      <c r="U641" s="58">
        <v>0</v>
      </c>
      <c r="W641" s="58">
        <f>+BPub!H627/1000000</f>
        <v>0</v>
      </c>
      <c r="X641" s="58">
        <f>+BPub!M627/1000000</f>
        <v>0</v>
      </c>
      <c r="Y641" s="58">
        <f>+BPub!R627/1000000</f>
        <v>0</v>
      </c>
      <c r="Z641" s="58">
        <f>+BPub!V627/1000000</f>
        <v>0</v>
      </c>
      <c r="AA641" s="58">
        <f>+BPub!AC627/1000000</f>
        <v>0</v>
      </c>
      <c r="AB641" s="58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</row>
    <row r="642" spans="1:35" x14ac:dyDescent="0.25">
      <c r="A642" t="s">
        <v>622</v>
      </c>
      <c r="B642" s="1">
        <v>5.6001870000000002E-2</v>
      </c>
      <c r="C642" s="149">
        <v>6.7693410000000009E-2</v>
      </c>
      <c r="D642" s="1">
        <v>6.7618190000000009E-2</v>
      </c>
      <c r="E642" s="1">
        <v>0.10049291</v>
      </c>
      <c r="F642" s="1">
        <v>0.10073248</v>
      </c>
      <c r="G642" s="58">
        <v>9.4867649999999998E-2</v>
      </c>
      <c r="I642" s="180">
        <f>+BPub!G628/1000000</f>
        <v>0.54156408</v>
      </c>
      <c r="J642" s="180">
        <f>+BPub!L628/1000000</f>
        <v>0.58775065000000004</v>
      </c>
      <c r="K642" s="180">
        <f>+BPub!Q628/1000000</f>
        <v>0.54295031999999999</v>
      </c>
      <c r="L642" s="180">
        <f>+BPub!W628/1000000</f>
        <v>0.50979516000000002</v>
      </c>
      <c r="M642" s="180">
        <f>+BPub!AD628/1000000</f>
        <v>0.45243940999999999</v>
      </c>
      <c r="N642" s="180">
        <v>0.32744095000000001</v>
      </c>
      <c r="P642" s="58">
        <f>+BPub!I628/1000000</f>
        <v>1.76679E-2</v>
      </c>
      <c r="Q642" s="58">
        <f>+BPub!N628/1000000</f>
        <v>1.6624369999999999E-2</v>
      </c>
      <c r="R642" s="58">
        <f>+BPub!S628/1000000</f>
        <v>1.6908389999999999E-2</v>
      </c>
      <c r="S642" s="58">
        <f>+BPub!X628/1000000</f>
        <v>1.49041E-2</v>
      </c>
      <c r="T642" s="58">
        <f>+BPub!AB628/1000000</f>
        <v>1.0206040000000001E-2</v>
      </c>
      <c r="U642" s="58">
        <v>7.9645500000000008E-3</v>
      </c>
      <c r="W642" s="58">
        <f>+BPub!H628/1000000</f>
        <v>4.4593599999999997E-2</v>
      </c>
      <c r="X642" s="58">
        <f>+BPub!M628/1000000</f>
        <v>4.4391059999999996E-2</v>
      </c>
      <c r="Y642" s="58">
        <f>+BPub!R628/1000000</f>
        <v>1.9222689999999997E-2</v>
      </c>
      <c r="Z642" s="58">
        <f>+BPub!V628/1000000</f>
        <v>1.792643E-2</v>
      </c>
      <c r="AA642" s="58">
        <f>+BPub!AC628/1000000</f>
        <v>1.1496549999999999E-2</v>
      </c>
      <c r="AB642" s="58">
        <v>7.3742600000000005E-3</v>
      </c>
      <c r="AD642">
        <v>0.100381</v>
      </c>
      <c r="AE642">
        <v>0.140518</v>
      </c>
      <c r="AF642">
        <v>0.16880700000000001</v>
      </c>
      <c r="AG642">
        <v>0.16509799999999999</v>
      </c>
      <c r="AH642">
        <v>0.12843402000000001</v>
      </c>
      <c r="AI642">
        <v>0.12794416</v>
      </c>
    </row>
    <row r="643" spans="1:35" x14ac:dyDescent="0.25">
      <c r="A643" t="s">
        <v>623</v>
      </c>
      <c r="B643" s="1">
        <v>22.70533429</v>
      </c>
      <c r="C643" s="149">
        <v>11.87860001</v>
      </c>
      <c r="D643" s="1">
        <v>27.039282989999997</v>
      </c>
      <c r="E643" s="1">
        <v>19.656078699999998</v>
      </c>
      <c r="F643" s="1">
        <v>23.343516899999997</v>
      </c>
      <c r="G643" s="58">
        <v>18.915084570000001</v>
      </c>
      <c r="I643" s="180">
        <f>+BPub!G629/1000000</f>
        <v>2.2021672699999999</v>
      </c>
      <c r="J643" s="180">
        <f>+BPub!L629/1000000</f>
        <v>2.8753058500000002</v>
      </c>
      <c r="K643" s="180">
        <f>+BPub!Q629/1000000</f>
        <v>2.20750694</v>
      </c>
      <c r="L643" s="180">
        <f>+BPub!W629/1000000</f>
        <v>2.5584788500000002</v>
      </c>
      <c r="M643" s="180">
        <f>+BPub!AD629/1000000</f>
        <v>3.3635314700000003</v>
      </c>
      <c r="N643" s="180">
        <v>2.8006988100000001</v>
      </c>
      <c r="P643" s="58">
        <f>+BPub!I629/1000000</f>
        <v>20.68836679</v>
      </c>
      <c r="Q643" s="58">
        <f>+BPub!N629/1000000</f>
        <v>38.825800790000002</v>
      </c>
      <c r="R643" s="58">
        <f>+BPub!S629/1000000</f>
        <v>43.981849529999998</v>
      </c>
      <c r="S643" s="58">
        <f>+BPub!X629/1000000</f>
        <v>40.247348020000004</v>
      </c>
      <c r="T643" s="58">
        <f>+BPub!AB629/1000000</f>
        <v>41.567589119999994</v>
      </c>
      <c r="U643" s="58">
        <v>39.204028380000004</v>
      </c>
      <c r="W643" s="58">
        <f>+BPub!H629/1000000</f>
        <v>74.207221390000001</v>
      </c>
      <c r="X643" s="58">
        <f>+BPub!M629/1000000</f>
        <v>105.90878740000001</v>
      </c>
      <c r="Y643" s="58">
        <f>+BPub!R629/1000000</f>
        <v>126.82746041</v>
      </c>
      <c r="Z643" s="58">
        <f>+BPub!V629/1000000</f>
        <v>151.10358658000001</v>
      </c>
      <c r="AA643" s="58">
        <f>+BPub!AC629/1000000</f>
        <v>147.61201471999999</v>
      </c>
      <c r="AB643" s="58">
        <v>72.414222870000003</v>
      </c>
      <c r="AD643">
        <v>1.5304139999999999</v>
      </c>
      <c r="AE643">
        <v>0.93546300000000004</v>
      </c>
      <c r="AF643">
        <v>0.73769300000000004</v>
      </c>
      <c r="AG643">
        <v>1.6168910000000001</v>
      </c>
      <c r="AH643">
        <v>1.89519554</v>
      </c>
      <c r="AI643">
        <v>1.3057823799999999</v>
      </c>
    </row>
    <row r="644" spans="1:35" x14ac:dyDescent="0.25">
      <c r="A644" t="s">
        <v>624</v>
      </c>
      <c r="B644" s="1">
        <v>1.2458451499999998</v>
      </c>
      <c r="C644" s="149">
        <v>0.93494818999999996</v>
      </c>
      <c r="D644" s="1">
        <v>0.63488785999999997</v>
      </c>
      <c r="E644" s="1">
        <v>0.38018930000000001</v>
      </c>
      <c r="F644" s="1">
        <v>0.20843233</v>
      </c>
      <c r="G644" s="58">
        <v>0.12352931</v>
      </c>
      <c r="I644" s="180">
        <f>+BPub!G630/1000000</f>
        <v>1.5665256200000002</v>
      </c>
      <c r="J644" s="180">
        <f>+BPub!L630/1000000</f>
        <v>1.29693971</v>
      </c>
      <c r="K644" s="180">
        <f>+BPub!Q630/1000000</f>
        <v>1.1636091499999999</v>
      </c>
      <c r="L644" s="180">
        <f>+BPub!W630/1000000</f>
        <v>1.03027859</v>
      </c>
      <c r="M644" s="180">
        <f>+BPub!AD630/1000000</f>
        <v>0.91775853000000007</v>
      </c>
      <c r="N644" s="180">
        <v>0.82604896999999999</v>
      </c>
      <c r="P644" s="58">
        <f>+BPub!I630/1000000</f>
        <v>73.015253659999999</v>
      </c>
      <c r="Q644" s="58">
        <f>+BPub!N630/1000000</f>
        <v>78.235574889999995</v>
      </c>
      <c r="R644" s="58">
        <f>+BPub!S630/1000000</f>
        <v>132.11358636</v>
      </c>
      <c r="S644" s="58">
        <f>+BPub!X630/1000000</f>
        <v>68.420504199999996</v>
      </c>
      <c r="T644" s="58">
        <f>+BPub!AB630/1000000</f>
        <v>100.01029845999999</v>
      </c>
      <c r="U644" s="58">
        <v>26.43282937</v>
      </c>
      <c r="W644" s="58">
        <f>+BPub!H630/1000000</f>
        <v>11.22581222</v>
      </c>
      <c r="X644" s="58">
        <f>+BPub!M630/1000000</f>
        <v>12.77749899</v>
      </c>
      <c r="Y644" s="58">
        <f>+BPub!R630/1000000</f>
        <v>14.70189506</v>
      </c>
      <c r="Z644" s="58">
        <f>+BPub!V630/1000000</f>
        <v>14.995806539999998</v>
      </c>
      <c r="AA644" s="58">
        <f>+BPub!AC630/1000000</f>
        <v>13.66086213</v>
      </c>
      <c r="AB644" s="58">
        <v>13.26381466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</row>
    <row r="645" spans="1:35" x14ac:dyDescent="0.25">
      <c r="A645" t="s">
        <v>625</v>
      </c>
      <c r="B645" s="1">
        <v>0</v>
      </c>
      <c r="C645" s="149">
        <v>0</v>
      </c>
      <c r="D645" s="1">
        <v>0</v>
      </c>
      <c r="E645" s="1">
        <v>0</v>
      </c>
      <c r="F645" s="1">
        <v>0</v>
      </c>
      <c r="G645" s="58">
        <v>0</v>
      </c>
      <c r="I645" s="180">
        <f>+BPub!G631/1000000</f>
        <v>0</v>
      </c>
      <c r="J645" s="180">
        <f>+BPub!L631/1000000</f>
        <v>0</v>
      </c>
      <c r="K645" s="180">
        <f>+BPub!Q631/1000000</f>
        <v>0</v>
      </c>
      <c r="L645" s="180">
        <f>+BPub!W631/1000000</f>
        <v>0</v>
      </c>
      <c r="M645" s="180">
        <f>+BPub!AD631/1000000</f>
        <v>0</v>
      </c>
      <c r="N645" s="180">
        <v>0</v>
      </c>
      <c r="P645" s="58">
        <f>+BPub!I631/1000000</f>
        <v>0</v>
      </c>
      <c r="Q645" s="58">
        <f>+BPub!N631/1000000</f>
        <v>0</v>
      </c>
      <c r="R645" s="58">
        <f>+BPub!S631/1000000</f>
        <v>0</v>
      </c>
      <c r="S645" s="58">
        <f>+BPub!X631/1000000</f>
        <v>0</v>
      </c>
      <c r="T645" s="58">
        <f>+BPub!AB631/1000000</f>
        <v>0</v>
      </c>
      <c r="U645" s="58">
        <v>0</v>
      </c>
      <c r="W645" s="58">
        <f>+BPub!H631/1000000</f>
        <v>0</v>
      </c>
      <c r="X645" s="58">
        <f>+BPub!M631/1000000</f>
        <v>0</v>
      </c>
      <c r="Y645" s="58">
        <f>+BPub!R631/1000000</f>
        <v>0</v>
      </c>
      <c r="Z645" s="58">
        <f>+BPub!V631/1000000</f>
        <v>0</v>
      </c>
      <c r="AA645" s="58">
        <f>+BPub!AC631/1000000</f>
        <v>0</v>
      </c>
      <c r="AB645" s="58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</row>
    <row r="646" spans="1:35" x14ac:dyDescent="0.25">
      <c r="A646" t="s">
        <v>626</v>
      </c>
      <c r="B646" s="1">
        <v>0</v>
      </c>
      <c r="C646" s="149">
        <v>0</v>
      </c>
      <c r="D646" s="1">
        <v>0</v>
      </c>
      <c r="E646" s="1">
        <v>0</v>
      </c>
      <c r="F646" s="1">
        <v>0</v>
      </c>
      <c r="G646" s="58">
        <v>0</v>
      </c>
      <c r="I646" s="180">
        <f>+BPub!G632/1000000</f>
        <v>0</v>
      </c>
      <c r="J646" s="180">
        <f>+BPub!L632/1000000</f>
        <v>0</v>
      </c>
      <c r="K646" s="180">
        <f>+BPub!Q632/1000000</f>
        <v>0</v>
      </c>
      <c r="L646" s="180">
        <f>+BPub!W632/1000000</f>
        <v>0</v>
      </c>
      <c r="M646" s="180">
        <f>+BPub!AD632/1000000</f>
        <v>0</v>
      </c>
      <c r="N646" s="180">
        <v>0</v>
      </c>
      <c r="P646" s="58">
        <f>+BPub!I632/1000000</f>
        <v>0</v>
      </c>
      <c r="Q646" s="58">
        <f>+BPub!N632/1000000</f>
        <v>0</v>
      </c>
      <c r="R646" s="58">
        <f>+BPub!S632/1000000</f>
        <v>0</v>
      </c>
      <c r="S646" s="58">
        <f>+BPub!X632/1000000</f>
        <v>0</v>
      </c>
      <c r="T646" s="58">
        <f>+BPub!AB632/1000000</f>
        <v>0</v>
      </c>
      <c r="U646" s="58">
        <v>0</v>
      </c>
      <c r="W646" s="58">
        <f>+BPub!H632/1000000</f>
        <v>0</v>
      </c>
      <c r="X646" s="58">
        <f>+BPub!M632/1000000</f>
        <v>0</v>
      </c>
      <c r="Y646" s="58">
        <f>+BPub!R632/1000000</f>
        <v>0</v>
      </c>
      <c r="Z646" s="58">
        <f>+BPub!V632/1000000</f>
        <v>0</v>
      </c>
      <c r="AA646" s="58">
        <f>+BPub!AC632/1000000</f>
        <v>0</v>
      </c>
      <c r="AB646" s="58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</row>
    <row r="647" spans="1:35" x14ac:dyDescent="0.25">
      <c r="A647" t="s">
        <v>627</v>
      </c>
      <c r="B647" s="1">
        <v>0</v>
      </c>
      <c r="C647" s="149">
        <v>0</v>
      </c>
      <c r="D647" s="1">
        <v>0</v>
      </c>
      <c r="E647" s="1">
        <v>0</v>
      </c>
      <c r="F647" s="1">
        <v>0</v>
      </c>
      <c r="G647" s="58">
        <v>0</v>
      </c>
      <c r="I647" s="180">
        <f>+BPub!G633/1000000</f>
        <v>0</v>
      </c>
      <c r="J647" s="180">
        <f>+BPub!L633/1000000</f>
        <v>0</v>
      </c>
      <c r="K647" s="180">
        <f>+BPub!Q633/1000000</f>
        <v>0</v>
      </c>
      <c r="L647" s="180">
        <f>+BPub!W633/1000000</f>
        <v>0</v>
      </c>
      <c r="M647" s="180">
        <f>+BPub!AD633/1000000</f>
        <v>0</v>
      </c>
      <c r="N647" s="180">
        <v>0</v>
      </c>
      <c r="P647" s="58">
        <f>+BPub!I633/1000000</f>
        <v>0</v>
      </c>
      <c r="Q647" s="58">
        <f>+BPub!N633/1000000</f>
        <v>0</v>
      </c>
      <c r="R647" s="58">
        <f>+BPub!S633/1000000</f>
        <v>0</v>
      </c>
      <c r="S647" s="58">
        <f>+BPub!X633/1000000</f>
        <v>0</v>
      </c>
      <c r="T647" s="58">
        <f>+BPub!AB633/1000000</f>
        <v>0</v>
      </c>
      <c r="U647" s="58">
        <v>0</v>
      </c>
      <c r="W647" s="58">
        <f>+BPub!H633/1000000</f>
        <v>0</v>
      </c>
      <c r="X647" s="58">
        <f>+BPub!M633/1000000</f>
        <v>0</v>
      </c>
      <c r="Y647" s="58">
        <f>+BPub!R633/1000000</f>
        <v>0</v>
      </c>
      <c r="Z647" s="58">
        <f>+BPub!V633/1000000</f>
        <v>0</v>
      </c>
      <c r="AA647" s="58">
        <f>+BPub!AC633/1000000</f>
        <v>0</v>
      </c>
      <c r="AB647" s="58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</row>
    <row r="648" spans="1:35" x14ac:dyDescent="0.25">
      <c r="A648" t="s">
        <v>628</v>
      </c>
      <c r="B648" s="1">
        <v>0</v>
      </c>
      <c r="C648" s="149">
        <v>0</v>
      </c>
      <c r="D648" s="1">
        <v>0</v>
      </c>
      <c r="E648" s="1">
        <v>0</v>
      </c>
      <c r="F648" s="1">
        <v>0</v>
      </c>
      <c r="G648" s="58">
        <v>0</v>
      </c>
      <c r="I648" s="180">
        <f>+BPub!G634/1000000</f>
        <v>0</v>
      </c>
      <c r="J648" s="180">
        <f>+BPub!L634/1000000</f>
        <v>0</v>
      </c>
      <c r="K648" s="180">
        <f>+BPub!Q634/1000000</f>
        <v>0</v>
      </c>
      <c r="L648" s="180">
        <f>+BPub!W634/1000000</f>
        <v>0</v>
      </c>
      <c r="M648" s="180">
        <f>+BPub!AD634/1000000</f>
        <v>0</v>
      </c>
      <c r="N648" s="180">
        <v>0</v>
      </c>
      <c r="P648" s="58">
        <f>+BPub!I634/1000000</f>
        <v>0</v>
      </c>
      <c r="Q648" s="58">
        <f>+BPub!N634/1000000</f>
        <v>0</v>
      </c>
      <c r="R648" s="58">
        <f>+BPub!S634/1000000</f>
        <v>0</v>
      </c>
      <c r="S648" s="58">
        <f>+BPub!X634/1000000</f>
        <v>0</v>
      </c>
      <c r="T648" s="58">
        <f>+BPub!AB634/1000000</f>
        <v>0</v>
      </c>
      <c r="U648" s="58">
        <v>0</v>
      </c>
      <c r="W648" s="58">
        <f>+BPub!H634/1000000</f>
        <v>0</v>
      </c>
      <c r="X648" s="58">
        <f>+BPub!M634/1000000</f>
        <v>0</v>
      </c>
      <c r="Y648" s="58">
        <f>+BPub!R634/1000000</f>
        <v>0</v>
      </c>
      <c r="Z648" s="58">
        <f>+BPub!V634/1000000</f>
        <v>0</v>
      </c>
      <c r="AA648" s="58">
        <f>+BPub!AC634/1000000</f>
        <v>0</v>
      </c>
      <c r="AB648" s="5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</row>
    <row r="649" spans="1:35" x14ac:dyDescent="0.25">
      <c r="A649" t="s">
        <v>629</v>
      </c>
      <c r="B649" s="1">
        <v>0</v>
      </c>
      <c r="C649" s="149">
        <v>0</v>
      </c>
      <c r="D649" s="1">
        <v>0</v>
      </c>
      <c r="E649" s="1">
        <v>0</v>
      </c>
      <c r="F649" s="1">
        <v>0</v>
      </c>
      <c r="G649" s="58">
        <v>0</v>
      </c>
      <c r="I649" s="180">
        <f>+BPub!G635/1000000</f>
        <v>0</v>
      </c>
      <c r="J649" s="180">
        <f>+BPub!L635/1000000</f>
        <v>0</v>
      </c>
      <c r="K649" s="180">
        <f>+BPub!Q635/1000000</f>
        <v>0</v>
      </c>
      <c r="L649" s="180">
        <f>+BPub!W635/1000000</f>
        <v>0</v>
      </c>
      <c r="M649" s="180">
        <f>+BPub!AD635/1000000</f>
        <v>0</v>
      </c>
      <c r="N649" s="180">
        <v>0</v>
      </c>
      <c r="P649" s="58">
        <f>+BPub!I635/1000000</f>
        <v>0</v>
      </c>
      <c r="Q649" s="58">
        <f>+BPub!N635/1000000</f>
        <v>0</v>
      </c>
      <c r="R649" s="58">
        <f>+BPub!S635/1000000</f>
        <v>0</v>
      </c>
      <c r="S649" s="58">
        <f>+BPub!X635/1000000</f>
        <v>0</v>
      </c>
      <c r="T649" s="58">
        <f>+BPub!AB635/1000000</f>
        <v>0</v>
      </c>
      <c r="U649" s="58">
        <v>0</v>
      </c>
      <c r="W649" s="58">
        <f>+BPub!H635/1000000</f>
        <v>0</v>
      </c>
      <c r="X649" s="58">
        <f>+BPub!M635/1000000</f>
        <v>0</v>
      </c>
      <c r="Y649" s="58">
        <f>+BPub!R635/1000000</f>
        <v>0</v>
      </c>
      <c r="Z649" s="58">
        <f>+BPub!V635/1000000</f>
        <v>0</v>
      </c>
      <c r="AA649" s="58">
        <f>+BPub!AC635/1000000</f>
        <v>0</v>
      </c>
      <c r="AB649" s="58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</row>
    <row r="650" spans="1:35" x14ac:dyDescent="0.25">
      <c r="A650" t="s">
        <v>630</v>
      </c>
      <c r="B650" s="1">
        <v>0</v>
      </c>
      <c r="C650" s="149">
        <v>0</v>
      </c>
      <c r="D650" s="1">
        <v>0</v>
      </c>
      <c r="E650" s="1">
        <v>0</v>
      </c>
      <c r="F650" s="1">
        <v>0</v>
      </c>
      <c r="G650" s="58">
        <v>0</v>
      </c>
      <c r="I650" s="180">
        <f>+BPub!G636/1000000</f>
        <v>0</v>
      </c>
      <c r="J650" s="180">
        <f>+BPub!L636/1000000</f>
        <v>0</v>
      </c>
      <c r="K650" s="180">
        <f>+BPub!Q636/1000000</f>
        <v>0</v>
      </c>
      <c r="L650" s="180">
        <f>+BPub!W636/1000000</f>
        <v>0</v>
      </c>
      <c r="M650" s="180">
        <f>+BPub!AD636/1000000</f>
        <v>0</v>
      </c>
      <c r="N650" s="180">
        <v>0</v>
      </c>
      <c r="P650" s="58">
        <f>+BPub!I636/1000000</f>
        <v>0</v>
      </c>
      <c r="Q650" s="58">
        <f>+BPub!N636/1000000</f>
        <v>0</v>
      </c>
      <c r="R650" s="58">
        <f>+BPub!S636/1000000</f>
        <v>0</v>
      </c>
      <c r="S650" s="58">
        <f>+BPub!X636/1000000</f>
        <v>0</v>
      </c>
      <c r="T650" s="58">
        <f>+BPub!AB636/1000000</f>
        <v>0</v>
      </c>
      <c r="U650" s="58">
        <v>0</v>
      </c>
      <c r="W650" s="58">
        <f>+BPub!H636/1000000</f>
        <v>0</v>
      </c>
      <c r="X650" s="58">
        <f>+BPub!M636/1000000</f>
        <v>0</v>
      </c>
      <c r="Y650" s="58">
        <f>+BPub!R636/1000000</f>
        <v>0</v>
      </c>
      <c r="Z650" s="58">
        <f>+BPub!V636/1000000</f>
        <v>0</v>
      </c>
      <c r="AA650" s="58">
        <f>+BPub!AC636/1000000</f>
        <v>0</v>
      </c>
      <c r="AB650" s="58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</row>
    <row r="651" spans="1:35" x14ac:dyDescent="0.25">
      <c r="A651" t="s">
        <v>631</v>
      </c>
      <c r="B651" s="1">
        <v>0</v>
      </c>
      <c r="C651" s="149">
        <v>0</v>
      </c>
      <c r="D651" s="1">
        <v>0</v>
      </c>
      <c r="E651" s="1">
        <v>0</v>
      </c>
      <c r="F651" s="1">
        <v>0</v>
      </c>
      <c r="G651" s="58">
        <v>0</v>
      </c>
      <c r="I651" s="180">
        <f>+BPub!G637/1000000</f>
        <v>0</v>
      </c>
      <c r="J651" s="180">
        <f>+BPub!L637/1000000</f>
        <v>0</v>
      </c>
      <c r="K651" s="180">
        <f>+BPub!Q637/1000000</f>
        <v>0</v>
      </c>
      <c r="L651" s="180">
        <f>+BPub!W637/1000000</f>
        <v>0</v>
      </c>
      <c r="M651" s="180">
        <f>+BPub!AD637/1000000</f>
        <v>0</v>
      </c>
      <c r="N651" s="180">
        <v>0</v>
      </c>
      <c r="P651" s="58">
        <f>+BPub!I637/1000000</f>
        <v>0</v>
      </c>
      <c r="Q651" s="58">
        <f>+BPub!N637/1000000</f>
        <v>0</v>
      </c>
      <c r="R651" s="58">
        <f>+BPub!S637/1000000</f>
        <v>0</v>
      </c>
      <c r="S651" s="58">
        <f>+BPub!X637/1000000</f>
        <v>0</v>
      </c>
      <c r="T651" s="58">
        <f>+BPub!AB637/1000000</f>
        <v>0</v>
      </c>
      <c r="U651" s="58">
        <v>0</v>
      </c>
      <c r="W651" s="58">
        <f>+BPub!H637/1000000</f>
        <v>0</v>
      </c>
      <c r="X651" s="58">
        <f>+BPub!M637/1000000</f>
        <v>0</v>
      </c>
      <c r="Y651" s="58">
        <f>+BPub!R637/1000000</f>
        <v>0</v>
      </c>
      <c r="Z651" s="58">
        <f>+BPub!V637/1000000</f>
        <v>0</v>
      </c>
      <c r="AA651" s="58">
        <f>+BPub!AC637/1000000</f>
        <v>0</v>
      </c>
      <c r="AB651" s="58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</row>
    <row r="652" spans="1:35" x14ac:dyDescent="0.25">
      <c r="A652" t="s">
        <v>632</v>
      </c>
      <c r="B652" s="1">
        <v>0</v>
      </c>
      <c r="C652" s="149">
        <v>0</v>
      </c>
      <c r="D652" s="1">
        <v>0</v>
      </c>
      <c r="E652" s="1">
        <v>0</v>
      </c>
      <c r="F652" s="1">
        <v>0</v>
      </c>
      <c r="G652" s="58">
        <v>0</v>
      </c>
      <c r="I652" s="180">
        <f>+BPub!G638/1000000</f>
        <v>0</v>
      </c>
      <c r="J652" s="180">
        <f>+BPub!L638/1000000</f>
        <v>0</v>
      </c>
      <c r="K652" s="180">
        <f>+BPub!Q638/1000000</f>
        <v>0</v>
      </c>
      <c r="L652" s="180">
        <f>+BPub!W638/1000000</f>
        <v>0</v>
      </c>
      <c r="M652" s="180">
        <f>+BPub!AD638/1000000</f>
        <v>0</v>
      </c>
      <c r="N652" s="180">
        <v>0</v>
      </c>
      <c r="P652" s="58">
        <f>+BPub!I638/1000000</f>
        <v>2.7221889999999999E-2</v>
      </c>
      <c r="Q652" s="58">
        <f>+BPub!N638/1000000</f>
        <v>0.82704720999999992</v>
      </c>
      <c r="R652" s="58">
        <f>+BPub!S638/1000000</f>
        <v>100.9041864</v>
      </c>
      <c r="S652" s="58">
        <f>+BPub!X638/1000000</f>
        <v>0.61403178000000003</v>
      </c>
      <c r="T652" s="58">
        <f>+BPub!AB638/1000000</f>
        <v>0.46893610999999996</v>
      </c>
      <c r="U652" s="58">
        <v>3.3759600000000001E-2</v>
      </c>
      <c r="W652" s="58">
        <f>+BPub!H638/1000000</f>
        <v>0</v>
      </c>
      <c r="X652" s="58">
        <f>+BPub!M638/1000000</f>
        <v>0</v>
      </c>
      <c r="Y652" s="58">
        <f>+BPub!R638/1000000</f>
        <v>0</v>
      </c>
      <c r="Z652" s="58">
        <f>+BPub!V638/1000000</f>
        <v>0</v>
      </c>
      <c r="AA652" s="58">
        <f>+BPub!AC638/1000000</f>
        <v>0</v>
      </c>
      <c r="AB652" s="58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</row>
    <row r="653" spans="1:35" x14ac:dyDescent="0.25">
      <c r="A653" t="s">
        <v>633</v>
      </c>
      <c r="B653" s="1">
        <v>0</v>
      </c>
      <c r="C653" s="149">
        <v>0</v>
      </c>
      <c r="D653" s="1">
        <v>0</v>
      </c>
      <c r="E653" s="1">
        <v>0</v>
      </c>
      <c r="F653" s="1">
        <v>0</v>
      </c>
      <c r="G653" s="58">
        <v>0</v>
      </c>
      <c r="I653" s="180">
        <f>+BPub!G639/1000000</f>
        <v>0</v>
      </c>
      <c r="J653" s="180">
        <f>+BPub!L639/1000000</f>
        <v>0</v>
      </c>
      <c r="K653" s="180">
        <f>+BPub!Q639/1000000</f>
        <v>0</v>
      </c>
      <c r="L653" s="180">
        <f>+BPub!W639/1000000</f>
        <v>0</v>
      </c>
      <c r="M653" s="180">
        <f>+BPub!AD639/1000000</f>
        <v>0</v>
      </c>
      <c r="N653" s="180">
        <v>0</v>
      </c>
      <c r="P653" s="58">
        <f>+BPub!I639/1000000</f>
        <v>1.34545E-3</v>
      </c>
      <c r="Q653" s="58">
        <f>+BPub!N639/1000000</f>
        <v>1.9747499999999999E-3</v>
      </c>
      <c r="R653" s="58">
        <f>+BPub!S639/1000000</f>
        <v>6.5952000000000003E-4</v>
      </c>
      <c r="S653" s="58">
        <f>+BPub!X639/1000000</f>
        <v>1.27994E-3</v>
      </c>
      <c r="T653" s="58">
        <f>+BPub!AB639/1000000</f>
        <v>0.14980819000000001</v>
      </c>
      <c r="U653" s="58">
        <v>4.8844300000000004E-3</v>
      </c>
      <c r="W653" s="58">
        <f>+BPub!H639/1000000</f>
        <v>0</v>
      </c>
      <c r="X653" s="58">
        <f>+BPub!M639/1000000</f>
        <v>0</v>
      </c>
      <c r="Y653" s="58">
        <f>+BPub!R639/1000000</f>
        <v>0</v>
      </c>
      <c r="Z653" s="58">
        <f>+BPub!V639/1000000</f>
        <v>0</v>
      </c>
      <c r="AA653" s="58">
        <f>+BPub!AC639/1000000</f>
        <v>0</v>
      </c>
      <c r="AB653" s="58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</row>
    <row r="654" spans="1:35" x14ac:dyDescent="0.25">
      <c r="A654" t="s">
        <v>634</v>
      </c>
      <c r="B654" s="1">
        <v>0</v>
      </c>
      <c r="C654" s="149">
        <v>0</v>
      </c>
      <c r="D654" s="1">
        <v>0</v>
      </c>
      <c r="E654" s="1">
        <v>0</v>
      </c>
      <c r="F654" s="1">
        <v>0</v>
      </c>
      <c r="G654" s="58">
        <v>0</v>
      </c>
      <c r="I654" s="180">
        <f>+BPub!G640/1000000</f>
        <v>0</v>
      </c>
      <c r="J654" s="180">
        <f>+BPub!L640/1000000</f>
        <v>0</v>
      </c>
      <c r="K654" s="180">
        <f>+BPub!Q640/1000000</f>
        <v>0</v>
      </c>
      <c r="L654" s="180">
        <f>+BPub!W640/1000000</f>
        <v>0</v>
      </c>
      <c r="M654" s="180">
        <f>+BPub!AD640/1000000</f>
        <v>0</v>
      </c>
      <c r="N654" s="180">
        <v>0</v>
      </c>
      <c r="P654" s="58">
        <f>+BPub!I640/1000000</f>
        <v>5.0040000000000002E-5</v>
      </c>
      <c r="Q654" s="58">
        <f>+BPub!N640/1000000</f>
        <v>4.5173000000000001E-4</v>
      </c>
      <c r="R654" s="58">
        <f>+BPub!S640/1000000</f>
        <v>50.109396959999998</v>
      </c>
      <c r="S654" s="58">
        <f>+BPub!X640/1000000</f>
        <v>0.10932942</v>
      </c>
      <c r="T654" s="58">
        <f>+BPub!AB640/1000000</f>
        <v>0.10939696</v>
      </c>
      <c r="U654" s="58">
        <v>9.3969299999999995E-3</v>
      </c>
      <c r="W654" s="58">
        <f>+BPub!H640/1000000</f>
        <v>0</v>
      </c>
      <c r="X654" s="58">
        <f>+BPub!M640/1000000</f>
        <v>0</v>
      </c>
      <c r="Y654" s="58">
        <f>+BPub!R640/1000000</f>
        <v>0</v>
      </c>
      <c r="Z654" s="58">
        <f>+BPub!V640/1000000</f>
        <v>0</v>
      </c>
      <c r="AA654" s="58">
        <f>+BPub!AC640/1000000</f>
        <v>0</v>
      </c>
      <c r="AB654" s="58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</row>
    <row r="655" spans="1:35" x14ac:dyDescent="0.25">
      <c r="A655" t="s">
        <v>635</v>
      </c>
      <c r="B655" s="1">
        <v>0</v>
      </c>
      <c r="C655" s="149">
        <v>0</v>
      </c>
      <c r="D655" s="1">
        <v>0</v>
      </c>
      <c r="E655" s="1">
        <v>0</v>
      </c>
      <c r="F655" s="1">
        <v>0</v>
      </c>
      <c r="G655" s="58">
        <v>0</v>
      </c>
      <c r="I655" s="180">
        <f>+BPub!G641/1000000</f>
        <v>0</v>
      </c>
      <c r="J655" s="180">
        <f>+BPub!L641/1000000</f>
        <v>0</v>
      </c>
      <c r="K655" s="180">
        <f>+BPub!Q641/1000000</f>
        <v>0</v>
      </c>
      <c r="L655" s="180">
        <f>+BPub!W641/1000000</f>
        <v>0</v>
      </c>
      <c r="M655" s="180">
        <f>+BPub!AD641/1000000</f>
        <v>0</v>
      </c>
      <c r="N655" s="180">
        <v>0</v>
      </c>
      <c r="P655" s="58">
        <f>+BPub!I641/1000000</f>
        <v>0</v>
      </c>
      <c r="Q655" s="58">
        <f>+BPub!N641/1000000</f>
        <v>7.8200000000000003E-5</v>
      </c>
      <c r="R655" s="58">
        <f>+BPub!S641/1000000</f>
        <v>3.5729419999999998E-2</v>
      </c>
      <c r="S655" s="58">
        <f>+BPub!X641/1000000</f>
        <v>3.5796959999999996E-2</v>
      </c>
      <c r="T655" s="58">
        <f>+BPub!AB641/1000000</f>
        <v>3.5729419999999998E-2</v>
      </c>
      <c r="U655" s="58">
        <v>0</v>
      </c>
      <c r="W655" s="58">
        <f>+BPub!H641/1000000</f>
        <v>0</v>
      </c>
      <c r="X655" s="58">
        <f>+BPub!M641/1000000</f>
        <v>0</v>
      </c>
      <c r="Y655" s="58">
        <f>+BPub!R641/1000000</f>
        <v>0</v>
      </c>
      <c r="Z655" s="58">
        <f>+BPub!V641/1000000</f>
        <v>0</v>
      </c>
      <c r="AA655" s="58">
        <f>+BPub!AC641/1000000</f>
        <v>0</v>
      </c>
      <c r="AB655" s="58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</row>
    <row r="656" spans="1:35" x14ac:dyDescent="0.25">
      <c r="A656" t="s">
        <v>636</v>
      </c>
      <c r="B656" s="1">
        <v>0</v>
      </c>
      <c r="C656" s="149">
        <v>0</v>
      </c>
      <c r="D656" s="1">
        <v>0</v>
      </c>
      <c r="E656" s="1">
        <v>0</v>
      </c>
      <c r="F656" s="1">
        <v>0</v>
      </c>
      <c r="G656" s="58">
        <v>0</v>
      </c>
      <c r="I656" s="180">
        <f>+BPub!G642/1000000</f>
        <v>0</v>
      </c>
      <c r="J656" s="180">
        <f>+BPub!L642/1000000</f>
        <v>0</v>
      </c>
      <c r="K656" s="180">
        <f>+BPub!Q642/1000000</f>
        <v>0</v>
      </c>
      <c r="L656" s="180">
        <f>+BPub!W642/1000000</f>
        <v>0</v>
      </c>
      <c r="M656" s="180">
        <f>+BPub!AD642/1000000</f>
        <v>0</v>
      </c>
      <c r="N656" s="180">
        <v>0</v>
      </c>
      <c r="P656" s="58">
        <f>+BPub!I642/1000000</f>
        <v>5.0040000000000002E-5</v>
      </c>
      <c r="Q656" s="58">
        <f>+BPub!N642/1000000</f>
        <v>0.10014574000000001</v>
      </c>
      <c r="R656" s="58">
        <f>+BPub!S642/1000000</f>
        <v>0.14557048</v>
      </c>
      <c r="S656" s="58">
        <f>+BPub!X642/1000000</f>
        <v>0.14849754000000001</v>
      </c>
      <c r="T656" s="58">
        <f>+BPub!AB642/1000000</f>
        <v>0.14512637</v>
      </c>
      <c r="U656" s="58">
        <v>6.7609999999999998E-5</v>
      </c>
      <c r="W656" s="58">
        <f>+BPub!H642/1000000</f>
        <v>0</v>
      </c>
      <c r="X656" s="58">
        <f>+BPub!M642/1000000</f>
        <v>0</v>
      </c>
      <c r="Y656" s="58">
        <f>+BPub!R642/1000000</f>
        <v>0</v>
      </c>
      <c r="Z656" s="58">
        <f>+BPub!V642/1000000</f>
        <v>0</v>
      </c>
      <c r="AA656" s="58">
        <f>+BPub!AC642/1000000</f>
        <v>0</v>
      </c>
      <c r="AB656" s="58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</row>
    <row r="657" spans="1:35" x14ac:dyDescent="0.25">
      <c r="A657" t="s">
        <v>637</v>
      </c>
      <c r="B657" s="1">
        <v>0</v>
      </c>
      <c r="C657" s="149">
        <v>0</v>
      </c>
      <c r="D657" s="1">
        <v>0</v>
      </c>
      <c r="E657" s="1">
        <v>0</v>
      </c>
      <c r="F657" s="1">
        <v>0</v>
      </c>
      <c r="G657" s="58">
        <v>0</v>
      </c>
      <c r="I657" s="180">
        <f>+BPub!G643/1000000</f>
        <v>0</v>
      </c>
      <c r="J657" s="180">
        <f>+BPub!L643/1000000</f>
        <v>0</v>
      </c>
      <c r="K657" s="180">
        <f>+BPub!Q643/1000000</f>
        <v>0</v>
      </c>
      <c r="L657" s="180">
        <f>+BPub!W643/1000000</f>
        <v>0</v>
      </c>
      <c r="M657" s="180">
        <f>+BPub!AD643/1000000</f>
        <v>0</v>
      </c>
      <c r="N657" s="180">
        <v>0</v>
      </c>
      <c r="P657" s="58">
        <f>+BPub!I643/1000000</f>
        <v>2.5776360000000002E-2</v>
      </c>
      <c r="Q657" s="58">
        <f>+BPub!N643/1000000</f>
        <v>0.72439679000000001</v>
      </c>
      <c r="R657" s="58">
        <f>+BPub!S643/1000000</f>
        <v>50.612830020000004</v>
      </c>
      <c r="S657" s="58">
        <f>+BPub!X643/1000000</f>
        <v>0.31912792000000001</v>
      </c>
      <c r="T657" s="58">
        <f>+BPub!AB643/1000000</f>
        <v>2.8875169999999999E-2</v>
      </c>
      <c r="U657" s="58">
        <v>1.9410630000000002E-2</v>
      </c>
      <c r="W657" s="58">
        <f>+BPub!H643/1000000</f>
        <v>0</v>
      </c>
      <c r="X657" s="58">
        <f>+BPub!M643/1000000</f>
        <v>0</v>
      </c>
      <c r="Y657" s="58">
        <f>+BPub!R643/1000000</f>
        <v>0</v>
      </c>
      <c r="Z657" s="58">
        <f>+BPub!V643/1000000</f>
        <v>0</v>
      </c>
      <c r="AA657" s="58">
        <f>+BPub!AC643/1000000</f>
        <v>0</v>
      </c>
      <c r="AB657" s="58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</row>
    <row r="658" spans="1:35" x14ac:dyDescent="0.25">
      <c r="A658" t="s">
        <v>638</v>
      </c>
      <c r="B658" s="1">
        <v>0</v>
      </c>
      <c r="C658" s="149">
        <v>0</v>
      </c>
      <c r="D658" s="1">
        <v>0</v>
      </c>
      <c r="E658" s="1">
        <v>0</v>
      </c>
      <c r="F658" s="1">
        <v>0</v>
      </c>
      <c r="G658" s="58">
        <v>0</v>
      </c>
      <c r="I658" s="180">
        <f>+BPub!G644/1000000</f>
        <v>0</v>
      </c>
      <c r="J658" s="180">
        <f>+BPub!L644/1000000</f>
        <v>0</v>
      </c>
      <c r="K658" s="180">
        <f>+BPub!Q644/1000000</f>
        <v>0</v>
      </c>
      <c r="L658" s="180">
        <f>+BPub!W644/1000000</f>
        <v>0</v>
      </c>
      <c r="M658" s="180">
        <f>+BPub!AD644/1000000</f>
        <v>0</v>
      </c>
      <c r="N658" s="180">
        <v>0</v>
      </c>
      <c r="P658" s="58">
        <f>+BPub!I644/1000000</f>
        <v>0</v>
      </c>
      <c r="Q658" s="58">
        <f>+BPub!N644/1000000</f>
        <v>0</v>
      </c>
      <c r="R658" s="58">
        <f>+BPub!S644/1000000</f>
        <v>0</v>
      </c>
      <c r="S658" s="58">
        <f>+BPub!X644/1000000</f>
        <v>0</v>
      </c>
      <c r="T658" s="58">
        <f>+BPub!AB644/1000000</f>
        <v>0</v>
      </c>
      <c r="U658" s="58">
        <v>0</v>
      </c>
      <c r="W658" s="58">
        <f>+BPub!H644/1000000</f>
        <v>0</v>
      </c>
      <c r="X658" s="58">
        <f>+BPub!M644/1000000</f>
        <v>0</v>
      </c>
      <c r="Y658" s="58">
        <f>+BPub!R644/1000000</f>
        <v>0</v>
      </c>
      <c r="Z658" s="58">
        <f>+BPub!V644/1000000</f>
        <v>0</v>
      </c>
      <c r="AA658" s="58">
        <f>+BPub!AC644/1000000</f>
        <v>0</v>
      </c>
      <c r="AB658" s="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</row>
    <row r="659" spans="1:35" x14ac:dyDescent="0.25">
      <c r="A659" t="s">
        <v>639</v>
      </c>
      <c r="B659" s="1">
        <v>0</v>
      </c>
      <c r="C659" s="149">
        <v>0</v>
      </c>
      <c r="D659" s="1">
        <v>0</v>
      </c>
      <c r="E659" s="1">
        <v>0</v>
      </c>
      <c r="F659" s="1">
        <v>0</v>
      </c>
      <c r="G659" s="58">
        <v>0</v>
      </c>
      <c r="I659" s="180">
        <f>+BPub!G645/1000000</f>
        <v>0</v>
      </c>
      <c r="J659" s="180">
        <f>+BPub!L645/1000000</f>
        <v>0</v>
      </c>
      <c r="K659" s="180">
        <f>+BPub!Q645/1000000</f>
        <v>0</v>
      </c>
      <c r="L659" s="180">
        <f>+BPub!W645/1000000</f>
        <v>0</v>
      </c>
      <c r="M659" s="180">
        <f>+BPub!AD645/1000000</f>
        <v>0</v>
      </c>
      <c r="N659" s="180">
        <v>0</v>
      </c>
      <c r="P659" s="58">
        <f>+BPub!I645/1000000</f>
        <v>0</v>
      </c>
      <c r="Q659" s="58">
        <f>+BPub!N645/1000000</f>
        <v>0</v>
      </c>
      <c r="R659" s="58">
        <f>+BPub!S645/1000000</f>
        <v>0</v>
      </c>
      <c r="S659" s="58">
        <f>+BPub!X645/1000000</f>
        <v>0</v>
      </c>
      <c r="T659" s="58">
        <f>+BPub!AB645/1000000</f>
        <v>0</v>
      </c>
      <c r="U659" s="58">
        <v>0</v>
      </c>
      <c r="W659" s="58">
        <f>+BPub!H645/1000000</f>
        <v>0</v>
      </c>
      <c r="X659" s="58">
        <f>+BPub!M645/1000000</f>
        <v>0</v>
      </c>
      <c r="Y659" s="58">
        <f>+BPub!R645/1000000</f>
        <v>0</v>
      </c>
      <c r="Z659" s="58">
        <f>+BPub!V645/1000000</f>
        <v>0</v>
      </c>
      <c r="AA659" s="58">
        <f>+BPub!AC645/1000000</f>
        <v>0</v>
      </c>
      <c r="AB659" s="58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</row>
    <row r="660" spans="1:35" x14ac:dyDescent="0.25">
      <c r="A660" t="s">
        <v>640</v>
      </c>
      <c r="B660" s="1">
        <v>0</v>
      </c>
      <c r="C660" s="149">
        <v>0</v>
      </c>
      <c r="D660" s="1">
        <v>0</v>
      </c>
      <c r="E660" s="1">
        <v>0</v>
      </c>
      <c r="F660" s="1">
        <v>0</v>
      </c>
      <c r="G660" s="58">
        <v>0</v>
      </c>
      <c r="I660" s="180">
        <f>+BPub!G646/1000000</f>
        <v>0</v>
      </c>
      <c r="J660" s="180">
        <f>+BPub!L646/1000000</f>
        <v>0</v>
      </c>
      <c r="K660" s="180">
        <f>+BPub!Q646/1000000</f>
        <v>0</v>
      </c>
      <c r="L660" s="180">
        <f>+BPub!W646/1000000</f>
        <v>0</v>
      </c>
      <c r="M660" s="180">
        <f>+BPub!AD646/1000000</f>
        <v>0</v>
      </c>
      <c r="N660" s="180">
        <v>0</v>
      </c>
      <c r="P660" s="58">
        <f>+BPub!I646/1000000</f>
        <v>0</v>
      </c>
      <c r="Q660" s="58">
        <f>+BPub!N646/1000000</f>
        <v>0</v>
      </c>
      <c r="R660" s="58">
        <f>+BPub!S646/1000000</f>
        <v>0</v>
      </c>
      <c r="S660" s="58">
        <f>+BPub!X646/1000000</f>
        <v>0</v>
      </c>
      <c r="T660" s="58">
        <f>+BPub!AB646/1000000</f>
        <v>0</v>
      </c>
      <c r="U660" s="58">
        <v>0</v>
      </c>
      <c r="W660" s="58">
        <f>+BPub!H646/1000000</f>
        <v>0</v>
      </c>
      <c r="X660" s="58">
        <f>+BPub!M646/1000000</f>
        <v>0</v>
      </c>
      <c r="Y660" s="58">
        <f>+BPub!R646/1000000</f>
        <v>0</v>
      </c>
      <c r="Z660" s="58">
        <f>+BPub!V646/1000000</f>
        <v>0</v>
      </c>
      <c r="AA660" s="58">
        <f>+BPub!AC646/1000000</f>
        <v>0</v>
      </c>
      <c r="AB660" s="58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</row>
    <row r="661" spans="1:35" x14ac:dyDescent="0.25">
      <c r="A661" t="s">
        <v>641</v>
      </c>
      <c r="B661" s="1">
        <v>0</v>
      </c>
      <c r="C661" s="149">
        <v>0</v>
      </c>
      <c r="D661" s="1">
        <v>0</v>
      </c>
      <c r="E661" s="1">
        <v>0</v>
      </c>
      <c r="F661" s="1">
        <v>0</v>
      </c>
      <c r="G661" s="58">
        <v>0</v>
      </c>
      <c r="I661" s="180">
        <f>+BPub!G647/1000000</f>
        <v>0</v>
      </c>
      <c r="J661" s="180">
        <f>+BPub!L647/1000000</f>
        <v>0</v>
      </c>
      <c r="K661" s="180">
        <f>+BPub!Q647/1000000</f>
        <v>0</v>
      </c>
      <c r="L661" s="180">
        <f>+BPub!W647/1000000</f>
        <v>0</v>
      </c>
      <c r="M661" s="180">
        <f>+BPub!AD647/1000000</f>
        <v>0</v>
      </c>
      <c r="N661" s="180">
        <v>0</v>
      </c>
      <c r="P661" s="58">
        <f>+BPub!I647/1000000</f>
        <v>0</v>
      </c>
      <c r="Q661" s="58">
        <f>+BPub!N647/1000000</f>
        <v>0</v>
      </c>
      <c r="R661" s="58">
        <f>+BPub!S647/1000000</f>
        <v>0</v>
      </c>
      <c r="S661" s="58">
        <f>+BPub!X647/1000000</f>
        <v>0</v>
      </c>
      <c r="T661" s="58">
        <f>+BPub!AB647/1000000</f>
        <v>0</v>
      </c>
      <c r="U661" s="58">
        <v>0</v>
      </c>
      <c r="W661" s="58">
        <f>+BPub!H647/1000000</f>
        <v>0</v>
      </c>
      <c r="X661" s="58">
        <f>+BPub!M647/1000000</f>
        <v>0</v>
      </c>
      <c r="Y661" s="58">
        <f>+BPub!R647/1000000</f>
        <v>0</v>
      </c>
      <c r="Z661" s="58">
        <f>+BPub!V647/1000000</f>
        <v>0</v>
      </c>
      <c r="AA661" s="58">
        <f>+BPub!AC647/1000000</f>
        <v>0</v>
      </c>
      <c r="AB661" s="58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</row>
    <row r="662" spans="1:35" x14ac:dyDescent="0.25">
      <c r="A662" t="s">
        <v>642</v>
      </c>
      <c r="B662" s="1">
        <v>0</v>
      </c>
      <c r="C662" s="149">
        <v>0</v>
      </c>
      <c r="D662" s="1">
        <v>0</v>
      </c>
      <c r="E662" s="1">
        <v>0</v>
      </c>
      <c r="F662" s="1">
        <v>0</v>
      </c>
      <c r="G662" s="58">
        <v>0</v>
      </c>
      <c r="I662" s="180">
        <f>+BPub!G648/1000000</f>
        <v>0</v>
      </c>
      <c r="J662" s="180">
        <f>+BPub!L648/1000000</f>
        <v>0</v>
      </c>
      <c r="K662" s="180">
        <f>+BPub!Q648/1000000</f>
        <v>0</v>
      </c>
      <c r="L662" s="180">
        <f>+BPub!W648/1000000</f>
        <v>0</v>
      </c>
      <c r="M662" s="180">
        <f>+BPub!AD648/1000000</f>
        <v>0</v>
      </c>
      <c r="N662" s="180">
        <v>0</v>
      </c>
      <c r="P662" s="58">
        <f>+BPub!I648/1000000</f>
        <v>0</v>
      </c>
      <c r="Q662" s="58">
        <f>+BPub!N648/1000000</f>
        <v>0</v>
      </c>
      <c r="R662" s="58">
        <f>+BPub!S648/1000000</f>
        <v>0</v>
      </c>
      <c r="S662" s="58">
        <f>+BPub!X648/1000000</f>
        <v>0</v>
      </c>
      <c r="T662" s="58">
        <f>+BPub!AB648/1000000</f>
        <v>0</v>
      </c>
      <c r="U662" s="58">
        <v>0</v>
      </c>
      <c r="W662" s="58">
        <f>+BPub!H648/1000000</f>
        <v>0</v>
      </c>
      <c r="X662" s="58">
        <f>+BPub!M648/1000000</f>
        <v>0</v>
      </c>
      <c r="Y662" s="58">
        <f>+BPub!R648/1000000</f>
        <v>0</v>
      </c>
      <c r="Z662" s="58">
        <f>+BPub!V648/1000000</f>
        <v>0</v>
      </c>
      <c r="AA662" s="58">
        <f>+BPub!AC648/1000000</f>
        <v>0</v>
      </c>
      <c r="AB662" s="58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</row>
    <row r="663" spans="1:35" x14ac:dyDescent="0.25">
      <c r="A663" t="s">
        <v>643</v>
      </c>
      <c r="B663" s="1">
        <v>0</v>
      </c>
      <c r="C663" s="149">
        <v>0</v>
      </c>
      <c r="D663" s="1">
        <v>0</v>
      </c>
      <c r="E663" s="1">
        <v>0</v>
      </c>
      <c r="F663" s="1">
        <v>0</v>
      </c>
      <c r="G663" s="58">
        <v>0</v>
      </c>
      <c r="I663" s="180">
        <f>+BPub!G649/1000000</f>
        <v>0</v>
      </c>
      <c r="J663" s="180">
        <f>+BPub!L649/1000000</f>
        <v>0</v>
      </c>
      <c r="K663" s="180">
        <f>+BPub!Q649/1000000</f>
        <v>0</v>
      </c>
      <c r="L663" s="180">
        <f>+BPub!W649/1000000</f>
        <v>0</v>
      </c>
      <c r="M663" s="180">
        <f>+BPub!AD649/1000000</f>
        <v>0</v>
      </c>
      <c r="N663" s="180">
        <v>0</v>
      </c>
      <c r="P663" s="58">
        <f>+BPub!I649/1000000</f>
        <v>0</v>
      </c>
      <c r="Q663" s="58">
        <f>+BPub!N649/1000000</f>
        <v>0</v>
      </c>
      <c r="R663" s="58">
        <f>+BPub!S649/1000000</f>
        <v>0</v>
      </c>
      <c r="S663" s="58">
        <f>+BPub!X649/1000000</f>
        <v>0</v>
      </c>
      <c r="T663" s="58">
        <f>+BPub!AB649/1000000</f>
        <v>0</v>
      </c>
      <c r="U663" s="58">
        <v>0</v>
      </c>
      <c r="W663" s="58">
        <f>+BPub!H649/1000000</f>
        <v>0</v>
      </c>
      <c r="X663" s="58">
        <f>+BPub!M649/1000000</f>
        <v>0</v>
      </c>
      <c r="Y663" s="58">
        <f>+BPub!R649/1000000</f>
        <v>0</v>
      </c>
      <c r="Z663" s="58">
        <f>+BPub!V649/1000000</f>
        <v>0</v>
      </c>
      <c r="AA663" s="58">
        <f>+BPub!AC649/1000000</f>
        <v>0</v>
      </c>
      <c r="AB663" s="58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</row>
    <row r="664" spans="1:35" x14ac:dyDescent="0.25">
      <c r="A664" t="s">
        <v>644</v>
      </c>
      <c r="B664" s="1">
        <v>0</v>
      </c>
      <c r="C664" s="149">
        <v>0</v>
      </c>
      <c r="D664" s="1">
        <v>0</v>
      </c>
      <c r="E664" s="1">
        <v>0</v>
      </c>
      <c r="F664" s="1">
        <v>0</v>
      </c>
      <c r="G664" s="58">
        <v>0</v>
      </c>
      <c r="I664" s="180">
        <f>+BPub!G650/1000000</f>
        <v>0</v>
      </c>
      <c r="J664" s="180">
        <f>+BPub!L650/1000000</f>
        <v>0</v>
      </c>
      <c r="K664" s="180">
        <f>+BPub!Q650/1000000</f>
        <v>0</v>
      </c>
      <c r="L664" s="180">
        <f>+BPub!W650/1000000</f>
        <v>0</v>
      </c>
      <c r="M664" s="180">
        <f>+BPub!AD650/1000000</f>
        <v>0</v>
      </c>
      <c r="N664" s="180">
        <v>0</v>
      </c>
      <c r="P664" s="58">
        <f>+BPub!I650/1000000</f>
        <v>0</v>
      </c>
      <c r="Q664" s="58">
        <f>+BPub!N650/1000000</f>
        <v>0</v>
      </c>
      <c r="R664" s="58">
        <f>+BPub!S650/1000000</f>
        <v>0</v>
      </c>
      <c r="S664" s="58">
        <f>+BPub!X650/1000000</f>
        <v>0</v>
      </c>
      <c r="T664" s="58">
        <f>+BPub!AB650/1000000</f>
        <v>0</v>
      </c>
      <c r="U664" s="58">
        <v>0</v>
      </c>
      <c r="W664" s="58">
        <f>+BPub!H650/1000000</f>
        <v>0</v>
      </c>
      <c r="X664" s="58">
        <f>+BPub!M650/1000000</f>
        <v>0</v>
      </c>
      <c r="Y664" s="58">
        <f>+BPub!R650/1000000</f>
        <v>0</v>
      </c>
      <c r="Z664" s="58">
        <f>+BPub!V650/1000000</f>
        <v>0</v>
      </c>
      <c r="AA664" s="58">
        <f>+BPub!AC650/1000000</f>
        <v>0</v>
      </c>
      <c r="AB664" s="58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</row>
    <row r="665" spans="1:35" x14ac:dyDescent="0.25">
      <c r="A665" t="s">
        <v>645</v>
      </c>
      <c r="B665" s="1">
        <v>0</v>
      </c>
      <c r="C665" s="149">
        <v>0</v>
      </c>
      <c r="D665" s="1">
        <v>0</v>
      </c>
      <c r="E665" s="1">
        <v>0</v>
      </c>
      <c r="F665" s="1">
        <v>0</v>
      </c>
      <c r="G665" s="58">
        <v>0</v>
      </c>
      <c r="I665" s="180">
        <f>+BPub!G651/1000000</f>
        <v>0</v>
      </c>
      <c r="J665" s="180">
        <f>+BPub!L651/1000000</f>
        <v>0</v>
      </c>
      <c r="K665" s="180">
        <f>+BPub!Q651/1000000</f>
        <v>0</v>
      </c>
      <c r="L665" s="180">
        <f>+BPub!W651/1000000</f>
        <v>0</v>
      </c>
      <c r="M665" s="180">
        <f>+BPub!AD651/1000000</f>
        <v>0</v>
      </c>
      <c r="N665" s="180">
        <v>0</v>
      </c>
      <c r="P665" s="58">
        <f>+BPub!I651/1000000</f>
        <v>0</v>
      </c>
      <c r="Q665" s="58">
        <f>+BPub!N651/1000000</f>
        <v>0</v>
      </c>
      <c r="R665" s="58">
        <f>+BPub!S651/1000000</f>
        <v>0</v>
      </c>
      <c r="S665" s="58">
        <f>+BPub!X651/1000000</f>
        <v>0</v>
      </c>
      <c r="T665" s="58">
        <f>+BPub!AB651/1000000</f>
        <v>0</v>
      </c>
      <c r="U665" s="58">
        <v>0</v>
      </c>
      <c r="W665" s="58">
        <f>+BPub!H651/1000000</f>
        <v>0</v>
      </c>
      <c r="X665" s="58">
        <f>+BPub!M651/1000000</f>
        <v>0</v>
      </c>
      <c r="Y665" s="58">
        <f>+BPub!R651/1000000</f>
        <v>0</v>
      </c>
      <c r="Z665" s="58">
        <f>+BPub!V651/1000000</f>
        <v>0</v>
      </c>
      <c r="AA665" s="58">
        <f>+BPub!AC651/1000000</f>
        <v>0</v>
      </c>
      <c r="AB665" s="58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</row>
    <row r="666" spans="1:35" x14ac:dyDescent="0.25">
      <c r="A666" t="s">
        <v>646</v>
      </c>
      <c r="B666" s="1">
        <v>0</v>
      </c>
      <c r="C666" s="149">
        <v>0</v>
      </c>
      <c r="D666" s="1">
        <v>0</v>
      </c>
      <c r="E666" s="1">
        <v>0</v>
      </c>
      <c r="F666" s="1">
        <v>0</v>
      </c>
      <c r="G666" s="58">
        <v>0</v>
      </c>
      <c r="I666" s="180">
        <f>+BPub!G652/1000000</f>
        <v>0</v>
      </c>
      <c r="J666" s="180">
        <f>+BPub!L652/1000000</f>
        <v>0</v>
      </c>
      <c r="K666" s="180">
        <f>+BPub!Q652/1000000</f>
        <v>0</v>
      </c>
      <c r="L666" s="180">
        <f>+BPub!W652/1000000</f>
        <v>0</v>
      </c>
      <c r="M666" s="180">
        <f>+BPub!AD652/1000000</f>
        <v>0</v>
      </c>
      <c r="N666" s="180">
        <v>0</v>
      </c>
      <c r="P666" s="58">
        <f>+BPub!I652/1000000</f>
        <v>0</v>
      </c>
      <c r="Q666" s="58">
        <f>+BPub!N652/1000000</f>
        <v>0</v>
      </c>
      <c r="R666" s="58">
        <f>+BPub!S652/1000000</f>
        <v>0</v>
      </c>
      <c r="S666" s="58">
        <f>+BPub!X652/1000000</f>
        <v>0</v>
      </c>
      <c r="T666" s="58">
        <f>+BPub!AB652/1000000</f>
        <v>0</v>
      </c>
      <c r="U666" s="58">
        <v>0</v>
      </c>
      <c r="W666" s="58">
        <f>+BPub!H652/1000000</f>
        <v>0</v>
      </c>
      <c r="X666" s="58">
        <f>+BPub!M652/1000000</f>
        <v>0</v>
      </c>
      <c r="Y666" s="58">
        <f>+BPub!R652/1000000</f>
        <v>0</v>
      </c>
      <c r="Z666" s="58">
        <f>+BPub!V652/1000000</f>
        <v>0</v>
      </c>
      <c r="AA666" s="58">
        <f>+BPub!AC652/1000000</f>
        <v>0</v>
      </c>
      <c r="AB666" s="58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</row>
    <row r="667" spans="1:35" x14ac:dyDescent="0.25">
      <c r="A667" t="s">
        <v>647</v>
      </c>
      <c r="B667" s="1">
        <v>0</v>
      </c>
      <c r="C667" s="149">
        <v>0</v>
      </c>
      <c r="D667" s="1">
        <v>0</v>
      </c>
      <c r="E667" s="1">
        <v>0</v>
      </c>
      <c r="F667" s="1">
        <v>0</v>
      </c>
      <c r="G667" s="58">
        <v>0</v>
      </c>
      <c r="I667" s="180">
        <f>+BPub!G653/1000000</f>
        <v>0</v>
      </c>
      <c r="J667" s="180">
        <f>+BPub!L653/1000000</f>
        <v>0</v>
      </c>
      <c r="K667" s="180">
        <f>+BPub!Q653/1000000</f>
        <v>0</v>
      </c>
      <c r="L667" s="180">
        <f>+BPub!W653/1000000</f>
        <v>0</v>
      </c>
      <c r="M667" s="180">
        <f>+BPub!AD653/1000000</f>
        <v>0</v>
      </c>
      <c r="N667" s="180">
        <v>0</v>
      </c>
      <c r="P667" s="58">
        <f>+BPub!I653/1000000</f>
        <v>0</v>
      </c>
      <c r="Q667" s="58">
        <f>+BPub!N653/1000000</f>
        <v>0</v>
      </c>
      <c r="R667" s="58">
        <f>+BPub!S653/1000000</f>
        <v>0</v>
      </c>
      <c r="S667" s="58">
        <f>+BPub!X653/1000000</f>
        <v>0</v>
      </c>
      <c r="T667" s="58">
        <f>+BPub!AB653/1000000</f>
        <v>0</v>
      </c>
      <c r="U667" s="58">
        <v>0</v>
      </c>
      <c r="W667" s="58">
        <f>+BPub!H653/1000000</f>
        <v>0</v>
      </c>
      <c r="X667" s="58">
        <f>+BPub!M653/1000000</f>
        <v>0</v>
      </c>
      <c r="Y667" s="58">
        <f>+BPub!R653/1000000</f>
        <v>0</v>
      </c>
      <c r="Z667" s="58">
        <f>+BPub!V653/1000000</f>
        <v>0</v>
      </c>
      <c r="AA667" s="58">
        <f>+BPub!AC653/1000000</f>
        <v>0</v>
      </c>
      <c r="AB667" s="58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</row>
    <row r="668" spans="1:35" x14ac:dyDescent="0.25">
      <c r="A668" t="s">
        <v>648</v>
      </c>
      <c r="B668" s="1">
        <v>0</v>
      </c>
      <c r="C668" s="149">
        <v>0</v>
      </c>
      <c r="D668" s="1">
        <v>0</v>
      </c>
      <c r="E668" s="1">
        <v>0</v>
      </c>
      <c r="F668" s="1">
        <v>0</v>
      </c>
      <c r="G668" s="58">
        <v>0</v>
      </c>
      <c r="I668" s="180">
        <f>+BPub!G654/1000000</f>
        <v>0</v>
      </c>
      <c r="J668" s="180">
        <f>+BPub!L654/1000000</f>
        <v>0</v>
      </c>
      <c r="K668" s="180">
        <f>+BPub!Q654/1000000</f>
        <v>0</v>
      </c>
      <c r="L668" s="180">
        <f>+BPub!W654/1000000</f>
        <v>0</v>
      </c>
      <c r="M668" s="180">
        <f>+BPub!AD654/1000000</f>
        <v>0</v>
      </c>
      <c r="N668" s="180">
        <v>0</v>
      </c>
      <c r="P668" s="58">
        <f>+BPub!I654/1000000</f>
        <v>0</v>
      </c>
      <c r="Q668" s="58">
        <f>+BPub!N654/1000000</f>
        <v>0</v>
      </c>
      <c r="R668" s="58">
        <f>+BPub!S654/1000000</f>
        <v>0</v>
      </c>
      <c r="S668" s="58">
        <f>+BPub!X654/1000000</f>
        <v>0</v>
      </c>
      <c r="T668" s="58">
        <f>+BPub!AB654/1000000</f>
        <v>0</v>
      </c>
      <c r="U668" s="58">
        <v>0</v>
      </c>
      <c r="W668" s="58">
        <f>+BPub!H654/1000000</f>
        <v>0</v>
      </c>
      <c r="X668" s="58">
        <f>+BPub!M654/1000000</f>
        <v>0</v>
      </c>
      <c r="Y668" s="58">
        <f>+BPub!R654/1000000</f>
        <v>0</v>
      </c>
      <c r="Z668" s="58">
        <f>+BPub!V654/1000000</f>
        <v>0</v>
      </c>
      <c r="AA668" s="58">
        <f>+BPub!AC654/1000000</f>
        <v>0</v>
      </c>
      <c r="AB668" s="5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</row>
    <row r="669" spans="1:35" x14ac:dyDescent="0.25">
      <c r="A669" t="s">
        <v>649</v>
      </c>
      <c r="B669" s="1">
        <v>0</v>
      </c>
      <c r="C669" s="149">
        <v>0</v>
      </c>
      <c r="D669" s="1">
        <v>0</v>
      </c>
      <c r="E669" s="1">
        <v>0</v>
      </c>
      <c r="F669" s="1">
        <v>0</v>
      </c>
      <c r="G669" s="58">
        <v>0</v>
      </c>
      <c r="I669" s="180">
        <f>+BPub!G655/1000000</f>
        <v>0</v>
      </c>
      <c r="J669" s="180">
        <f>+BPub!L655/1000000</f>
        <v>0</v>
      </c>
      <c r="K669" s="180">
        <f>+BPub!Q655/1000000</f>
        <v>0</v>
      </c>
      <c r="L669" s="180">
        <f>+BPub!W655/1000000</f>
        <v>0</v>
      </c>
      <c r="M669" s="180">
        <f>+BPub!AD655/1000000</f>
        <v>0</v>
      </c>
      <c r="N669" s="180">
        <v>0</v>
      </c>
      <c r="P669" s="58">
        <f>+BPub!I655/1000000</f>
        <v>0</v>
      </c>
      <c r="Q669" s="58">
        <f>+BPub!N655/1000000</f>
        <v>0</v>
      </c>
      <c r="R669" s="58">
        <f>+BPub!S655/1000000</f>
        <v>0</v>
      </c>
      <c r="S669" s="58">
        <f>+BPub!X655/1000000</f>
        <v>0</v>
      </c>
      <c r="T669" s="58">
        <f>+BPub!AB655/1000000</f>
        <v>0</v>
      </c>
      <c r="U669" s="58">
        <v>0</v>
      </c>
      <c r="W669" s="58">
        <f>+BPub!H655/1000000</f>
        <v>0</v>
      </c>
      <c r="X669" s="58">
        <f>+BPub!M655/1000000</f>
        <v>0</v>
      </c>
      <c r="Y669" s="58">
        <f>+BPub!R655/1000000</f>
        <v>0</v>
      </c>
      <c r="Z669" s="58">
        <f>+BPub!V655/1000000</f>
        <v>0</v>
      </c>
      <c r="AA669" s="58">
        <f>+BPub!AC655/1000000</f>
        <v>0</v>
      </c>
      <c r="AB669" s="58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</row>
    <row r="670" spans="1:35" x14ac:dyDescent="0.25">
      <c r="A670" t="s">
        <v>650</v>
      </c>
      <c r="B670" s="1">
        <v>1.2391507800000001</v>
      </c>
      <c r="C670" s="149">
        <v>0.92890375000000003</v>
      </c>
      <c r="D670" s="1">
        <v>0.62911695000000001</v>
      </c>
      <c r="E670" s="1">
        <v>0.37471628999999995</v>
      </c>
      <c r="F670" s="1">
        <v>0.20377991000000001</v>
      </c>
      <c r="G670" s="58">
        <v>0.11942395</v>
      </c>
      <c r="I670" s="180">
        <f>+BPub!G656/1000000</f>
        <v>0</v>
      </c>
      <c r="J670" s="180">
        <f>+BPub!L656/1000000</f>
        <v>0</v>
      </c>
      <c r="K670" s="180">
        <f>+BPub!Q656/1000000</f>
        <v>0</v>
      </c>
      <c r="L670" s="180">
        <f>+BPub!W656/1000000</f>
        <v>0</v>
      </c>
      <c r="M670" s="180">
        <f>+BPub!AD656/1000000</f>
        <v>0</v>
      </c>
      <c r="N670" s="180">
        <v>0</v>
      </c>
      <c r="P670" s="58">
        <f>+BPub!I656/1000000</f>
        <v>0</v>
      </c>
      <c r="Q670" s="58">
        <f>+BPub!N656/1000000</f>
        <v>0</v>
      </c>
      <c r="R670" s="58">
        <f>+BPub!S656/1000000</f>
        <v>0</v>
      </c>
      <c r="S670" s="58">
        <f>+BPub!X656/1000000</f>
        <v>0</v>
      </c>
      <c r="T670" s="58">
        <f>+BPub!AB656/1000000</f>
        <v>0</v>
      </c>
      <c r="U670" s="58">
        <v>0</v>
      </c>
      <c r="W670" s="58">
        <f>+BPub!H656/1000000</f>
        <v>0</v>
      </c>
      <c r="X670" s="58">
        <f>+BPub!M656/1000000</f>
        <v>0</v>
      </c>
      <c r="Y670" s="58">
        <f>+BPub!R656/1000000</f>
        <v>0</v>
      </c>
      <c r="Z670" s="58">
        <f>+BPub!V656/1000000</f>
        <v>0</v>
      </c>
      <c r="AA670" s="58">
        <f>+BPub!AC656/1000000</f>
        <v>0</v>
      </c>
      <c r="AB670" s="58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</row>
    <row r="671" spans="1:35" x14ac:dyDescent="0.25">
      <c r="A671" t="s">
        <v>651</v>
      </c>
      <c r="B671" s="1">
        <v>3.2414319999999996E-2</v>
      </c>
      <c r="C671" s="149">
        <v>2.800157E-2</v>
      </c>
      <c r="D671" s="1">
        <v>0.17298044000000001</v>
      </c>
      <c r="E671" s="1">
        <v>8.8441949999999991E-2</v>
      </c>
      <c r="F671" s="1">
        <v>5.414944E-2</v>
      </c>
      <c r="G671" s="58">
        <v>3.020625E-2</v>
      </c>
      <c r="I671" s="180">
        <f>+BPub!G657/1000000</f>
        <v>0</v>
      </c>
      <c r="J671" s="180">
        <f>+BPub!L657/1000000</f>
        <v>0</v>
      </c>
      <c r="K671" s="180">
        <f>+BPub!Q657/1000000</f>
        <v>0</v>
      </c>
      <c r="L671" s="180">
        <f>+BPub!W657/1000000</f>
        <v>0</v>
      </c>
      <c r="M671" s="180">
        <f>+BPub!AD657/1000000</f>
        <v>0</v>
      </c>
      <c r="N671" s="180">
        <v>0</v>
      </c>
      <c r="P671" s="58">
        <f>+BPub!I657/1000000</f>
        <v>0</v>
      </c>
      <c r="Q671" s="58">
        <f>+BPub!N657/1000000</f>
        <v>0</v>
      </c>
      <c r="R671" s="58">
        <f>+BPub!S657/1000000</f>
        <v>0</v>
      </c>
      <c r="S671" s="58">
        <f>+BPub!X657/1000000</f>
        <v>0</v>
      </c>
      <c r="T671" s="58">
        <f>+BPub!AB657/1000000</f>
        <v>0</v>
      </c>
      <c r="U671" s="58">
        <v>0</v>
      </c>
      <c r="W671" s="58">
        <f>+BPub!H657/1000000</f>
        <v>0</v>
      </c>
      <c r="X671" s="58">
        <f>+BPub!M657/1000000</f>
        <v>0</v>
      </c>
      <c r="Y671" s="58">
        <f>+BPub!R657/1000000</f>
        <v>0</v>
      </c>
      <c r="Z671" s="58">
        <f>+BPub!V657/1000000</f>
        <v>0</v>
      </c>
      <c r="AA671" s="58">
        <f>+BPub!AC657/1000000</f>
        <v>0</v>
      </c>
      <c r="AB671" s="58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</row>
    <row r="672" spans="1:35" x14ac:dyDescent="0.25">
      <c r="A672" t="s">
        <v>652</v>
      </c>
      <c r="B672" s="1">
        <v>4.0797769999999997E-2</v>
      </c>
      <c r="C672" s="149">
        <v>2.804104E-2</v>
      </c>
      <c r="D672" s="1">
        <v>2.540367E-2</v>
      </c>
      <c r="E672" s="1">
        <v>2.7388659999999999E-2</v>
      </c>
      <c r="F672" s="1">
        <v>1.418634E-2</v>
      </c>
      <c r="G672" s="58">
        <v>2.8124999999999999E-3</v>
      </c>
      <c r="I672" s="180">
        <f>+BPub!G658/1000000</f>
        <v>0</v>
      </c>
      <c r="J672" s="180">
        <f>+BPub!L658/1000000</f>
        <v>0</v>
      </c>
      <c r="K672" s="180">
        <f>+BPub!Q658/1000000</f>
        <v>0</v>
      </c>
      <c r="L672" s="180">
        <f>+BPub!W658/1000000</f>
        <v>0</v>
      </c>
      <c r="M672" s="180">
        <f>+BPub!AD658/1000000</f>
        <v>0</v>
      </c>
      <c r="N672" s="180">
        <v>0</v>
      </c>
      <c r="P672" s="58">
        <f>+BPub!I658/1000000</f>
        <v>0</v>
      </c>
      <c r="Q672" s="58">
        <f>+BPub!N658/1000000</f>
        <v>0</v>
      </c>
      <c r="R672" s="58">
        <f>+BPub!S658/1000000</f>
        <v>0</v>
      </c>
      <c r="S672" s="58">
        <f>+BPub!X658/1000000</f>
        <v>0</v>
      </c>
      <c r="T672" s="58">
        <f>+BPub!AB658/1000000</f>
        <v>0</v>
      </c>
      <c r="U672" s="58">
        <v>0</v>
      </c>
      <c r="W672" s="58">
        <f>+BPub!H658/1000000</f>
        <v>0</v>
      </c>
      <c r="X672" s="58">
        <f>+BPub!M658/1000000</f>
        <v>0</v>
      </c>
      <c r="Y672" s="58">
        <f>+BPub!R658/1000000</f>
        <v>0</v>
      </c>
      <c r="Z672" s="58">
        <f>+BPub!V658/1000000</f>
        <v>0</v>
      </c>
      <c r="AA672" s="58">
        <f>+BPub!AC658/1000000</f>
        <v>0</v>
      </c>
      <c r="AB672" s="58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</row>
    <row r="673" spans="1:35" x14ac:dyDescent="0.25">
      <c r="A673" t="s">
        <v>653</v>
      </c>
      <c r="B673" s="1">
        <v>5.9997179999999997E-2</v>
      </c>
      <c r="C673" s="149">
        <v>5.6548169999999995E-2</v>
      </c>
      <c r="D673" s="1">
        <v>4.2263879999999997E-2</v>
      </c>
      <c r="E673" s="1">
        <v>2.7790749999999999E-2</v>
      </c>
      <c r="F673" s="1">
        <v>7.2321800000000004E-3</v>
      </c>
      <c r="G673" s="58">
        <v>0</v>
      </c>
      <c r="I673" s="180">
        <f>+BPub!G659/1000000</f>
        <v>0</v>
      </c>
      <c r="J673" s="180">
        <f>+BPub!L659/1000000</f>
        <v>0</v>
      </c>
      <c r="K673" s="180">
        <f>+BPub!Q659/1000000</f>
        <v>0</v>
      </c>
      <c r="L673" s="180">
        <f>+BPub!W659/1000000</f>
        <v>0</v>
      </c>
      <c r="M673" s="180">
        <f>+BPub!AD659/1000000</f>
        <v>0</v>
      </c>
      <c r="N673" s="180">
        <v>0</v>
      </c>
      <c r="P673" s="58">
        <f>+BPub!I659/1000000</f>
        <v>0</v>
      </c>
      <c r="Q673" s="58">
        <f>+BPub!N659/1000000</f>
        <v>0</v>
      </c>
      <c r="R673" s="58">
        <f>+BPub!S659/1000000</f>
        <v>0</v>
      </c>
      <c r="S673" s="58">
        <f>+BPub!X659/1000000</f>
        <v>0</v>
      </c>
      <c r="T673" s="58">
        <f>+BPub!AB659/1000000</f>
        <v>0</v>
      </c>
      <c r="U673" s="58">
        <v>0</v>
      </c>
      <c r="W673" s="58">
        <f>+BPub!H659/1000000</f>
        <v>0</v>
      </c>
      <c r="X673" s="58">
        <f>+BPub!M659/1000000</f>
        <v>0</v>
      </c>
      <c r="Y673" s="58">
        <f>+BPub!R659/1000000</f>
        <v>0</v>
      </c>
      <c r="Z673" s="58">
        <f>+BPub!V659/1000000</f>
        <v>0</v>
      </c>
      <c r="AA673" s="58">
        <f>+BPub!AC659/1000000</f>
        <v>0</v>
      </c>
      <c r="AB673" s="58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</row>
    <row r="674" spans="1:35" x14ac:dyDescent="0.25">
      <c r="A674" t="s">
        <v>654</v>
      </c>
      <c r="B674" s="1">
        <v>0.16133394000000001</v>
      </c>
      <c r="C674" s="149">
        <v>0.14276902</v>
      </c>
      <c r="D674" s="1">
        <v>0.11358683999999999</v>
      </c>
      <c r="E674" s="1">
        <v>9.2766570000000007E-2</v>
      </c>
      <c r="F674" s="1">
        <v>5.2980359999999997E-2</v>
      </c>
      <c r="G674" s="58">
        <v>4.0064669999999997E-2</v>
      </c>
      <c r="I674" s="180">
        <f>+BPub!G660/1000000</f>
        <v>0</v>
      </c>
      <c r="J674" s="180">
        <f>+BPub!L660/1000000</f>
        <v>0</v>
      </c>
      <c r="K674" s="180">
        <f>+BPub!Q660/1000000</f>
        <v>0</v>
      </c>
      <c r="L674" s="180">
        <f>+BPub!W660/1000000</f>
        <v>0</v>
      </c>
      <c r="M674" s="180">
        <f>+BPub!AD660/1000000</f>
        <v>0</v>
      </c>
      <c r="N674" s="180">
        <v>0</v>
      </c>
      <c r="P674" s="58">
        <f>+BPub!I660/1000000</f>
        <v>0</v>
      </c>
      <c r="Q674" s="58">
        <f>+BPub!N660/1000000</f>
        <v>0</v>
      </c>
      <c r="R674" s="58">
        <f>+BPub!S660/1000000</f>
        <v>0</v>
      </c>
      <c r="S674" s="58">
        <f>+BPub!X660/1000000</f>
        <v>0</v>
      </c>
      <c r="T674" s="58">
        <f>+BPub!AB660/1000000</f>
        <v>0</v>
      </c>
      <c r="U674" s="58">
        <v>0</v>
      </c>
      <c r="W674" s="58">
        <f>+BPub!H660/1000000</f>
        <v>0</v>
      </c>
      <c r="X674" s="58">
        <f>+BPub!M660/1000000</f>
        <v>0</v>
      </c>
      <c r="Y674" s="58">
        <f>+BPub!R660/1000000</f>
        <v>0</v>
      </c>
      <c r="Z674" s="58">
        <f>+BPub!V660/1000000</f>
        <v>0</v>
      </c>
      <c r="AA674" s="58">
        <f>+BPub!AC660/1000000</f>
        <v>0</v>
      </c>
      <c r="AB674" s="58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</row>
    <row r="675" spans="1:35" x14ac:dyDescent="0.25">
      <c r="A675" t="s">
        <v>655</v>
      </c>
      <c r="B675" s="1">
        <v>0.94460756999999995</v>
      </c>
      <c r="C675" s="149">
        <v>0.67354395</v>
      </c>
      <c r="D675" s="1">
        <v>0.27488212000000001</v>
      </c>
      <c r="E675" s="1">
        <v>0.13832835999999998</v>
      </c>
      <c r="F675" s="1">
        <v>7.5231590000000001E-2</v>
      </c>
      <c r="G675" s="58">
        <v>4.6340529999999998E-2</v>
      </c>
      <c r="I675" s="180">
        <f>+BPub!G661/1000000</f>
        <v>0</v>
      </c>
      <c r="J675" s="180">
        <f>+BPub!L661/1000000</f>
        <v>0</v>
      </c>
      <c r="K675" s="180">
        <f>+BPub!Q661/1000000</f>
        <v>0</v>
      </c>
      <c r="L675" s="180">
        <f>+BPub!W661/1000000</f>
        <v>0</v>
      </c>
      <c r="M675" s="180">
        <f>+BPub!AD661/1000000</f>
        <v>0</v>
      </c>
      <c r="N675" s="180">
        <v>0</v>
      </c>
      <c r="P675" s="58">
        <f>+BPub!I661/1000000</f>
        <v>0</v>
      </c>
      <c r="Q675" s="58">
        <f>+BPub!N661/1000000</f>
        <v>0</v>
      </c>
      <c r="R675" s="58">
        <f>+BPub!S661/1000000</f>
        <v>0</v>
      </c>
      <c r="S675" s="58">
        <f>+BPub!X661/1000000</f>
        <v>0</v>
      </c>
      <c r="T675" s="58">
        <f>+BPub!AB661/1000000</f>
        <v>0</v>
      </c>
      <c r="U675" s="58">
        <v>0</v>
      </c>
      <c r="W675" s="58">
        <f>+BPub!H661/1000000</f>
        <v>0</v>
      </c>
      <c r="X675" s="58">
        <f>+BPub!M661/1000000</f>
        <v>0</v>
      </c>
      <c r="Y675" s="58">
        <f>+BPub!R661/1000000</f>
        <v>0</v>
      </c>
      <c r="Z675" s="58">
        <f>+BPub!V661/1000000</f>
        <v>0</v>
      </c>
      <c r="AA675" s="58">
        <f>+BPub!AC661/1000000</f>
        <v>0</v>
      </c>
      <c r="AB675" s="58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</row>
    <row r="676" spans="1:35" x14ac:dyDescent="0.25">
      <c r="A676" t="s">
        <v>656</v>
      </c>
      <c r="B676" s="1">
        <v>6.6943699999999998E-3</v>
      </c>
      <c r="C676" s="149">
        <v>6.0444399999999999E-3</v>
      </c>
      <c r="D676" s="1">
        <v>5.7709099999999998E-3</v>
      </c>
      <c r="E676" s="1">
        <v>5.4730100000000004E-3</v>
      </c>
      <c r="F676" s="1">
        <v>4.65242E-3</v>
      </c>
      <c r="G676" s="58">
        <v>4.1053599999999997E-3</v>
      </c>
      <c r="I676" s="180">
        <f>+BPub!G662/1000000</f>
        <v>1.5665256200000002</v>
      </c>
      <c r="J676" s="180">
        <f>+BPub!L662/1000000</f>
        <v>1.29693971</v>
      </c>
      <c r="K676" s="180">
        <f>+BPub!Q662/1000000</f>
        <v>1.1636091499999999</v>
      </c>
      <c r="L676" s="180">
        <f>+BPub!W662/1000000</f>
        <v>1.03027859</v>
      </c>
      <c r="M676" s="180">
        <f>+BPub!AD662/1000000</f>
        <v>0.91775853000000007</v>
      </c>
      <c r="N676" s="180">
        <v>0.82604896999999999</v>
      </c>
      <c r="P676" s="58">
        <f>+BPub!I662/1000000</f>
        <v>0</v>
      </c>
      <c r="Q676" s="58">
        <f>+BPub!N662/1000000</f>
        <v>47.408527679999999</v>
      </c>
      <c r="R676" s="58">
        <f>+BPub!S662/1000000</f>
        <v>31.209399960000002</v>
      </c>
      <c r="S676" s="58">
        <f>+BPub!X662/1000000</f>
        <v>67.806472420000006</v>
      </c>
      <c r="T676" s="58">
        <f>+BPub!AB662/1000000</f>
        <v>99.54136235</v>
      </c>
      <c r="U676" s="58">
        <v>26.399069770000001</v>
      </c>
      <c r="W676" s="58">
        <f>+BPub!H662/1000000</f>
        <v>11.22581222</v>
      </c>
      <c r="X676" s="58">
        <f>+BPub!M662/1000000</f>
        <v>12.77749899</v>
      </c>
      <c r="Y676" s="58">
        <f>+BPub!R662/1000000</f>
        <v>14.70189506</v>
      </c>
      <c r="Z676" s="58">
        <f>+BPub!V662/1000000</f>
        <v>14.995806539999998</v>
      </c>
      <c r="AA676" s="58">
        <f>+BPub!AC662/1000000</f>
        <v>13.66086213</v>
      </c>
      <c r="AB676" s="58">
        <v>13.26381466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</row>
    <row r="677" spans="1:35" x14ac:dyDescent="0.25">
      <c r="A677" t="s">
        <v>657</v>
      </c>
      <c r="B677" s="1">
        <v>0</v>
      </c>
      <c r="C677" s="149">
        <v>0</v>
      </c>
      <c r="D677" s="1">
        <v>0</v>
      </c>
      <c r="E677" s="1">
        <v>0</v>
      </c>
      <c r="F677" s="1">
        <v>0</v>
      </c>
      <c r="G677" s="58">
        <v>0</v>
      </c>
      <c r="I677" s="180">
        <f>+BPub!G663/1000000</f>
        <v>0</v>
      </c>
      <c r="J677" s="180">
        <f>+BPub!L663/1000000</f>
        <v>0</v>
      </c>
      <c r="K677" s="180">
        <f>+BPub!Q663/1000000</f>
        <v>0</v>
      </c>
      <c r="L677" s="180">
        <f>+BPub!W663/1000000</f>
        <v>0</v>
      </c>
      <c r="M677" s="180">
        <f>+BPub!AD663/1000000</f>
        <v>0</v>
      </c>
      <c r="N677" s="180">
        <v>0</v>
      </c>
      <c r="P677" s="58">
        <f>+BPub!I663/1000000</f>
        <v>0</v>
      </c>
      <c r="Q677" s="58">
        <f>+BPub!N663/1000000</f>
        <v>0</v>
      </c>
      <c r="R677" s="58">
        <f>+BPub!S663/1000000</f>
        <v>6.6739637599999995</v>
      </c>
      <c r="S677" s="58">
        <f>+BPub!X663/1000000</f>
        <v>3.05</v>
      </c>
      <c r="T677" s="58">
        <f>+BPub!AB663/1000000</f>
        <v>3.165</v>
      </c>
      <c r="U677" s="58">
        <v>0</v>
      </c>
      <c r="W677" s="58">
        <f>+BPub!H663/1000000</f>
        <v>1.91231E-3</v>
      </c>
      <c r="X677" s="58">
        <f>+BPub!M663/1000000</f>
        <v>1.91231E-3</v>
      </c>
      <c r="Y677" s="58">
        <f>+BPub!R663/1000000</f>
        <v>1.91231E-3</v>
      </c>
      <c r="Z677" s="58">
        <f>+BPub!V663/1000000</f>
        <v>1.91231E-3</v>
      </c>
      <c r="AA677" s="58">
        <f>+BPub!AC663/1000000</f>
        <v>1.91231E-3</v>
      </c>
      <c r="AB677" s="58">
        <v>1.91231E-3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</row>
    <row r="678" spans="1:35" x14ac:dyDescent="0.25">
      <c r="A678" t="s">
        <v>658</v>
      </c>
      <c r="B678" s="1">
        <v>0</v>
      </c>
      <c r="C678" s="149">
        <v>0</v>
      </c>
      <c r="D678" s="1">
        <v>0</v>
      </c>
      <c r="E678" s="1">
        <v>0</v>
      </c>
      <c r="F678" s="1">
        <v>0</v>
      </c>
      <c r="G678" s="58">
        <v>0</v>
      </c>
      <c r="I678" s="180">
        <f>+BPub!G664/1000000</f>
        <v>2.937468E-2</v>
      </c>
      <c r="J678" s="180">
        <f>+BPub!L664/1000000</f>
        <v>2.937468E-2</v>
      </c>
      <c r="K678" s="180">
        <f>+BPub!Q664/1000000</f>
        <v>4.5854779999999998E-2</v>
      </c>
      <c r="L678" s="180">
        <f>+BPub!W664/1000000</f>
        <v>2.937468E-2</v>
      </c>
      <c r="M678" s="180">
        <f>+BPub!AD664/1000000</f>
        <v>0</v>
      </c>
      <c r="N678" s="180">
        <v>2.937468E-2</v>
      </c>
      <c r="P678" s="58">
        <f>+BPub!I664/1000000</f>
        <v>0</v>
      </c>
      <c r="Q678" s="58">
        <f>+BPub!N664/1000000</f>
        <v>3.781296E-2</v>
      </c>
      <c r="R678" s="58">
        <f>+BPub!S664/1000000</f>
        <v>0</v>
      </c>
      <c r="S678" s="58">
        <f>+BPub!X664/1000000</f>
        <v>0</v>
      </c>
      <c r="T678" s="58">
        <f>+BPub!AB664/1000000</f>
        <v>8.3333333300000003</v>
      </c>
      <c r="U678" s="58">
        <v>8.3333333300000003</v>
      </c>
      <c r="W678" s="58">
        <f>+BPub!H664/1000000</f>
        <v>5.6219169999999999E-2</v>
      </c>
      <c r="X678" s="58">
        <f>+BPub!M664/1000000</f>
        <v>5.6219169999999999E-2</v>
      </c>
      <c r="Y678" s="58">
        <f>+BPub!R664/1000000</f>
        <v>5.6219169999999999E-2</v>
      </c>
      <c r="Z678" s="58">
        <f>+BPub!V664/1000000</f>
        <v>5.6219169999999999E-2</v>
      </c>
      <c r="AA678" s="58">
        <f>+BPub!AC664/1000000</f>
        <v>5.6219169999999999E-2</v>
      </c>
      <c r="AB678" s="58">
        <v>5.6219169999999999E-2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</row>
    <row r="679" spans="1:35" x14ac:dyDescent="0.25">
      <c r="A679" t="s">
        <v>659</v>
      </c>
      <c r="B679" s="1">
        <v>5.48E-6</v>
      </c>
      <c r="C679" s="149">
        <v>5.48E-6</v>
      </c>
      <c r="D679" s="1">
        <v>5.48E-6</v>
      </c>
      <c r="E679" s="1">
        <v>5.48E-6</v>
      </c>
      <c r="F679" s="1">
        <v>5.48E-6</v>
      </c>
      <c r="G679" s="58">
        <v>5.48E-6</v>
      </c>
      <c r="I679" s="180">
        <f>+BPub!G665/1000000</f>
        <v>8.4607740000000001E-2</v>
      </c>
      <c r="J679" s="180">
        <f>+BPub!L665/1000000</f>
        <v>1.6480099999999998E-2</v>
      </c>
      <c r="K679" s="180">
        <f>+BPub!Q665/1000000</f>
        <v>0</v>
      </c>
      <c r="L679" s="180">
        <f>+BPub!W665/1000000</f>
        <v>1.6480099999999998E-2</v>
      </c>
      <c r="M679" s="180">
        <f>+BPub!AD665/1000000</f>
        <v>4.5854779999999998E-2</v>
      </c>
      <c r="N679" s="180">
        <v>1.6480099999999998E-2</v>
      </c>
      <c r="P679" s="58">
        <f>+BPub!I665/1000000</f>
        <v>0</v>
      </c>
      <c r="Q679" s="58">
        <f>+BPub!N665/1000000</f>
        <v>6.4106902100000003</v>
      </c>
      <c r="R679" s="58">
        <f>+BPub!S665/1000000</f>
        <v>0</v>
      </c>
      <c r="S679" s="58">
        <f>+BPub!X665/1000000</f>
        <v>3.7339637799999998</v>
      </c>
      <c r="T679" s="58">
        <f>+BPub!AB665/1000000</f>
        <v>50.037812960000004</v>
      </c>
      <c r="U679" s="58">
        <v>3.781296E-2</v>
      </c>
      <c r="W679" s="58">
        <f>+BPub!H665/1000000</f>
        <v>1.0106461200000001</v>
      </c>
      <c r="X679" s="58">
        <f>+BPub!M665/1000000</f>
        <v>1.0156399200000001</v>
      </c>
      <c r="Y679" s="58">
        <f>+BPub!R665/1000000</f>
        <v>0.73315745999999993</v>
      </c>
      <c r="Z679" s="58">
        <f>+BPub!V665/1000000</f>
        <v>0.75262866000000006</v>
      </c>
      <c r="AA679" s="58">
        <f>+BPub!AC665/1000000</f>
        <v>0.73041906000000001</v>
      </c>
      <c r="AB679" s="58">
        <v>0.75084786000000003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</row>
    <row r="680" spans="1:35" x14ac:dyDescent="0.25">
      <c r="A680" t="s">
        <v>660</v>
      </c>
      <c r="B680" s="1">
        <v>3.9380000000000006E-5</v>
      </c>
      <c r="C680" s="149">
        <v>3.1199999999999999E-5</v>
      </c>
      <c r="D680" s="1">
        <v>3.1199999999999999E-5</v>
      </c>
      <c r="E680" s="1">
        <v>3.1199999999999999E-5</v>
      </c>
      <c r="F680" s="1">
        <v>3.1199999999999999E-5</v>
      </c>
      <c r="G680" s="58">
        <v>3.1199999999999999E-5</v>
      </c>
      <c r="I680" s="180">
        <f>+BPub!G666/1000000</f>
        <v>0.13479299</v>
      </c>
      <c r="J680" s="180">
        <f>+BPub!L666/1000000</f>
        <v>6.6665279999999993E-2</v>
      </c>
      <c r="K680" s="180">
        <f>+BPub!Q666/1000000</f>
        <v>6.6665279999999993E-2</v>
      </c>
      <c r="L680" s="180">
        <f>+BPub!W666/1000000</f>
        <v>6.6665279999999993E-2</v>
      </c>
      <c r="M680" s="180">
        <f>+BPub!AD666/1000000</f>
        <v>4.5854779999999998E-2</v>
      </c>
      <c r="N680" s="180">
        <v>4.5827190000000004E-2</v>
      </c>
      <c r="P680" s="58">
        <f>+BPub!I666/1000000</f>
        <v>0</v>
      </c>
      <c r="Q680" s="58">
        <f>+BPub!N666/1000000</f>
        <v>6.4985031700000002</v>
      </c>
      <c r="R680" s="58">
        <f>+BPub!S666/1000000</f>
        <v>6.7289637400000002</v>
      </c>
      <c r="S680" s="58">
        <f>+BPub!X666/1000000</f>
        <v>11.48114629</v>
      </c>
      <c r="T680" s="58">
        <f>+BPub!AB666/1000000</f>
        <v>11.60614629</v>
      </c>
      <c r="U680" s="58">
        <v>8.3711462900000004</v>
      </c>
      <c r="W680" s="58">
        <f>+BPub!H666/1000000</f>
        <v>1.0687776</v>
      </c>
      <c r="X680" s="58">
        <f>+BPub!M666/1000000</f>
        <v>1.0737713999999998</v>
      </c>
      <c r="Y680" s="58">
        <f>+BPub!R666/1000000</f>
        <v>0.79128893999999994</v>
      </c>
      <c r="Z680" s="58">
        <f>+BPub!V666/1000000</f>
        <v>0.81076013999999996</v>
      </c>
      <c r="AA680" s="58">
        <f>+BPub!AC666/1000000</f>
        <v>0.78855054000000002</v>
      </c>
      <c r="AB680" s="58">
        <v>0.80897933999999994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</row>
    <row r="681" spans="1:35" x14ac:dyDescent="0.25">
      <c r="A681" t="s">
        <v>661</v>
      </c>
      <c r="B681" s="1">
        <v>6.64951E-3</v>
      </c>
      <c r="C681" s="149">
        <v>6.00776E-3</v>
      </c>
      <c r="D681" s="1">
        <v>5.7342299999999999E-3</v>
      </c>
      <c r="E681" s="1">
        <v>5.4363299999999996E-3</v>
      </c>
      <c r="F681" s="1">
        <v>4.6157400000000001E-3</v>
      </c>
      <c r="G681" s="58">
        <v>4.0686799999999999E-3</v>
      </c>
      <c r="I681" s="180">
        <f>+BPub!G667/1000000</f>
        <v>1.31775021</v>
      </c>
      <c r="J681" s="180">
        <f>+BPub!L667/1000000</f>
        <v>1.1844196499999999</v>
      </c>
      <c r="K681" s="180">
        <f>+BPub!Q667/1000000</f>
        <v>1.0510890900000001</v>
      </c>
      <c r="L681" s="180">
        <f>+BPub!W667/1000000</f>
        <v>0.91775853000000007</v>
      </c>
      <c r="M681" s="180">
        <f>+BPub!AD667/1000000</f>
        <v>0.82604896999999999</v>
      </c>
      <c r="N681" s="180">
        <v>0.73436699999999999</v>
      </c>
      <c r="P681" s="58">
        <f>+BPub!I667/1000000</f>
        <v>0</v>
      </c>
      <c r="Q681" s="58">
        <f>+BPub!N667/1000000</f>
        <v>34.461521340000004</v>
      </c>
      <c r="R681" s="58">
        <f>+BPub!S667/1000000</f>
        <v>17.806472460000002</v>
      </c>
      <c r="S681" s="58">
        <f>+BPub!X667/1000000</f>
        <v>49.54136235</v>
      </c>
      <c r="T681" s="58">
        <f>+BPub!AB667/1000000</f>
        <v>26.399069770000001</v>
      </c>
      <c r="U681" s="58">
        <v>9.6567771899999997</v>
      </c>
      <c r="W681" s="58">
        <f>+BPub!H667/1000000</f>
        <v>9.0882570200000004</v>
      </c>
      <c r="X681" s="58">
        <f>+BPub!M667/1000000</f>
        <v>10.62995619</v>
      </c>
      <c r="Y681" s="58">
        <f>+BPub!R667/1000000</f>
        <v>13.119317179999999</v>
      </c>
      <c r="Z681" s="58">
        <f>+BPub!V667/1000000</f>
        <v>13.37428626</v>
      </c>
      <c r="AA681" s="58">
        <f>+BPub!AC667/1000000</f>
        <v>12.083761050000001</v>
      </c>
      <c r="AB681" s="58">
        <v>11.64585598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</row>
    <row r="682" spans="1:35" x14ac:dyDescent="0.25">
      <c r="A682" t="s">
        <v>662</v>
      </c>
      <c r="B682" s="1">
        <v>0</v>
      </c>
      <c r="C682" s="149">
        <v>0</v>
      </c>
      <c r="D682" s="1">
        <v>0</v>
      </c>
      <c r="E682" s="1">
        <v>0</v>
      </c>
      <c r="F682" s="1">
        <v>0</v>
      </c>
      <c r="G682" s="58">
        <v>0</v>
      </c>
      <c r="I682" s="180">
        <f>+BPub!G668/1000000</f>
        <v>0</v>
      </c>
      <c r="J682" s="180">
        <f>+BPub!L668/1000000</f>
        <v>0</v>
      </c>
      <c r="K682" s="180">
        <f>+BPub!Q668/1000000</f>
        <v>0</v>
      </c>
      <c r="L682" s="180">
        <f>+BPub!W668/1000000</f>
        <v>0</v>
      </c>
      <c r="M682" s="180">
        <f>+BPub!AD668/1000000</f>
        <v>0</v>
      </c>
      <c r="N682" s="180">
        <v>0</v>
      </c>
      <c r="P682" s="58">
        <f>+BPub!I668/1000000</f>
        <v>0</v>
      </c>
      <c r="Q682" s="58">
        <f>+BPub!N668/1000000</f>
        <v>0</v>
      </c>
      <c r="R682" s="58">
        <f>+BPub!S668/1000000</f>
        <v>0</v>
      </c>
      <c r="S682" s="58">
        <f>+BPub!X668/1000000</f>
        <v>0</v>
      </c>
      <c r="T682" s="58">
        <f>+BPub!AB668/1000000</f>
        <v>0</v>
      </c>
      <c r="U682" s="58">
        <v>0</v>
      </c>
      <c r="W682" s="58">
        <f>+BPub!H668/1000000</f>
        <v>0</v>
      </c>
      <c r="X682" s="58">
        <f>+BPub!M668/1000000</f>
        <v>0</v>
      </c>
      <c r="Y682" s="58">
        <f>+BPub!R668/1000000</f>
        <v>0</v>
      </c>
      <c r="Z682" s="58">
        <f>+BPub!V668/1000000</f>
        <v>0</v>
      </c>
      <c r="AA682" s="58">
        <f>+BPub!AC668/1000000</f>
        <v>0</v>
      </c>
      <c r="AB682" s="58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</row>
    <row r="683" spans="1:35" x14ac:dyDescent="0.25">
      <c r="A683" t="s">
        <v>663</v>
      </c>
      <c r="B683" s="1">
        <v>0</v>
      </c>
      <c r="C683" s="149">
        <v>0</v>
      </c>
      <c r="D683" s="1">
        <v>0</v>
      </c>
      <c r="E683" s="1">
        <v>0</v>
      </c>
      <c r="F683" s="1">
        <v>0</v>
      </c>
      <c r="G683" s="58">
        <v>0</v>
      </c>
      <c r="I683" s="180">
        <f>+BPub!G669/1000000</f>
        <v>0</v>
      </c>
      <c r="J683" s="180">
        <f>+BPub!L669/1000000</f>
        <v>0</v>
      </c>
      <c r="K683" s="180">
        <f>+BPub!Q669/1000000</f>
        <v>0</v>
      </c>
      <c r="L683" s="180">
        <f>+BPub!W669/1000000</f>
        <v>0</v>
      </c>
      <c r="M683" s="180">
        <f>+BPub!AD669/1000000</f>
        <v>0</v>
      </c>
      <c r="N683" s="180">
        <v>0</v>
      </c>
      <c r="P683" s="58">
        <f>+BPub!I669/1000000</f>
        <v>0</v>
      </c>
      <c r="Q683" s="58">
        <f>+BPub!N669/1000000</f>
        <v>0</v>
      </c>
      <c r="R683" s="58">
        <f>+BPub!S669/1000000</f>
        <v>0</v>
      </c>
      <c r="S683" s="58">
        <f>+BPub!X669/1000000</f>
        <v>0</v>
      </c>
      <c r="T683" s="58">
        <f>+BPub!AB669/1000000</f>
        <v>0</v>
      </c>
      <c r="U683" s="58">
        <v>0</v>
      </c>
      <c r="W683" s="58">
        <f>+BPub!H669/1000000</f>
        <v>0</v>
      </c>
      <c r="X683" s="58">
        <f>+BPub!M669/1000000</f>
        <v>0</v>
      </c>
      <c r="Y683" s="58">
        <f>+BPub!R669/1000000</f>
        <v>0</v>
      </c>
      <c r="Z683" s="58">
        <f>+BPub!V669/1000000</f>
        <v>0</v>
      </c>
      <c r="AA683" s="58">
        <f>+BPub!AC669/1000000</f>
        <v>0</v>
      </c>
      <c r="AB683" s="58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</row>
    <row r="684" spans="1:35" x14ac:dyDescent="0.25">
      <c r="A684" t="s">
        <v>664</v>
      </c>
      <c r="B684" s="1">
        <v>0</v>
      </c>
      <c r="C684" s="149">
        <v>0</v>
      </c>
      <c r="D684" s="1">
        <v>0</v>
      </c>
      <c r="E684" s="1">
        <v>0</v>
      </c>
      <c r="F684" s="1">
        <v>0</v>
      </c>
      <c r="G684" s="58">
        <v>0</v>
      </c>
      <c r="I684" s="180">
        <f>+BPub!G670/1000000</f>
        <v>0</v>
      </c>
      <c r="J684" s="180">
        <f>+BPub!L670/1000000</f>
        <v>0</v>
      </c>
      <c r="K684" s="180">
        <f>+BPub!Q670/1000000</f>
        <v>0</v>
      </c>
      <c r="L684" s="180">
        <f>+BPub!W670/1000000</f>
        <v>0</v>
      </c>
      <c r="M684" s="180">
        <f>+BPub!AD670/1000000</f>
        <v>0</v>
      </c>
      <c r="N684" s="180">
        <v>0</v>
      </c>
      <c r="P684" s="58">
        <f>+BPub!I670/1000000</f>
        <v>0</v>
      </c>
      <c r="Q684" s="58">
        <f>+BPub!N670/1000000</f>
        <v>0</v>
      </c>
      <c r="R684" s="58">
        <f>+BPub!S670/1000000</f>
        <v>0</v>
      </c>
      <c r="S684" s="58">
        <f>+BPub!X670/1000000</f>
        <v>0</v>
      </c>
      <c r="T684" s="58">
        <f>+BPub!AB670/1000000</f>
        <v>0</v>
      </c>
      <c r="U684" s="58">
        <v>0</v>
      </c>
      <c r="W684" s="58">
        <f>+BPub!H670/1000000</f>
        <v>0</v>
      </c>
      <c r="X684" s="58">
        <f>+BPub!M670/1000000</f>
        <v>0</v>
      </c>
      <c r="Y684" s="58">
        <f>+BPub!R670/1000000</f>
        <v>0</v>
      </c>
      <c r="Z684" s="58">
        <f>+BPub!V670/1000000</f>
        <v>0</v>
      </c>
      <c r="AA684" s="58">
        <f>+BPub!AC670/1000000</f>
        <v>0</v>
      </c>
      <c r="AB684" s="58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</row>
    <row r="685" spans="1:35" x14ac:dyDescent="0.25">
      <c r="A685" t="s">
        <v>665</v>
      </c>
      <c r="B685" s="1">
        <v>0</v>
      </c>
      <c r="C685" s="149">
        <v>0</v>
      </c>
      <c r="D685" s="1">
        <v>0</v>
      </c>
      <c r="E685" s="1">
        <v>0</v>
      </c>
      <c r="F685" s="1">
        <v>0</v>
      </c>
      <c r="G685" s="58">
        <v>0</v>
      </c>
      <c r="I685" s="180">
        <f>+BPub!G671/1000000</f>
        <v>0</v>
      </c>
      <c r="J685" s="180">
        <f>+BPub!L671/1000000</f>
        <v>0</v>
      </c>
      <c r="K685" s="180">
        <f>+BPub!Q671/1000000</f>
        <v>0</v>
      </c>
      <c r="L685" s="180">
        <f>+BPub!W671/1000000</f>
        <v>0</v>
      </c>
      <c r="M685" s="180">
        <f>+BPub!AD671/1000000</f>
        <v>0</v>
      </c>
      <c r="N685" s="180">
        <v>0</v>
      </c>
      <c r="P685" s="58">
        <f>+BPub!I671/1000000</f>
        <v>0</v>
      </c>
      <c r="Q685" s="58">
        <f>+BPub!N671/1000000</f>
        <v>0</v>
      </c>
      <c r="R685" s="58">
        <f>+BPub!S671/1000000</f>
        <v>0</v>
      </c>
      <c r="S685" s="58">
        <f>+BPub!X671/1000000</f>
        <v>0</v>
      </c>
      <c r="T685" s="58">
        <f>+BPub!AB671/1000000</f>
        <v>0</v>
      </c>
      <c r="U685" s="58">
        <v>0</v>
      </c>
      <c r="W685" s="58">
        <f>+BPub!H671/1000000</f>
        <v>0</v>
      </c>
      <c r="X685" s="58">
        <f>+BPub!M671/1000000</f>
        <v>0</v>
      </c>
      <c r="Y685" s="58">
        <f>+BPub!R671/1000000</f>
        <v>0</v>
      </c>
      <c r="Z685" s="58">
        <f>+BPub!V671/1000000</f>
        <v>0</v>
      </c>
      <c r="AA685" s="58">
        <f>+BPub!AC671/1000000</f>
        <v>0</v>
      </c>
      <c r="AB685" s="58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</row>
    <row r="686" spans="1:35" x14ac:dyDescent="0.25">
      <c r="A686" t="s">
        <v>666</v>
      </c>
      <c r="B686" s="1">
        <v>0</v>
      </c>
      <c r="C686" s="149">
        <v>0</v>
      </c>
      <c r="D686" s="1">
        <v>0</v>
      </c>
      <c r="E686" s="1">
        <v>0</v>
      </c>
      <c r="F686" s="1">
        <v>0</v>
      </c>
      <c r="G686" s="58">
        <v>0</v>
      </c>
      <c r="I686" s="180">
        <f>+BPub!G672/1000000</f>
        <v>0</v>
      </c>
      <c r="J686" s="180">
        <f>+BPub!L672/1000000</f>
        <v>0</v>
      </c>
      <c r="K686" s="180">
        <f>+BPub!Q672/1000000</f>
        <v>0</v>
      </c>
      <c r="L686" s="180">
        <f>+BPub!W672/1000000</f>
        <v>0</v>
      </c>
      <c r="M686" s="180">
        <f>+BPub!AD672/1000000</f>
        <v>0</v>
      </c>
      <c r="N686" s="180">
        <v>0</v>
      </c>
      <c r="P686" s="58">
        <f>+BPub!I672/1000000</f>
        <v>0</v>
      </c>
      <c r="Q686" s="58">
        <f>+BPub!N672/1000000</f>
        <v>0</v>
      </c>
      <c r="R686" s="58">
        <f>+BPub!S672/1000000</f>
        <v>0</v>
      </c>
      <c r="S686" s="58">
        <f>+BPub!X672/1000000</f>
        <v>0</v>
      </c>
      <c r="T686" s="58">
        <f>+BPub!AB672/1000000</f>
        <v>0</v>
      </c>
      <c r="U686" s="58">
        <v>0</v>
      </c>
      <c r="W686" s="58">
        <f>+BPub!H672/1000000</f>
        <v>0</v>
      </c>
      <c r="X686" s="58">
        <f>+BPub!M672/1000000</f>
        <v>0</v>
      </c>
      <c r="Y686" s="58">
        <f>+BPub!R672/1000000</f>
        <v>0</v>
      </c>
      <c r="Z686" s="58">
        <f>+BPub!V672/1000000</f>
        <v>0</v>
      </c>
      <c r="AA686" s="58">
        <f>+BPub!AC672/1000000</f>
        <v>0</v>
      </c>
      <c r="AB686" s="58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</row>
    <row r="687" spans="1:35" x14ac:dyDescent="0.25">
      <c r="A687" t="s">
        <v>667</v>
      </c>
      <c r="B687" s="1">
        <v>0</v>
      </c>
      <c r="C687" s="149">
        <v>0</v>
      </c>
      <c r="D687" s="1">
        <v>0</v>
      </c>
      <c r="E687" s="1">
        <v>0</v>
      </c>
      <c r="F687" s="1">
        <v>0</v>
      </c>
      <c r="G687" s="58">
        <v>0</v>
      </c>
      <c r="I687" s="180">
        <f>+BPub!G673/1000000</f>
        <v>0</v>
      </c>
      <c r="J687" s="180">
        <f>+BPub!L673/1000000</f>
        <v>0</v>
      </c>
      <c r="K687" s="180">
        <f>+BPub!Q673/1000000</f>
        <v>0</v>
      </c>
      <c r="L687" s="180">
        <f>+BPub!W673/1000000</f>
        <v>0</v>
      </c>
      <c r="M687" s="180">
        <f>+BPub!AD673/1000000</f>
        <v>0</v>
      </c>
      <c r="N687" s="180">
        <v>0</v>
      </c>
      <c r="P687" s="58">
        <f>+BPub!I673/1000000</f>
        <v>0</v>
      </c>
      <c r="Q687" s="58">
        <f>+BPub!N673/1000000</f>
        <v>0</v>
      </c>
      <c r="R687" s="58">
        <f>+BPub!S673/1000000</f>
        <v>0</v>
      </c>
      <c r="S687" s="58">
        <f>+BPub!X673/1000000</f>
        <v>0</v>
      </c>
      <c r="T687" s="58">
        <f>+BPub!AB673/1000000</f>
        <v>0</v>
      </c>
      <c r="U687" s="58">
        <v>0</v>
      </c>
      <c r="W687" s="58">
        <f>+BPub!H673/1000000</f>
        <v>0</v>
      </c>
      <c r="X687" s="58">
        <f>+BPub!M673/1000000</f>
        <v>0</v>
      </c>
      <c r="Y687" s="58">
        <f>+BPub!R673/1000000</f>
        <v>0</v>
      </c>
      <c r="Z687" s="58">
        <f>+BPub!V673/1000000</f>
        <v>0</v>
      </c>
      <c r="AA687" s="58">
        <f>+BPub!AC673/1000000</f>
        <v>0</v>
      </c>
      <c r="AB687" s="58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</row>
    <row r="688" spans="1:35" x14ac:dyDescent="0.25">
      <c r="A688" t="s">
        <v>668</v>
      </c>
      <c r="B688" s="1">
        <v>0</v>
      </c>
      <c r="C688" s="149">
        <v>0</v>
      </c>
      <c r="D688" s="1">
        <v>0</v>
      </c>
      <c r="E688" s="1">
        <v>0</v>
      </c>
      <c r="F688" s="1">
        <v>0</v>
      </c>
      <c r="G688" s="58">
        <v>0</v>
      </c>
      <c r="I688" s="180">
        <f>+BPub!G674/1000000</f>
        <v>0</v>
      </c>
      <c r="J688" s="180">
        <f>+BPub!L674/1000000</f>
        <v>0</v>
      </c>
      <c r="K688" s="180">
        <f>+BPub!Q674/1000000</f>
        <v>0</v>
      </c>
      <c r="L688" s="180">
        <f>+BPub!W674/1000000</f>
        <v>0</v>
      </c>
      <c r="M688" s="180">
        <f>+BPub!AD674/1000000</f>
        <v>0</v>
      </c>
      <c r="N688" s="180">
        <v>0</v>
      </c>
      <c r="P688" s="58">
        <f>+BPub!I674/1000000</f>
        <v>0</v>
      </c>
      <c r="Q688" s="58">
        <f>+BPub!N674/1000000</f>
        <v>0</v>
      </c>
      <c r="R688" s="58">
        <f>+BPub!S674/1000000</f>
        <v>0</v>
      </c>
      <c r="S688" s="58">
        <f>+BPub!X674/1000000</f>
        <v>0</v>
      </c>
      <c r="T688" s="58">
        <f>+BPub!AB674/1000000</f>
        <v>0</v>
      </c>
      <c r="U688" s="58">
        <v>0</v>
      </c>
      <c r="W688" s="58">
        <f>+BPub!H674/1000000</f>
        <v>0</v>
      </c>
      <c r="X688" s="58">
        <f>+BPub!M674/1000000</f>
        <v>0</v>
      </c>
      <c r="Y688" s="58">
        <f>+BPub!R674/1000000</f>
        <v>0</v>
      </c>
      <c r="Z688" s="58">
        <f>+BPub!V674/1000000</f>
        <v>0</v>
      </c>
      <c r="AA688" s="58">
        <f>+BPub!AC674/1000000</f>
        <v>0</v>
      </c>
      <c r="AB688" s="5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</row>
    <row r="689" spans="1:35" x14ac:dyDescent="0.25">
      <c r="A689" t="s">
        <v>669</v>
      </c>
      <c r="B689" s="1">
        <v>0</v>
      </c>
      <c r="C689" s="149">
        <v>0</v>
      </c>
      <c r="D689" s="1">
        <v>0</v>
      </c>
      <c r="E689" s="1">
        <v>0</v>
      </c>
      <c r="F689" s="1">
        <v>0</v>
      </c>
      <c r="G689" s="58">
        <v>0</v>
      </c>
      <c r="I689" s="180">
        <f>+BPub!G675/1000000</f>
        <v>0</v>
      </c>
      <c r="J689" s="180">
        <f>+BPub!L675/1000000</f>
        <v>0</v>
      </c>
      <c r="K689" s="180">
        <f>+BPub!Q675/1000000</f>
        <v>0</v>
      </c>
      <c r="L689" s="180">
        <f>+BPub!W675/1000000</f>
        <v>0</v>
      </c>
      <c r="M689" s="180">
        <f>+BPub!AD675/1000000</f>
        <v>0</v>
      </c>
      <c r="N689" s="180">
        <v>0</v>
      </c>
      <c r="P689" s="58">
        <f>+BPub!I675/1000000</f>
        <v>0</v>
      </c>
      <c r="Q689" s="58">
        <f>+BPub!N675/1000000</f>
        <v>0</v>
      </c>
      <c r="R689" s="58">
        <f>+BPub!S675/1000000</f>
        <v>0</v>
      </c>
      <c r="S689" s="58">
        <f>+BPub!X675/1000000</f>
        <v>0</v>
      </c>
      <c r="T689" s="58">
        <f>+BPub!AB675/1000000</f>
        <v>0</v>
      </c>
      <c r="U689" s="58">
        <v>0</v>
      </c>
      <c r="W689" s="58">
        <f>+BPub!H675/1000000</f>
        <v>0</v>
      </c>
      <c r="X689" s="58">
        <f>+BPub!M675/1000000</f>
        <v>0</v>
      </c>
      <c r="Y689" s="58">
        <f>+BPub!R675/1000000</f>
        <v>0</v>
      </c>
      <c r="Z689" s="58">
        <f>+BPub!V675/1000000</f>
        <v>0</v>
      </c>
      <c r="AA689" s="58">
        <f>+BPub!AC675/1000000</f>
        <v>0</v>
      </c>
      <c r="AB689" s="58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</row>
    <row r="690" spans="1:35" x14ac:dyDescent="0.25">
      <c r="A690" t="s">
        <v>670</v>
      </c>
      <c r="B690" s="1">
        <v>0</v>
      </c>
      <c r="C690" s="149">
        <v>0</v>
      </c>
      <c r="D690" s="1">
        <v>0</v>
      </c>
      <c r="E690" s="1">
        <v>0</v>
      </c>
      <c r="F690" s="1">
        <v>0</v>
      </c>
      <c r="G690" s="58">
        <v>0</v>
      </c>
      <c r="I690" s="180">
        <f>+BPub!G676/1000000</f>
        <v>0</v>
      </c>
      <c r="J690" s="180">
        <f>+BPub!L676/1000000</f>
        <v>0</v>
      </c>
      <c r="K690" s="180">
        <f>+BPub!Q676/1000000</f>
        <v>0</v>
      </c>
      <c r="L690" s="180">
        <f>+BPub!W676/1000000</f>
        <v>0</v>
      </c>
      <c r="M690" s="180">
        <f>+BPub!AD676/1000000</f>
        <v>0</v>
      </c>
      <c r="N690" s="180">
        <v>0</v>
      </c>
      <c r="P690" s="58">
        <f>+BPub!I676/1000000</f>
        <v>0</v>
      </c>
      <c r="Q690" s="58">
        <f>+BPub!N676/1000000</f>
        <v>0</v>
      </c>
      <c r="R690" s="58">
        <f>+BPub!S676/1000000</f>
        <v>0</v>
      </c>
      <c r="S690" s="58">
        <f>+BPub!X676/1000000</f>
        <v>0</v>
      </c>
      <c r="T690" s="58">
        <f>+BPub!AB676/1000000</f>
        <v>0</v>
      </c>
      <c r="U690" s="58">
        <v>0</v>
      </c>
      <c r="W690" s="58">
        <f>+BPub!H676/1000000</f>
        <v>0</v>
      </c>
      <c r="X690" s="58">
        <f>+BPub!M676/1000000</f>
        <v>0</v>
      </c>
      <c r="Y690" s="58">
        <f>+BPub!R676/1000000</f>
        <v>0</v>
      </c>
      <c r="Z690" s="58">
        <f>+BPub!V676/1000000</f>
        <v>0</v>
      </c>
      <c r="AA690" s="58">
        <f>+BPub!AC676/1000000</f>
        <v>0</v>
      </c>
      <c r="AB690" s="58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</row>
    <row r="691" spans="1:35" x14ac:dyDescent="0.25">
      <c r="A691" t="s">
        <v>671</v>
      </c>
      <c r="B691" s="1">
        <v>0</v>
      </c>
      <c r="C691" s="149">
        <v>0</v>
      </c>
      <c r="D691" s="1">
        <v>0</v>
      </c>
      <c r="E691" s="1">
        <v>0</v>
      </c>
      <c r="F691" s="1">
        <v>0</v>
      </c>
      <c r="G691" s="58">
        <v>0</v>
      </c>
      <c r="I691" s="180">
        <f>+BPub!G677/1000000</f>
        <v>0</v>
      </c>
      <c r="J691" s="180">
        <f>+BPub!L677/1000000</f>
        <v>0</v>
      </c>
      <c r="K691" s="180">
        <f>+BPub!Q677/1000000</f>
        <v>0</v>
      </c>
      <c r="L691" s="180">
        <f>+BPub!W677/1000000</f>
        <v>0</v>
      </c>
      <c r="M691" s="180">
        <f>+BPub!AD677/1000000</f>
        <v>0</v>
      </c>
      <c r="N691" s="180">
        <v>0</v>
      </c>
      <c r="P691" s="58">
        <f>+BPub!I677/1000000</f>
        <v>0</v>
      </c>
      <c r="Q691" s="58">
        <f>+BPub!N677/1000000</f>
        <v>0</v>
      </c>
      <c r="R691" s="58">
        <f>+BPub!S677/1000000</f>
        <v>0</v>
      </c>
      <c r="S691" s="58">
        <f>+BPub!X677/1000000</f>
        <v>0</v>
      </c>
      <c r="T691" s="58">
        <f>+BPub!AB677/1000000</f>
        <v>0</v>
      </c>
      <c r="U691" s="58">
        <v>0</v>
      </c>
      <c r="W691" s="58">
        <f>+BPub!H677/1000000</f>
        <v>0</v>
      </c>
      <c r="X691" s="58">
        <f>+BPub!M677/1000000</f>
        <v>0</v>
      </c>
      <c r="Y691" s="58">
        <f>+BPub!R677/1000000</f>
        <v>0</v>
      </c>
      <c r="Z691" s="58">
        <f>+BPub!V677/1000000</f>
        <v>0</v>
      </c>
      <c r="AA691" s="58">
        <f>+BPub!AC677/1000000</f>
        <v>0</v>
      </c>
      <c r="AB691" s="58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</row>
    <row r="692" spans="1:35" x14ac:dyDescent="0.25">
      <c r="A692" t="s">
        <v>672</v>
      </c>
      <c r="B692" s="1">
        <v>0</v>
      </c>
      <c r="C692" s="149">
        <v>0</v>
      </c>
      <c r="D692" s="1">
        <v>0</v>
      </c>
      <c r="E692" s="1">
        <v>0</v>
      </c>
      <c r="F692" s="1">
        <v>0</v>
      </c>
      <c r="G692" s="58">
        <v>0</v>
      </c>
      <c r="I692" s="180">
        <f>+BPub!G678/1000000</f>
        <v>0</v>
      </c>
      <c r="J692" s="180">
        <f>+BPub!L678/1000000</f>
        <v>0</v>
      </c>
      <c r="K692" s="180">
        <f>+BPub!Q678/1000000</f>
        <v>0</v>
      </c>
      <c r="L692" s="180">
        <f>+BPub!W678/1000000</f>
        <v>0</v>
      </c>
      <c r="M692" s="180">
        <f>+BPub!AD678/1000000</f>
        <v>0</v>
      </c>
      <c r="N692" s="180">
        <v>0</v>
      </c>
      <c r="P692" s="58">
        <f>+BPub!I678/1000000</f>
        <v>0</v>
      </c>
      <c r="Q692" s="58">
        <f>+BPub!N678/1000000</f>
        <v>0</v>
      </c>
      <c r="R692" s="58">
        <f>+BPub!S678/1000000</f>
        <v>0</v>
      </c>
      <c r="S692" s="58">
        <f>+BPub!X678/1000000</f>
        <v>0</v>
      </c>
      <c r="T692" s="58">
        <f>+BPub!AB678/1000000</f>
        <v>0</v>
      </c>
      <c r="U692" s="58">
        <v>0</v>
      </c>
      <c r="W692" s="58">
        <f>+BPub!H678/1000000</f>
        <v>0</v>
      </c>
      <c r="X692" s="58">
        <f>+BPub!M678/1000000</f>
        <v>0</v>
      </c>
      <c r="Y692" s="58">
        <f>+BPub!R678/1000000</f>
        <v>0</v>
      </c>
      <c r="Z692" s="58">
        <f>+BPub!V678/1000000</f>
        <v>0</v>
      </c>
      <c r="AA692" s="58">
        <f>+BPub!AC678/1000000</f>
        <v>0</v>
      </c>
      <c r="AB692" s="58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</row>
    <row r="693" spans="1:35" x14ac:dyDescent="0.25">
      <c r="A693" t="s">
        <v>673</v>
      </c>
      <c r="B693" s="1">
        <v>0</v>
      </c>
      <c r="C693" s="149">
        <v>0</v>
      </c>
      <c r="D693" s="1">
        <v>0</v>
      </c>
      <c r="E693" s="1">
        <v>0</v>
      </c>
      <c r="F693" s="1">
        <v>0</v>
      </c>
      <c r="G693" s="58">
        <v>0</v>
      </c>
      <c r="I693" s="180">
        <f>+BPub!G679/1000000</f>
        <v>0</v>
      </c>
      <c r="J693" s="180">
        <f>+BPub!L679/1000000</f>
        <v>0</v>
      </c>
      <c r="K693" s="180">
        <f>+BPub!Q679/1000000</f>
        <v>0</v>
      </c>
      <c r="L693" s="180">
        <f>+BPub!W679/1000000</f>
        <v>0</v>
      </c>
      <c r="M693" s="180">
        <f>+BPub!AD679/1000000</f>
        <v>0</v>
      </c>
      <c r="N693" s="180">
        <v>0</v>
      </c>
      <c r="P693" s="58">
        <f>+BPub!I679/1000000</f>
        <v>0</v>
      </c>
      <c r="Q693" s="58">
        <f>+BPub!N679/1000000</f>
        <v>0</v>
      </c>
      <c r="R693" s="58">
        <f>+BPub!S679/1000000</f>
        <v>0</v>
      </c>
      <c r="S693" s="58">
        <f>+BPub!X679/1000000</f>
        <v>0</v>
      </c>
      <c r="T693" s="58">
        <f>+BPub!AB679/1000000</f>
        <v>0</v>
      </c>
      <c r="U693" s="58">
        <v>0</v>
      </c>
      <c r="W693" s="58">
        <f>+BPub!H679/1000000</f>
        <v>0</v>
      </c>
      <c r="X693" s="58">
        <f>+BPub!M679/1000000</f>
        <v>0</v>
      </c>
      <c r="Y693" s="58">
        <f>+BPub!R679/1000000</f>
        <v>0</v>
      </c>
      <c r="Z693" s="58">
        <f>+BPub!V679/1000000</f>
        <v>0</v>
      </c>
      <c r="AA693" s="58">
        <f>+BPub!AC679/1000000</f>
        <v>0</v>
      </c>
      <c r="AB693" s="58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</row>
    <row r="694" spans="1:35" x14ac:dyDescent="0.25">
      <c r="A694" t="s">
        <v>674</v>
      </c>
      <c r="B694" s="1">
        <v>0</v>
      </c>
      <c r="C694" s="149">
        <v>0</v>
      </c>
      <c r="D694" s="1">
        <v>0</v>
      </c>
      <c r="E694" s="1">
        <v>0</v>
      </c>
      <c r="F694" s="1">
        <v>0</v>
      </c>
      <c r="G694" s="58">
        <v>0</v>
      </c>
      <c r="I694" s="180">
        <f>+BPub!G680/1000000</f>
        <v>0</v>
      </c>
      <c r="J694" s="180">
        <f>+BPub!L680/1000000</f>
        <v>0</v>
      </c>
      <c r="K694" s="180">
        <f>+BPub!Q680/1000000</f>
        <v>0</v>
      </c>
      <c r="L694" s="180">
        <f>+BPub!W680/1000000</f>
        <v>0</v>
      </c>
      <c r="M694" s="180">
        <f>+BPub!AD680/1000000</f>
        <v>0</v>
      </c>
      <c r="N694" s="180">
        <v>0</v>
      </c>
      <c r="P694" s="58">
        <f>+BPub!I680/1000000</f>
        <v>0</v>
      </c>
      <c r="Q694" s="58">
        <f>+BPub!N680/1000000</f>
        <v>0</v>
      </c>
      <c r="R694" s="58">
        <f>+BPub!S680/1000000</f>
        <v>0</v>
      </c>
      <c r="S694" s="58">
        <f>+BPub!X680/1000000</f>
        <v>0</v>
      </c>
      <c r="T694" s="58">
        <f>+BPub!AB680/1000000</f>
        <v>0</v>
      </c>
      <c r="U694" s="58">
        <v>0</v>
      </c>
      <c r="W694" s="58">
        <f>+BPub!H680/1000000</f>
        <v>0</v>
      </c>
      <c r="X694" s="58">
        <f>+BPub!M680/1000000</f>
        <v>0</v>
      </c>
      <c r="Y694" s="58">
        <f>+BPub!R680/1000000</f>
        <v>0</v>
      </c>
      <c r="Z694" s="58">
        <f>+BPub!V680/1000000</f>
        <v>0</v>
      </c>
      <c r="AA694" s="58">
        <f>+BPub!AC680/1000000</f>
        <v>0</v>
      </c>
      <c r="AB694" s="58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</row>
    <row r="695" spans="1:35" x14ac:dyDescent="0.25">
      <c r="A695" t="s">
        <v>675</v>
      </c>
      <c r="B695" s="1">
        <v>0</v>
      </c>
      <c r="C695" s="149">
        <v>0</v>
      </c>
      <c r="D695" s="1">
        <v>0</v>
      </c>
      <c r="E695" s="1">
        <v>0</v>
      </c>
      <c r="F695" s="1">
        <v>0</v>
      </c>
      <c r="G695" s="58">
        <v>0</v>
      </c>
      <c r="I695" s="180">
        <f>+BPub!G681/1000000</f>
        <v>0</v>
      </c>
      <c r="J695" s="180">
        <f>+BPub!L681/1000000</f>
        <v>0</v>
      </c>
      <c r="K695" s="180">
        <f>+BPub!Q681/1000000</f>
        <v>0</v>
      </c>
      <c r="L695" s="180">
        <f>+BPub!W681/1000000</f>
        <v>0</v>
      </c>
      <c r="M695" s="180">
        <f>+BPub!AD681/1000000</f>
        <v>0</v>
      </c>
      <c r="N695" s="180">
        <v>0</v>
      </c>
      <c r="P695" s="58">
        <f>+BPub!I681/1000000</f>
        <v>0</v>
      </c>
      <c r="Q695" s="58">
        <f>+BPub!N681/1000000</f>
        <v>0</v>
      </c>
      <c r="R695" s="58">
        <f>+BPub!S681/1000000</f>
        <v>0</v>
      </c>
      <c r="S695" s="58">
        <f>+BPub!X681/1000000</f>
        <v>0</v>
      </c>
      <c r="T695" s="58">
        <f>+BPub!AB681/1000000</f>
        <v>0</v>
      </c>
      <c r="U695" s="58">
        <v>0</v>
      </c>
      <c r="W695" s="58">
        <f>+BPub!H681/1000000</f>
        <v>0</v>
      </c>
      <c r="X695" s="58">
        <f>+BPub!M681/1000000</f>
        <v>0</v>
      </c>
      <c r="Y695" s="58">
        <f>+BPub!R681/1000000</f>
        <v>0</v>
      </c>
      <c r="Z695" s="58">
        <f>+BPub!V681/1000000</f>
        <v>0</v>
      </c>
      <c r="AA695" s="58">
        <f>+BPub!AC681/1000000</f>
        <v>0</v>
      </c>
      <c r="AB695" s="58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</row>
    <row r="696" spans="1:35" x14ac:dyDescent="0.25">
      <c r="A696" t="s">
        <v>676</v>
      </c>
      <c r="B696" s="1">
        <v>0</v>
      </c>
      <c r="C696" s="149">
        <v>0</v>
      </c>
      <c r="D696" s="1">
        <v>0</v>
      </c>
      <c r="E696" s="1">
        <v>0</v>
      </c>
      <c r="F696" s="1">
        <v>0</v>
      </c>
      <c r="G696" s="58">
        <v>0</v>
      </c>
      <c r="I696" s="180">
        <f>+BPub!G682/1000000</f>
        <v>0</v>
      </c>
      <c r="J696" s="180">
        <f>+BPub!L682/1000000</f>
        <v>0</v>
      </c>
      <c r="K696" s="180">
        <f>+BPub!Q682/1000000</f>
        <v>0</v>
      </c>
      <c r="L696" s="180">
        <f>+BPub!W682/1000000</f>
        <v>0</v>
      </c>
      <c r="M696" s="180">
        <f>+BPub!AD682/1000000</f>
        <v>0</v>
      </c>
      <c r="N696" s="180">
        <v>0</v>
      </c>
      <c r="P696" s="58">
        <f>+BPub!I682/1000000</f>
        <v>0</v>
      </c>
      <c r="Q696" s="58">
        <f>+BPub!N682/1000000</f>
        <v>0</v>
      </c>
      <c r="R696" s="58">
        <f>+BPub!S682/1000000</f>
        <v>0</v>
      </c>
      <c r="S696" s="58">
        <f>+BPub!X682/1000000</f>
        <v>0</v>
      </c>
      <c r="T696" s="58">
        <f>+BPub!AB682/1000000</f>
        <v>0</v>
      </c>
      <c r="U696" s="58">
        <v>0</v>
      </c>
      <c r="W696" s="58">
        <f>+BPub!H682/1000000</f>
        <v>0</v>
      </c>
      <c r="X696" s="58">
        <f>+BPub!M682/1000000</f>
        <v>0</v>
      </c>
      <c r="Y696" s="58">
        <f>+BPub!R682/1000000</f>
        <v>0</v>
      </c>
      <c r="Z696" s="58">
        <f>+BPub!V682/1000000</f>
        <v>0</v>
      </c>
      <c r="AA696" s="58">
        <f>+BPub!AC682/1000000</f>
        <v>0</v>
      </c>
      <c r="AB696" s="58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</row>
    <row r="697" spans="1:35" x14ac:dyDescent="0.25">
      <c r="A697" t="s">
        <v>677</v>
      </c>
      <c r="B697" s="1">
        <v>0</v>
      </c>
      <c r="C697" s="149">
        <v>0</v>
      </c>
      <c r="D697" s="1">
        <v>0</v>
      </c>
      <c r="E697" s="1">
        <v>0</v>
      </c>
      <c r="F697" s="1">
        <v>0</v>
      </c>
      <c r="G697" s="58">
        <v>0</v>
      </c>
      <c r="I697" s="180">
        <f>+BPub!G683/1000000</f>
        <v>0</v>
      </c>
      <c r="J697" s="180">
        <f>+BPub!L683/1000000</f>
        <v>0</v>
      </c>
      <c r="K697" s="180">
        <f>+BPub!Q683/1000000</f>
        <v>0</v>
      </c>
      <c r="L697" s="180">
        <f>+BPub!W683/1000000</f>
        <v>0</v>
      </c>
      <c r="M697" s="180">
        <f>+BPub!AD683/1000000</f>
        <v>0</v>
      </c>
      <c r="N697" s="180">
        <v>0</v>
      </c>
      <c r="P697" s="58">
        <f>+BPub!I683/1000000</f>
        <v>72.988031769999992</v>
      </c>
      <c r="Q697" s="58">
        <f>+BPub!N683/1000000</f>
        <v>30</v>
      </c>
      <c r="R697" s="58">
        <f>+BPub!S683/1000000</f>
        <v>0</v>
      </c>
      <c r="S697" s="58">
        <f>+BPub!X683/1000000</f>
        <v>0</v>
      </c>
      <c r="T697" s="58">
        <f>+BPub!AB683/1000000</f>
        <v>0</v>
      </c>
      <c r="U697" s="58">
        <v>0</v>
      </c>
      <c r="W697" s="58">
        <f>+BPub!H683/1000000</f>
        <v>0</v>
      </c>
      <c r="X697" s="58">
        <f>+BPub!M683/1000000</f>
        <v>0</v>
      </c>
      <c r="Y697" s="58">
        <f>+BPub!R683/1000000</f>
        <v>0</v>
      </c>
      <c r="Z697" s="58">
        <f>+BPub!V683/1000000</f>
        <v>0</v>
      </c>
      <c r="AA697" s="58">
        <f>+BPub!AC683/1000000</f>
        <v>0</v>
      </c>
      <c r="AB697" s="58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</row>
    <row r="698" spans="1:35" x14ac:dyDescent="0.25">
      <c r="A698" t="s">
        <v>678</v>
      </c>
      <c r="B698" s="1">
        <v>0</v>
      </c>
      <c r="C698" s="149">
        <v>0</v>
      </c>
      <c r="D698" s="1">
        <v>0</v>
      </c>
      <c r="E698" s="1">
        <v>0</v>
      </c>
      <c r="F698" s="1">
        <v>0</v>
      </c>
      <c r="G698" s="58">
        <v>0</v>
      </c>
      <c r="I698" s="180">
        <f>+BPub!G684/1000000</f>
        <v>0</v>
      </c>
      <c r="J698" s="180">
        <f>+BPub!L684/1000000</f>
        <v>0</v>
      </c>
      <c r="K698" s="180">
        <f>+BPub!Q684/1000000</f>
        <v>0</v>
      </c>
      <c r="L698" s="180">
        <f>+BPub!W684/1000000</f>
        <v>0</v>
      </c>
      <c r="M698" s="180">
        <f>+BPub!AD684/1000000</f>
        <v>0</v>
      </c>
      <c r="N698" s="180">
        <v>0</v>
      </c>
      <c r="P698" s="58">
        <f>+BPub!I684/1000000</f>
        <v>14.46989949</v>
      </c>
      <c r="Q698" s="58">
        <f>+BPub!N684/1000000</f>
        <v>0</v>
      </c>
      <c r="R698" s="58">
        <f>+BPub!S684/1000000</f>
        <v>0</v>
      </c>
      <c r="S698" s="58">
        <f>+BPub!X684/1000000</f>
        <v>0</v>
      </c>
      <c r="T698" s="58">
        <f>+BPub!AB684/1000000</f>
        <v>0</v>
      </c>
      <c r="U698" s="58">
        <v>0</v>
      </c>
      <c r="W698" s="58">
        <f>+BPub!H684/1000000</f>
        <v>0</v>
      </c>
      <c r="X698" s="58">
        <f>+BPub!M684/1000000</f>
        <v>0</v>
      </c>
      <c r="Y698" s="58">
        <f>+BPub!R684/1000000</f>
        <v>0</v>
      </c>
      <c r="Z698" s="58">
        <f>+BPub!V684/1000000</f>
        <v>0</v>
      </c>
      <c r="AA698" s="58">
        <f>+BPub!AC684/1000000</f>
        <v>0</v>
      </c>
      <c r="AB698" s="5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</row>
    <row r="699" spans="1:35" x14ac:dyDescent="0.25">
      <c r="A699" t="s">
        <v>679</v>
      </c>
      <c r="B699" s="1">
        <v>0</v>
      </c>
      <c r="C699" s="149">
        <v>0</v>
      </c>
      <c r="D699" s="1">
        <v>0</v>
      </c>
      <c r="E699" s="1">
        <v>0</v>
      </c>
      <c r="F699" s="1">
        <v>0</v>
      </c>
      <c r="G699" s="58">
        <v>0</v>
      </c>
      <c r="I699" s="180">
        <f>+BPub!G685/1000000</f>
        <v>0</v>
      </c>
      <c r="J699" s="180">
        <f>+BPub!L685/1000000</f>
        <v>0</v>
      </c>
      <c r="K699" s="180">
        <f>+BPub!Q685/1000000</f>
        <v>0</v>
      </c>
      <c r="L699" s="180">
        <f>+BPub!W685/1000000</f>
        <v>0</v>
      </c>
      <c r="M699" s="180">
        <f>+BPub!AD685/1000000</f>
        <v>0</v>
      </c>
      <c r="N699" s="180">
        <v>0</v>
      </c>
      <c r="P699" s="58">
        <f>+BPub!I685/1000000</f>
        <v>0</v>
      </c>
      <c r="Q699" s="58">
        <f>+BPub!N685/1000000</f>
        <v>0</v>
      </c>
      <c r="R699" s="58">
        <f>+BPub!S685/1000000</f>
        <v>0</v>
      </c>
      <c r="S699" s="58">
        <f>+BPub!X685/1000000</f>
        <v>0</v>
      </c>
      <c r="T699" s="58">
        <f>+BPub!AB685/1000000</f>
        <v>0</v>
      </c>
      <c r="U699" s="58">
        <v>0</v>
      </c>
      <c r="W699" s="58">
        <f>+BPub!H685/1000000</f>
        <v>0</v>
      </c>
      <c r="X699" s="58">
        <f>+BPub!M685/1000000</f>
        <v>0</v>
      </c>
      <c r="Y699" s="58">
        <f>+BPub!R685/1000000</f>
        <v>0</v>
      </c>
      <c r="Z699" s="58">
        <f>+BPub!V685/1000000</f>
        <v>0</v>
      </c>
      <c r="AA699" s="58">
        <f>+BPub!AC685/1000000</f>
        <v>0</v>
      </c>
      <c r="AB699" s="58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</row>
    <row r="700" spans="1:35" x14ac:dyDescent="0.25">
      <c r="A700" t="s">
        <v>680</v>
      </c>
      <c r="B700" s="1">
        <v>0</v>
      </c>
      <c r="C700" s="149">
        <v>0</v>
      </c>
      <c r="D700" s="1">
        <v>0</v>
      </c>
      <c r="E700" s="1">
        <v>0</v>
      </c>
      <c r="F700" s="1">
        <v>0</v>
      </c>
      <c r="G700" s="58">
        <v>0</v>
      </c>
      <c r="I700" s="180">
        <f>+BPub!G686/1000000</f>
        <v>0</v>
      </c>
      <c r="J700" s="180">
        <f>+BPub!L686/1000000</f>
        <v>0</v>
      </c>
      <c r="K700" s="180">
        <f>+BPub!Q686/1000000</f>
        <v>0</v>
      </c>
      <c r="L700" s="180">
        <f>+BPub!W686/1000000</f>
        <v>0</v>
      </c>
      <c r="M700" s="180">
        <f>+BPub!AD686/1000000</f>
        <v>0</v>
      </c>
      <c r="N700" s="180">
        <v>0</v>
      </c>
      <c r="P700" s="58">
        <f>+BPub!I686/1000000</f>
        <v>0</v>
      </c>
      <c r="Q700" s="58">
        <f>+BPub!N686/1000000</f>
        <v>0</v>
      </c>
      <c r="R700" s="58">
        <f>+BPub!S686/1000000</f>
        <v>0</v>
      </c>
      <c r="S700" s="58">
        <f>+BPub!X686/1000000</f>
        <v>0</v>
      </c>
      <c r="T700" s="58">
        <f>+BPub!AB686/1000000</f>
        <v>0</v>
      </c>
      <c r="U700" s="58">
        <v>0</v>
      </c>
      <c r="W700" s="58">
        <f>+BPub!H686/1000000</f>
        <v>0</v>
      </c>
      <c r="X700" s="58">
        <f>+BPub!M686/1000000</f>
        <v>0</v>
      </c>
      <c r="Y700" s="58">
        <f>+BPub!R686/1000000</f>
        <v>0</v>
      </c>
      <c r="Z700" s="58">
        <f>+BPub!V686/1000000</f>
        <v>0</v>
      </c>
      <c r="AA700" s="58">
        <f>+BPub!AC686/1000000</f>
        <v>0</v>
      </c>
      <c r="AB700" s="58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</row>
    <row r="701" spans="1:35" x14ac:dyDescent="0.25">
      <c r="A701" t="s">
        <v>681</v>
      </c>
      <c r="B701" s="1">
        <v>0</v>
      </c>
      <c r="C701" s="149">
        <v>0</v>
      </c>
      <c r="D701" s="1">
        <v>0</v>
      </c>
      <c r="E701" s="1">
        <v>0</v>
      </c>
      <c r="F701" s="1">
        <v>0</v>
      </c>
      <c r="G701" s="58">
        <v>0</v>
      </c>
      <c r="I701" s="180">
        <f>+BPub!G687/1000000</f>
        <v>0</v>
      </c>
      <c r="J701" s="180">
        <f>+BPub!L687/1000000</f>
        <v>0</v>
      </c>
      <c r="K701" s="180">
        <f>+BPub!Q687/1000000</f>
        <v>0</v>
      </c>
      <c r="L701" s="180">
        <f>+BPub!W687/1000000</f>
        <v>0</v>
      </c>
      <c r="M701" s="180">
        <f>+BPub!AD687/1000000</f>
        <v>0</v>
      </c>
      <c r="N701" s="180">
        <v>0</v>
      </c>
      <c r="P701" s="58">
        <f>+BPub!I687/1000000</f>
        <v>21.01813228</v>
      </c>
      <c r="Q701" s="58">
        <f>+BPub!N687/1000000</f>
        <v>0</v>
      </c>
      <c r="R701" s="58">
        <f>+BPub!S687/1000000</f>
        <v>0</v>
      </c>
      <c r="S701" s="58">
        <f>+BPub!X687/1000000</f>
        <v>0</v>
      </c>
      <c r="T701" s="58">
        <f>+BPub!AB687/1000000</f>
        <v>0</v>
      </c>
      <c r="U701" s="58">
        <v>0</v>
      </c>
      <c r="W701" s="58">
        <f>+BPub!H687/1000000</f>
        <v>0</v>
      </c>
      <c r="X701" s="58">
        <f>+BPub!M687/1000000</f>
        <v>0</v>
      </c>
      <c r="Y701" s="58">
        <f>+BPub!R687/1000000</f>
        <v>0</v>
      </c>
      <c r="Z701" s="58">
        <f>+BPub!V687/1000000</f>
        <v>0</v>
      </c>
      <c r="AA701" s="58">
        <f>+BPub!AC687/1000000</f>
        <v>0</v>
      </c>
      <c r="AB701" s="58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</row>
    <row r="702" spans="1:35" x14ac:dyDescent="0.25">
      <c r="A702" t="s">
        <v>682</v>
      </c>
      <c r="B702" s="1">
        <v>0</v>
      </c>
      <c r="C702" s="149">
        <v>0</v>
      </c>
      <c r="D702" s="1">
        <v>0</v>
      </c>
      <c r="E702" s="1">
        <v>0</v>
      </c>
      <c r="F702" s="1">
        <v>0</v>
      </c>
      <c r="G702" s="58">
        <v>0</v>
      </c>
      <c r="I702" s="180">
        <f>+BPub!G688/1000000</f>
        <v>0</v>
      </c>
      <c r="J702" s="180">
        <f>+BPub!L688/1000000</f>
        <v>0</v>
      </c>
      <c r="K702" s="180">
        <f>+BPub!Q688/1000000</f>
        <v>0</v>
      </c>
      <c r="L702" s="180">
        <f>+BPub!W688/1000000</f>
        <v>0</v>
      </c>
      <c r="M702" s="180">
        <f>+BPub!AD688/1000000</f>
        <v>0</v>
      </c>
      <c r="N702" s="180">
        <v>0</v>
      </c>
      <c r="P702" s="58">
        <f>+BPub!I688/1000000</f>
        <v>37.5</v>
      </c>
      <c r="Q702" s="58">
        <f>+BPub!N688/1000000</f>
        <v>30</v>
      </c>
      <c r="R702" s="58">
        <f>+BPub!S688/1000000</f>
        <v>0</v>
      </c>
      <c r="S702" s="58">
        <f>+BPub!X688/1000000</f>
        <v>0</v>
      </c>
      <c r="T702" s="58">
        <f>+BPub!AB688/1000000</f>
        <v>0</v>
      </c>
      <c r="U702" s="58">
        <v>0</v>
      </c>
      <c r="W702" s="58">
        <f>+BPub!H688/1000000</f>
        <v>0</v>
      </c>
      <c r="X702" s="58">
        <f>+BPub!M688/1000000</f>
        <v>0</v>
      </c>
      <c r="Y702" s="58">
        <f>+BPub!R688/1000000</f>
        <v>0</v>
      </c>
      <c r="Z702" s="58">
        <f>+BPub!V688/1000000</f>
        <v>0</v>
      </c>
      <c r="AA702" s="58">
        <f>+BPub!AC688/1000000</f>
        <v>0</v>
      </c>
      <c r="AB702" s="58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</row>
    <row r="703" spans="1:35" x14ac:dyDescent="0.25">
      <c r="A703" t="s">
        <v>683</v>
      </c>
      <c r="B703" s="1">
        <v>0</v>
      </c>
      <c r="C703" s="149">
        <v>0</v>
      </c>
      <c r="D703" s="1">
        <v>0</v>
      </c>
      <c r="E703" s="1">
        <v>0</v>
      </c>
      <c r="F703" s="1">
        <v>0</v>
      </c>
      <c r="G703" s="58">
        <v>0</v>
      </c>
      <c r="I703" s="180">
        <f>+BPub!G689/1000000</f>
        <v>0</v>
      </c>
      <c r="J703" s="180">
        <f>+BPub!L689/1000000</f>
        <v>0</v>
      </c>
      <c r="K703" s="180">
        <f>+BPub!Q689/1000000</f>
        <v>0</v>
      </c>
      <c r="L703" s="180">
        <f>+BPub!W689/1000000</f>
        <v>0</v>
      </c>
      <c r="M703" s="180">
        <f>+BPub!AD689/1000000</f>
        <v>0</v>
      </c>
      <c r="N703" s="180">
        <v>0</v>
      </c>
      <c r="P703" s="58">
        <f>+BPub!I689/1000000</f>
        <v>0.51424172999999995</v>
      </c>
      <c r="Q703" s="58">
        <f>+BPub!N689/1000000</f>
        <v>0.51424172999999995</v>
      </c>
      <c r="R703" s="58">
        <f>+BPub!S689/1000000</f>
        <v>0.51424172999999995</v>
      </c>
      <c r="S703" s="58">
        <f>+BPub!X689/1000000</f>
        <v>0.51424172999999995</v>
      </c>
      <c r="T703" s="58">
        <f>+BPub!AB689/1000000</f>
        <v>0</v>
      </c>
      <c r="U703" s="58">
        <v>0</v>
      </c>
      <c r="W703" s="58">
        <f>+BPub!H689/1000000</f>
        <v>0</v>
      </c>
      <c r="X703" s="58">
        <f>+BPub!M689/1000000</f>
        <v>0</v>
      </c>
      <c r="Y703" s="58">
        <f>+BPub!R689/1000000</f>
        <v>0</v>
      </c>
      <c r="Z703" s="58">
        <f>+BPub!V689/1000000</f>
        <v>0</v>
      </c>
      <c r="AA703" s="58">
        <f>+BPub!AC689/1000000</f>
        <v>0</v>
      </c>
      <c r="AB703" s="58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</row>
    <row r="704" spans="1:35" x14ac:dyDescent="0.25">
      <c r="A704" t="s">
        <v>684</v>
      </c>
      <c r="B704" s="1">
        <v>0</v>
      </c>
      <c r="C704" s="149">
        <v>0</v>
      </c>
      <c r="D704" s="1">
        <v>0</v>
      </c>
      <c r="E704" s="1">
        <v>0</v>
      </c>
      <c r="F704" s="1">
        <v>0</v>
      </c>
      <c r="G704" s="58">
        <v>0</v>
      </c>
      <c r="I704" s="180">
        <f>+BPub!G690/1000000</f>
        <v>0</v>
      </c>
      <c r="J704" s="180">
        <f>+BPub!L690/1000000</f>
        <v>0</v>
      </c>
      <c r="K704" s="180">
        <f>+BPub!Q690/1000000</f>
        <v>0</v>
      </c>
      <c r="L704" s="180">
        <f>+BPub!W690/1000000</f>
        <v>0</v>
      </c>
      <c r="M704" s="180">
        <f>+BPub!AD690/1000000</f>
        <v>0</v>
      </c>
      <c r="N704" s="180">
        <v>0</v>
      </c>
      <c r="P704" s="58">
        <f>+BPub!I690/1000000</f>
        <v>0</v>
      </c>
      <c r="Q704" s="58">
        <f>+BPub!N690/1000000</f>
        <v>0</v>
      </c>
      <c r="R704" s="58">
        <f>+BPub!S690/1000000</f>
        <v>0</v>
      </c>
      <c r="S704" s="58">
        <f>+BPub!X690/1000000</f>
        <v>0</v>
      </c>
      <c r="T704" s="58">
        <f>+BPub!AB690/1000000</f>
        <v>0</v>
      </c>
      <c r="U704" s="58">
        <v>0</v>
      </c>
      <c r="W704" s="58">
        <f>+BPub!H690/1000000</f>
        <v>0</v>
      </c>
      <c r="X704" s="58">
        <f>+BPub!M690/1000000</f>
        <v>0</v>
      </c>
      <c r="Y704" s="58">
        <f>+BPub!R690/1000000</f>
        <v>0</v>
      </c>
      <c r="Z704" s="58">
        <f>+BPub!V690/1000000</f>
        <v>0</v>
      </c>
      <c r="AA704" s="58">
        <f>+BPub!AC690/1000000</f>
        <v>0</v>
      </c>
      <c r="AB704" s="58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</row>
    <row r="705" spans="1:35" x14ac:dyDescent="0.25">
      <c r="A705" t="s">
        <v>685</v>
      </c>
      <c r="B705" s="1">
        <v>0</v>
      </c>
      <c r="C705" s="149">
        <v>0</v>
      </c>
      <c r="D705" s="1">
        <v>0</v>
      </c>
      <c r="E705" s="1">
        <v>0</v>
      </c>
      <c r="F705" s="1">
        <v>0</v>
      </c>
      <c r="G705" s="58">
        <v>0</v>
      </c>
      <c r="I705" s="180">
        <f>+BPub!G691/1000000</f>
        <v>0</v>
      </c>
      <c r="J705" s="180">
        <f>+BPub!L691/1000000</f>
        <v>0</v>
      </c>
      <c r="K705" s="180">
        <f>+BPub!Q691/1000000</f>
        <v>0</v>
      </c>
      <c r="L705" s="180">
        <f>+BPub!W691/1000000</f>
        <v>0</v>
      </c>
      <c r="M705" s="180">
        <f>+BPub!AD691/1000000</f>
        <v>0</v>
      </c>
      <c r="N705" s="180">
        <v>0</v>
      </c>
      <c r="P705" s="58">
        <f>+BPub!I691/1000000</f>
        <v>0</v>
      </c>
      <c r="Q705" s="58">
        <f>+BPub!N691/1000000</f>
        <v>0</v>
      </c>
      <c r="R705" s="58">
        <f>+BPub!S691/1000000</f>
        <v>0</v>
      </c>
      <c r="S705" s="58">
        <f>+BPub!X691/1000000</f>
        <v>0</v>
      </c>
      <c r="T705" s="58">
        <f>+BPub!AB691/1000000</f>
        <v>0</v>
      </c>
      <c r="U705" s="58">
        <v>0</v>
      </c>
      <c r="W705" s="58">
        <f>+BPub!H691/1000000</f>
        <v>0</v>
      </c>
      <c r="X705" s="58">
        <f>+BPub!M691/1000000</f>
        <v>0</v>
      </c>
      <c r="Y705" s="58">
        <f>+BPub!R691/1000000</f>
        <v>0</v>
      </c>
      <c r="Z705" s="58">
        <f>+BPub!V691/1000000</f>
        <v>0</v>
      </c>
      <c r="AA705" s="58">
        <f>+BPub!AC691/1000000</f>
        <v>0</v>
      </c>
      <c r="AB705" s="58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</row>
    <row r="706" spans="1:35" x14ac:dyDescent="0.25">
      <c r="A706" t="s">
        <v>686</v>
      </c>
      <c r="B706" s="1">
        <v>0</v>
      </c>
      <c r="C706" s="149">
        <v>0</v>
      </c>
      <c r="D706" s="1">
        <v>0</v>
      </c>
      <c r="E706" s="1">
        <v>0</v>
      </c>
      <c r="F706" s="1">
        <v>0</v>
      </c>
      <c r="G706" s="58">
        <v>0</v>
      </c>
      <c r="I706" s="180">
        <f>+BPub!G692/1000000</f>
        <v>0</v>
      </c>
      <c r="J706" s="180">
        <f>+BPub!L692/1000000</f>
        <v>0</v>
      </c>
      <c r="K706" s="180">
        <f>+BPub!Q692/1000000</f>
        <v>0</v>
      </c>
      <c r="L706" s="180">
        <f>+BPub!W692/1000000</f>
        <v>0</v>
      </c>
      <c r="M706" s="180">
        <f>+BPub!AD692/1000000</f>
        <v>0</v>
      </c>
      <c r="N706" s="180">
        <v>0</v>
      </c>
      <c r="P706" s="58">
        <f>+BPub!I692/1000000</f>
        <v>0.51424172999999995</v>
      </c>
      <c r="Q706" s="58">
        <f>+BPub!N692/1000000</f>
        <v>0.51424172999999995</v>
      </c>
      <c r="R706" s="58">
        <f>+BPub!S692/1000000</f>
        <v>0.51424172999999995</v>
      </c>
      <c r="S706" s="58">
        <f>+BPub!X692/1000000</f>
        <v>0.51424172999999995</v>
      </c>
      <c r="T706" s="58">
        <f>+BPub!AB692/1000000</f>
        <v>0</v>
      </c>
      <c r="U706" s="58">
        <v>0</v>
      </c>
      <c r="W706" s="58">
        <f>+BPub!H692/1000000</f>
        <v>0</v>
      </c>
      <c r="X706" s="58">
        <f>+BPub!M692/1000000</f>
        <v>0</v>
      </c>
      <c r="Y706" s="58">
        <f>+BPub!R692/1000000</f>
        <v>0</v>
      </c>
      <c r="Z706" s="58">
        <f>+BPub!V692/1000000</f>
        <v>0</v>
      </c>
      <c r="AA706" s="58">
        <f>+BPub!AC692/1000000</f>
        <v>0</v>
      </c>
      <c r="AB706" s="58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</row>
    <row r="707" spans="1:35" x14ac:dyDescent="0.25">
      <c r="A707" t="s">
        <v>687</v>
      </c>
      <c r="B707" s="1">
        <v>0</v>
      </c>
      <c r="C707" s="149">
        <v>0</v>
      </c>
      <c r="D707" s="1">
        <v>0</v>
      </c>
      <c r="E707" s="1">
        <v>0</v>
      </c>
      <c r="F707" s="1">
        <v>0</v>
      </c>
      <c r="G707" s="58">
        <v>0</v>
      </c>
      <c r="I707" s="180">
        <f>+BPub!G693/1000000</f>
        <v>0</v>
      </c>
      <c r="J707" s="180">
        <f>+BPub!L693/1000000</f>
        <v>0</v>
      </c>
      <c r="K707" s="180">
        <f>+BPub!Q693/1000000</f>
        <v>0</v>
      </c>
      <c r="L707" s="180">
        <f>+BPub!W693/1000000</f>
        <v>0</v>
      </c>
      <c r="M707" s="180">
        <f>+BPub!AD693/1000000</f>
        <v>0</v>
      </c>
      <c r="N707" s="180">
        <v>0</v>
      </c>
      <c r="P707" s="58">
        <f>+BPub!I693/1000000</f>
        <v>0</v>
      </c>
      <c r="Q707" s="58">
        <f>+BPub!N693/1000000</f>
        <v>0</v>
      </c>
      <c r="R707" s="58">
        <f>+BPub!S693/1000000</f>
        <v>0</v>
      </c>
      <c r="S707" s="58">
        <f>+BPub!X693/1000000</f>
        <v>0</v>
      </c>
      <c r="T707" s="58">
        <f>+BPub!AB693/1000000</f>
        <v>0</v>
      </c>
      <c r="U707" s="58">
        <v>0</v>
      </c>
      <c r="W707" s="58">
        <f>+BPub!H693/1000000</f>
        <v>0</v>
      </c>
      <c r="X707" s="58">
        <f>+BPub!M693/1000000</f>
        <v>0</v>
      </c>
      <c r="Y707" s="58">
        <f>+BPub!R693/1000000</f>
        <v>0</v>
      </c>
      <c r="Z707" s="58">
        <f>+BPub!V693/1000000</f>
        <v>0</v>
      </c>
      <c r="AA707" s="58">
        <f>+BPub!AC693/1000000</f>
        <v>0</v>
      </c>
      <c r="AB707" s="58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</row>
    <row r="708" spans="1:35" x14ac:dyDescent="0.25">
      <c r="A708" t="s">
        <v>688</v>
      </c>
      <c r="B708" s="1">
        <v>0</v>
      </c>
      <c r="C708" s="149">
        <v>0</v>
      </c>
      <c r="D708" s="1">
        <v>0</v>
      </c>
      <c r="E708" s="1">
        <v>0</v>
      </c>
      <c r="F708" s="1">
        <v>0</v>
      </c>
      <c r="G708" s="58">
        <v>0</v>
      </c>
      <c r="I708" s="180">
        <f>+BPub!G694/1000000</f>
        <v>0</v>
      </c>
      <c r="J708" s="180">
        <f>+BPub!L694/1000000</f>
        <v>0</v>
      </c>
      <c r="K708" s="180">
        <f>+BPub!Q694/1000000</f>
        <v>0</v>
      </c>
      <c r="L708" s="180">
        <f>+BPub!W694/1000000</f>
        <v>0</v>
      </c>
      <c r="M708" s="180">
        <f>+BPub!AD694/1000000</f>
        <v>0</v>
      </c>
      <c r="N708" s="180">
        <v>0</v>
      </c>
      <c r="P708" s="58">
        <f>+BPub!I694/1000000</f>
        <v>0</v>
      </c>
      <c r="Q708" s="58">
        <f>+BPub!N694/1000000</f>
        <v>0</v>
      </c>
      <c r="R708" s="58">
        <f>+BPub!S694/1000000</f>
        <v>0</v>
      </c>
      <c r="S708" s="58">
        <f>+BPub!X694/1000000</f>
        <v>0</v>
      </c>
      <c r="T708" s="58">
        <f>+BPub!AB694/1000000</f>
        <v>0</v>
      </c>
      <c r="U708" s="58">
        <v>0</v>
      </c>
      <c r="W708" s="58">
        <f>+BPub!H694/1000000</f>
        <v>0</v>
      </c>
      <c r="X708" s="58">
        <f>+BPub!M694/1000000</f>
        <v>0</v>
      </c>
      <c r="Y708" s="58">
        <f>+BPub!R694/1000000</f>
        <v>0</v>
      </c>
      <c r="Z708" s="58">
        <f>+BPub!V694/1000000</f>
        <v>0</v>
      </c>
      <c r="AA708" s="58">
        <f>+BPub!AC694/1000000</f>
        <v>0</v>
      </c>
      <c r="AB708" s="5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</row>
    <row r="709" spans="1:35" x14ac:dyDescent="0.25">
      <c r="A709" t="s">
        <v>689</v>
      </c>
      <c r="B709" s="1">
        <v>0</v>
      </c>
      <c r="C709" s="149">
        <v>0</v>
      </c>
      <c r="D709" s="1">
        <v>0</v>
      </c>
      <c r="E709" s="1">
        <v>0</v>
      </c>
      <c r="F709" s="1">
        <v>0</v>
      </c>
      <c r="G709" s="58">
        <v>0</v>
      </c>
      <c r="I709" s="180">
        <f>+BPub!G695/1000000</f>
        <v>0</v>
      </c>
      <c r="J709" s="180">
        <f>+BPub!L695/1000000</f>
        <v>0</v>
      </c>
      <c r="K709" s="180">
        <f>+BPub!Q695/1000000</f>
        <v>0</v>
      </c>
      <c r="L709" s="180">
        <f>+BPub!W695/1000000</f>
        <v>0</v>
      </c>
      <c r="M709" s="180">
        <f>+BPub!AD695/1000000</f>
        <v>0</v>
      </c>
      <c r="N709" s="180">
        <v>0</v>
      </c>
      <c r="P709" s="58">
        <f>+BPub!I695/1000000</f>
        <v>0</v>
      </c>
      <c r="Q709" s="58">
        <f>+BPub!N695/1000000</f>
        <v>0</v>
      </c>
      <c r="R709" s="58">
        <f>+BPub!S695/1000000</f>
        <v>0</v>
      </c>
      <c r="S709" s="58">
        <f>+BPub!X695/1000000</f>
        <v>0</v>
      </c>
      <c r="T709" s="58">
        <f>+BPub!AB695/1000000</f>
        <v>0</v>
      </c>
      <c r="U709" s="58">
        <v>0</v>
      </c>
      <c r="W709" s="58">
        <f>+BPub!H695/1000000</f>
        <v>0</v>
      </c>
      <c r="X709" s="58">
        <f>+BPub!M695/1000000</f>
        <v>0</v>
      </c>
      <c r="Y709" s="58">
        <f>+BPub!R695/1000000</f>
        <v>0</v>
      </c>
      <c r="Z709" s="58">
        <f>+BPub!V695/1000000</f>
        <v>0</v>
      </c>
      <c r="AA709" s="58">
        <f>+BPub!AC695/1000000</f>
        <v>0</v>
      </c>
      <c r="AB709" s="58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</row>
    <row r="710" spans="1:35" x14ac:dyDescent="0.25">
      <c r="A710" t="s">
        <v>690</v>
      </c>
      <c r="B710" s="1">
        <v>0</v>
      </c>
      <c r="C710" s="149">
        <v>0</v>
      </c>
      <c r="D710" s="1">
        <v>0</v>
      </c>
      <c r="E710" s="1">
        <v>0</v>
      </c>
      <c r="F710" s="1">
        <v>0</v>
      </c>
      <c r="G710" s="58">
        <v>0</v>
      </c>
      <c r="I710" s="180">
        <f>+BPub!G696/1000000</f>
        <v>0</v>
      </c>
      <c r="J710" s="180">
        <f>+BPub!L696/1000000</f>
        <v>0</v>
      </c>
      <c r="K710" s="180">
        <f>+BPub!Q696/1000000</f>
        <v>0</v>
      </c>
      <c r="L710" s="180">
        <f>+BPub!W696/1000000</f>
        <v>0</v>
      </c>
      <c r="M710" s="180">
        <f>+BPub!AD696/1000000</f>
        <v>0</v>
      </c>
      <c r="N710" s="180">
        <v>0</v>
      </c>
      <c r="P710" s="58">
        <f>+BPub!I696/1000000</f>
        <v>0</v>
      </c>
      <c r="Q710" s="58">
        <f>+BPub!N696/1000000</f>
        <v>0</v>
      </c>
      <c r="R710" s="58">
        <f>+BPub!S696/1000000</f>
        <v>0</v>
      </c>
      <c r="S710" s="58">
        <f>+BPub!X696/1000000</f>
        <v>0</v>
      </c>
      <c r="T710" s="58">
        <f>+BPub!AB696/1000000</f>
        <v>0</v>
      </c>
      <c r="U710" s="58">
        <v>0</v>
      </c>
      <c r="W710" s="58">
        <f>+BPub!H696/1000000</f>
        <v>0</v>
      </c>
      <c r="X710" s="58">
        <f>+BPub!M696/1000000</f>
        <v>0</v>
      </c>
      <c r="Y710" s="58">
        <f>+BPub!R696/1000000</f>
        <v>0</v>
      </c>
      <c r="Z710" s="58">
        <f>+BPub!V696/1000000</f>
        <v>0</v>
      </c>
      <c r="AA710" s="58">
        <f>+BPub!AC696/1000000</f>
        <v>0</v>
      </c>
      <c r="AB710" s="58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</row>
    <row r="711" spans="1:35" x14ac:dyDescent="0.25">
      <c r="A711" t="s">
        <v>691</v>
      </c>
      <c r="B711" s="1">
        <v>0</v>
      </c>
      <c r="C711" s="149">
        <v>0</v>
      </c>
      <c r="D711" s="1">
        <v>0</v>
      </c>
      <c r="E711" s="1">
        <v>0</v>
      </c>
      <c r="F711" s="1">
        <v>0</v>
      </c>
      <c r="G711" s="58">
        <v>0</v>
      </c>
      <c r="I711" s="180">
        <f>+BPub!G697/1000000</f>
        <v>0</v>
      </c>
      <c r="J711" s="180">
        <f>+BPub!L697/1000000</f>
        <v>0</v>
      </c>
      <c r="K711" s="180">
        <f>+BPub!Q697/1000000</f>
        <v>0</v>
      </c>
      <c r="L711" s="180">
        <f>+BPub!W697/1000000</f>
        <v>0</v>
      </c>
      <c r="M711" s="180">
        <f>+BPub!AD697/1000000</f>
        <v>0</v>
      </c>
      <c r="N711" s="180">
        <v>0</v>
      </c>
      <c r="P711" s="58">
        <f>+BPub!I697/1000000</f>
        <v>0</v>
      </c>
      <c r="Q711" s="58">
        <f>+BPub!N697/1000000</f>
        <v>0</v>
      </c>
      <c r="R711" s="58">
        <f>+BPub!S697/1000000</f>
        <v>0</v>
      </c>
      <c r="S711" s="58">
        <f>+BPub!X697/1000000</f>
        <v>0</v>
      </c>
      <c r="T711" s="58">
        <f>+BPub!AB697/1000000</f>
        <v>0</v>
      </c>
      <c r="U711" s="58">
        <v>0</v>
      </c>
      <c r="W711" s="58">
        <f>+BPub!H697/1000000</f>
        <v>0</v>
      </c>
      <c r="X711" s="58">
        <f>+BPub!M697/1000000</f>
        <v>0</v>
      </c>
      <c r="Y711" s="58">
        <f>+BPub!R697/1000000</f>
        <v>0</v>
      </c>
      <c r="Z711" s="58">
        <f>+BPub!V697/1000000</f>
        <v>0</v>
      </c>
      <c r="AA711" s="58">
        <f>+BPub!AC697/1000000</f>
        <v>0</v>
      </c>
      <c r="AB711" s="58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</row>
    <row r="712" spans="1:35" x14ac:dyDescent="0.25">
      <c r="A712" t="s">
        <v>692</v>
      </c>
      <c r="B712" s="1">
        <v>0</v>
      </c>
      <c r="C712" s="149">
        <v>0</v>
      </c>
      <c r="D712" s="1">
        <v>0</v>
      </c>
      <c r="E712" s="1">
        <v>0</v>
      </c>
      <c r="F712" s="1">
        <v>0</v>
      </c>
      <c r="G712" s="58">
        <v>0</v>
      </c>
      <c r="I712" s="180">
        <f>+BPub!G698/1000000</f>
        <v>0</v>
      </c>
      <c r="J712" s="180">
        <f>+BPub!L698/1000000</f>
        <v>0</v>
      </c>
      <c r="K712" s="180">
        <f>+BPub!Q698/1000000</f>
        <v>0</v>
      </c>
      <c r="L712" s="180">
        <f>+BPub!W698/1000000</f>
        <v>0</v>
      </c>
      <c r="M712" s="180">
        <f>+BPub!AD698/1000000</f>
        <v>0</v>
      </c>
      <c r="N712" s="180">
        <v>0</v>
      </c>
      <c r="P712" s="58">
        <f>+BPub!I698/1000000</f>
        <v>0</v>
      </c>
      <c r="Q712" s="58">
        <f>+BPub!N698/1000000</f>
        <v>0</v>
      </c>
      <c r="R712" s="58">
        <f>+BPub!S698/1000000</f>
        <v>0</v>
      </c>
      <c r="S712" s="58">
        <f>+BPub!X698/1000000</f>
        <v>0</v>
      </c>
      <c r="T712" s="58">
        <f>+BPub!AB698/1000000</f>
        <v>0</v>
      </c>
      <c r="U712" s="58">
        <v>0</v>
      </c>
      <c r="W712" s="58">
        <f>+BPub!H698/1000000</f>
        <v>0</v>
      </c>
      <c r="X712" s="58">
        <f>+BPub!M698/1000000</f>
        <v>0</v>
      </c>
      <c r="Y712" s="58">
        <f>+BPub!R698/1000000</f>
        <v>0</v>
      </c>
      <c r="Z712" s="58">
        <f>+BPub!V698/1000000</f>
        <v>0</v>
      </c>
      <c r="AA712" s="58">
        <f>+BPub!AC698/1000000</f>
        <v>0</v>
      </c>
      <c r="AB712" s="58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</row>
    <row r="713" spans="1:35" x14ac:dyDescent="0.25">
      <c r="A713" t="s">
        <v>693</v>
      </c>
      <c r="B713" s="1">
        <v>0</v>
      </c>
      <c r="C713" s="149">
        <v>0</v>
      </c>
      <c r="D713" s="1">
        <v>0</v>
      </c>
      <c r="E713" s="1">
        <v>0</v>
      </c>
      <c r="F713" s="1">
        <v>0</v>
      </c>
      <c r="G713" s="58">
        <v>0</v>
      </c>
      <c r="I713" s="180">
        <f>+BPub!G699/1000000</f>
        <v>0</v>
      </c>
      <c r="J713" s="180">
        <f>+BPub!L699/1000000</f>
        <v>0</v>
      </c>
      <c r="K713" s="180">
        <f>+BPub!Q699/1000000</f>
        <v>0</v>
      </c>
      <c r="L713" s="180">
        <f>+BPub!W699/1000000</f>
        <v>0</v>
      </c>
      <c r="M713" s="180">
        <f>+BPub!AD699/1000000</f>
        <v>0</v>
      </c>
      <c r="N713" s="180">
        <v>0</v>
      </c>
      <c r="P713" s="58">
        <f>+BPub!I699/1000000</f>
        <v>0</v>
      </c>
      <c r="Q713" s="58">
        <f>+BPub!N699/1000000</f>
        <v>0</v>
      </c>
      <c r="R713" s="58">
        <f>+BPub!S699/1000000</f>
        <v>0</v>
      </c>
      <c r="S713" s="58">
        <f>+BPub!X699/1000000</f>
        <v>0</v>
      </c>
      <c r="T713" s="58">
        <f>+BPub!AB699/1000000</f>
        <v>0</v>
      </c>
      <c r="U713" s="58">
        <v>0</v>
      </c>
      <c r="W713" s="58">
        <f>+BPub!H699/1000000</f>
        <v>0</v>
      </c>
      <c r="X713" s="58">
        <f>+BPub!M699/1000000</f>
        <v>0</v>
      </c>
      <c r="Y713" s="58">
        <f>+BPub!R699/1000000</f>
        <v>0</v>
      </c>
      <c r="Z713" s="58">
        <f>+BPub!V699/1000000</f>
        <v>0</v>
      </c>
      <c r="AA713" s="58">
        <f>+BPub!AC699/1000000</f>
        <v>0</v>
      </c>
      <c r="AB713" s="58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</row>
    <row r="714" spans="1:35" x14ac:dyDescent="0.25">
      <c r="A714" t="s">
        <v>694</v>
      </c>
      <c r="B714" s="1">
        <v>0</v>
      </c>
      <c r="C714" s="149">
        <v>0</v>
      </c>
      <c r="D714" s="1">
        <v>0</v>
      </c>
      <c r="E714" s="1">
        <v>0</v>
      </c>
      <c r="F714" s="1">
        <v>0</v>
      </c>
      <c r="G714" s="58">
        <v>0</v>
      </c>
      <c r="I714" s="180">
        <f>+BPub!G700/1000000</f>
        <v>0</v>
      </c>
      <c r="J714" s="180">
        <f>+BPub!L700/1000000</f>
        <v>0</v>
      </c>
      <c r="K714" s="180">
        <f>+BPub!Q700/1000000</f>
        <v>0</v>
      </c>
      <c r="L714" s="180">
        <f>+BPub!W700/1000000</f>
        <v>0</v>
      </c>
      <c r="M714" s="180">
        <f>+BPub!AD700/1000000</f>
        <v>0</v>
      </c>
      <c r="N714" s="180">
        <v>0</v>
      </c>
      <c r="P714" s="58">
        <f>+BPub!I700/1000000</f>
        <v>0</v>
      </c>
      <c r="Q714" s="58">
        <f>+BPub!N700/1000000</f>
        <v>0</v>
      </c>
      <c r="R714" s="58">
        <f>+BPub!S700/1000000</f>
        <v>0</v>
      </c>
      <c r="S714" s="58">
        <f>+BPub!X700/1000000</f>
        <v>0</v>
      </c>
      <c r="T714" s="58">
        <f>+BPub!AB700/1000000</f>
        <v>0</v>
      </c>
      <c r="U714" s="58">
        <v>0</v>
      </c>
      <c r="W714" s="58">
        <f>+BPub!H700/1000000</f>
        <v>0</v>
      </c>
      <c r="X714" s="58">
        <f>+BPub!M700/1000000</f>
        <v>0</v>
      </c>
      <c r="Y714" s="58">
        <f>+BPub!R700/1000000</f>
        <v>0</v>
      </c>
      <c r="Z714" s="58">
        <f>+BPub!V700/1000000</f>
        <v>0</v>
      </c>
      <c r="AA714" s="58">
        <f>+BPub!AC700/1000000</f>
        <v>0</v>
      </c>
      <c r="AB714" s="58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</row>
    <row r="715" spans="1:35" x14ac:dyDescent="0.25">
      <c r="A715" t="s">
        <v>695</v>
      </c>
      <c r="B715" s="1">
        <v>0</v>
      </c>
      <c r="C715" s="149">
        <v>0</v>
      </c>
      <c r="D715" s="1">
        <v>0</v>
      </c>
      <c r="E715" s="1">
        <v>0</v>
      </c>
      <c r="F715" s="1">
        <v>0</v>
      </c>
      <c r="G715" s="58">
        <v>0</v>
      </c>
      <c r="I715" s="180">
        <f>+BPub!G701/1000000</f>
        <v>0</v>
      </c>
      <c r="J715" s="180">
        <f>+BPub!L701/1000000</f>
        <v>0</v>
      </c>
      <c r="K715" s="180">
        <f>+BPub!Q701/1000000</f>
        <v>0</v>
      </c>
      <c r="L715" s="180">
        <f>+BPub!W701/1000000</f>
        <v>0</v>
      </c>
      <c r="M715" s="180">
        <f>+BPub!AD701/1000000</f>
        <v>0</v>
      </c>
      <c r="N715" s="180">
        <v>0</v>
      </c>
      <c r="P715" s="58">
        <f>+BPub!I701/1000000</f>
        <v>0</v>
      </c>
      <c r="Q715" s="58">
        <f>+BPub!N701/1000000</f>
        <v>0</v>
      </c>
      <c r="R715" s="58">
        <f>+BPub!S701/1000000</f>
        <v>0</v>
      </c>
      <c r="S715" s="58">
        <f>+BPub!X701/1000000</f>
        <v>0</v>
      </c>
      <c r="T715" s="58">
        <f>+BPub!AB701/1000000</f>
        <v>0</v>
      </c>
      <c r="U715" s="58">
        <v>0</v>
      </c>
      <c r="W715" s="58">
        <f>+BPub!H701/1000000</f>
        <v>0</v>
      </c>
      <c r="X715" s="58">
        <f>+BPub!M701/1000000</f>
        <v>0</v>
      </c>
      <c r="Y715" s="58">
        <f>+BPub!R701/1000000</f>
        <v>0</v>
      </c>
      <c r="Z715" s="58">
        <f>+BPub!V701/1000000</f>
        <v>0</v>
      </c>
      <c r="AA715" s="58">
        <f>+BPub!AC701/1000000</f>
        <v>0</v>
      </c>
      <c r="AB715" s="58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</row>
    <row r="716" spans="1:35" x14ac:dyDescent="0.25">
      <c r="A716" t="s">
        <v>696</v>
      </c>
      <c r="B716" s="1">
        <v>0</v>
      </c>
      <c r="C716" s="149">
        <v>0</v>
      </c>
      <c r="D716" s="1">
        <v>0</v>
      </c>
      <c r="E716" s="1">
        <v>0</v>
      </c>
      <c r="F716" s="1">
        <v>0</v>
      </c>
      <c r="G716" s="58">
        <v>0</v>
      </c>
      <c r="I716" s="180">
        <f>+BPub!G702/1000000</f>
        <v>0</v>
      </c>
      <c r="J716" s="180">
        <f>+BPub!L702/1000000</f>
        <v>0</v>
      </c>
      <c r="K716" s="180">
        <f>+BPub!Q702/1000000</f>
        <v>0</v>
      </c>
      <c r="L716" s="180">
        <f>+BPub!W702/1000000</f>
        <v>0</v>
      </c>
      <c r="M716" s="180">
        <f>+BPub!AD702/1000000</f>
        <v>0</v>
      </c>
      <c r="N716" s="180">
        <v>0</v>
      </c>
      <c r="P716" s="58">
        <f>+BPub!I702/1000000</f>
        <v>0</v>
      </c>
      <c r="Q716" s="58">
        <f>+BPub!N702/1000000</f>
        <v>0</v>
      </c>
      <c r="R716" s="58">
        <f>+BPub!S702/1000000</f>
        <v>0</v>
      </c>
      <c r="S716" s="58">
        <f>+BPub!X702/1000000</f>
        <v>0</v>
      </c>
      <c r="T716" s="58">
        <f>+BPub!AB702/1000000</f>
        <v>0</v>
      </c>
      <c r="U716" s="58">
        <v>0</v>
      </c>
      <c r="W716" s="58">
        <f>+BPub!H702/1000000</f>
        <v>0</v>
      </c>
      <c r="X716" s="58">
        <f>+BPub!M702/1000000</f>
        <v>0</v>
      </c>
      <c r="Y716" s="58">
        <f>+BPub!R702/1000000</f>
        <v>0</v>
      </c>
      <c r="Z716" s="58">
        <f>+BPub!V702/1000000</f>
        <v>0</v>
      </c>
      <c r="AA716" s="58">
        <f>+BPub!AC702/1000000</f>
        <v>0</v>
      </c>
      <c r="AB716" s="58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</row>
    <row r="717" spans="1:35" x14ac:dyDescent="0.25">
      <c r="A717" t="s">
        <v>697</v>
      </c>
      <c r="B717" s="1">
        <v>0</v>
      </c>
      <c r="C717" s="149">
        <v>0</v>
      </c>
      <c r="D717" s="1">
        <v>0</v>
      </c>
      <c r="E717" s="1">
        <v>0</v>
      </c>
      <c r="F717" s="1">
        <v>0</v>
      </c>
      <c r="G717" s="58">
        <v>0</v>
      </c>
      <c r="I717" s="180">
        <f>+BPub!G703/1000000</f>
        <v>0</v>
      </c>
      <c r="J717" s="180">
        <f>+BPub!L703/1000000</f>
        <v>0</v>
      </c>
      <c r="K717" s="180">
        <f>+BPub!Q703/1000000</f>
        <v>0</v>
      </c>
      <c r="L717" s="180">
        <f>+BPub!W703/1000000</f>
        <v>0</v>
      </c>
      <c r="M717" s="180">
        <f>+BPub!AD703/1000000</f>
        <v>0</v>
      </c>
      <c r="N717" s="180">
        <v>0</v>
      </c>
      <c r="P717" s="58">
        <f>+BPub!I703/1000000</f>
        <v>0</v>
      </c>
      <c r="Q717" s="58">
        <f>+BPub!N703/1000000</f>
        <v>0</v>
      </c>
      <c r="R717" s="58">
        <f>+BPub!S703/1000000</f>
        <v>0</v>
      </c>
      <c r="S717" s="58">
        <f>+BPub!X703/1000000</f>
        <v>0</v>
      </c>
      <c r="T717" s="58">
        <f>+BPub!AB703/1000000</f>
        <v>0</v>
      </c>
      <c r="U717" s="58">
        <v>0</v>
      </c>
      <c r="W717" s="58">
        <f>+BPub!H703/1000000</f>
        <v>0</v>
      </c>
      <c r="X717" s="58">
        <f>+BPub!M703/1000000</f>
        <v>0</v>
      </c>
      <c r="Y717" s="58">
        <f>+BPub!R703/1000000</f>
        <v>0</v>
      </c>
      <c r="Z717" s="58">
        <f>+BPub!V703/1000000</f>
        <v>0</v>
      </c>
      <c r="AA717" s="58">
        <f>+BPub!AC703/1000000</f>
        <v>0</v>
      </c>
      <c r="AB717" s="58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</row>
    <row r="718" spans="1:35" x14ac:dyDescent="0.25">
      <c r="A718" t="s">
        <v>698</v>
      </c>
      <c r="B718" s="1">
        <v>0</v>
      </c>
      <c r="C718" s="149">
        <v>0</v>
      </c>
      <c r="D718" s="1">
        <v>0</v>
      </c>
      <c r="E718" s="1">
        <v>0</v>
      </c>
      <c r="F718" s="1">
        <v>0</v>
      </c>
      <c r="G718" s="58">
        <v>0</v>
      </c>
      <c r="I718" s="180">
        <f>+BPub!G704/1000000</f>
        <v>0</v>
      </c>
      <c r="J718" s="180">
        <f>+BPub!L704/1000000</f>
        <v>0</v>
      </c>
      <c r="K718" s="180">
        <f>+BPub!Q704/1000000</f>
        <v>0</v>
      </c>
      <c r="L718" s="180">
        <f>+BPub!W704/1000000</f>
        <v>0</v>
      </c>
      <c r="M718" s="180">
        <f>+BPub!AD704/1000000</f>
        <v>0</v>
      </c>
      <c r="N718" s="180">
        <v>0</v>
      </c>
      <c r="P718" s="58">
        <f>+BPub!I704/1000000</f>
        <v>0</v>
      </c>
      <c r="Q718" s="58">
        <f>+BPub!N704/1000000</f>
        <v>0</v>
      </c>
      <c r="R718" s="58">
        <f>+BPub!S704/1000000</f>
        <v>0</v>
      </c>
      <c r="S718" s="58">
        <f>+BPub!X704/1000000</f>
        <v>0</v>
      </c>
      <c r="T718" s="58">
        <f>+BPub!AB704/1000000</f>
        <v>0</v>
      </c>
      <c r="U718" s="58">
        <v>0</v>
      </c>
      <c r="W718" s="58">
        <f>+BPub!H704/1000000</f>
        <v>0</v>
      </c>
      <c r="X718" s="58">
        <f>+BPub!M704/1000000</f>
        <v>0</v>
      </c>
      <c r="Y718" s="58">
        <f>+BPub!R704/1000000</f>
        <v>0</v>
      </c>
      <c r="Z718" s="58">
        <f>+BPub!V704/1000000</f>
        <v>0</v>
      </c>
      <c r="AA718" s="58">
        <f>+BPub!AC704/1000000</f>
        <v>0</v>
      </c>
      <c r="AB718" s="5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</row>
    <row r="719" spans="1:35" x14ac:dyDescent="0.25">
      <c r="A719" t="s">
        <v>699</v>
      </c>
      <c r="B719" s="1">
        <v>0</v>
      </c>
      <c r="C719" s="149">
        <v>0</v>
      </c>
      <c r="D719" s="1">
        <v>0</v>
      </c>
      <c r="E719" s="1">
        <v>0</v>
      </c>
      <c r="F719" s="1">
        <v>0</v>
      </c>
      <c r="G719" s="58">
        <v>0</v>
      </c>
      <c r="I719" s="180">
        <f>+BPub!G705/1000000</f>
        <v>0</v>
      </c>
      <c r="J719" s="180">
        <f>+BPub!L705/1000000</f>
        <v>0</v>
      </c>
      <c r="K719" s="180">
        <f>+BPub!Q705/1000000</f>
        <v>0</v>
      </c>
      <c r="L719" s="180">
        <f>+BPub!W705/1000000</f>
        <v>0</v>
      </c>
      <c r="M719" s="180">
        <f>+BPub!AD705/1000000</f>
        <v>0</v>
      </c>
      <c r="N719" s="180">
        <v>0</v>
      </c>
      <c r="P719" s="58">
        <f>+BPub!I705/1000000</f>
        <v>0</v>
      </c>
      <c r="Q719" s="58">
        <f>+BPub!N705/1000000</f>
        <v>0</v>
      </c>
      <c r="R719" s="58">
        <f>+BPub!S705/1000000</f>
        <v>0</v>
      </c>
      <c r="S719" s="58">
        <f>+BPub!X705/1000000</f>
        <v>0</v>
      </c>
      <c r="T719" s="58">
        <f>+BPub!AB705/1000000</f>
        <v>0</v>
      </c>
      <c r="U719" s="58">
        <v>0</v>
      </c>
      <c r="W719" s="58">
        <f>+BPub!H705/1000000</f>
        <v>0</v>
      </c>
      <c r="X719" s="58">
        <f>+BPub!M705/1000000</f>
        <v>0</v>
      </c>
      <c r="Y719" s="58">
        <f>+BPub!R705/1000000</f>
        <v>0</v>
      </c>
      <c r="Z719" s="58">
        <f>+BPub!V705/1000000</f>
        <v>0</v>
      </c>
      <c r="AA719" s="58">
        <f>+BPub!AC705/1000000</f>
        <v>0</v>
      </c>
      <c r="AB719" s="58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</row>
    <row r="720" spans="1:35" x14ac:dyDescent="0.25">
      <c r="A720" t="s">
        <v>700</v>
      </c>
      <c r="B720" s="1">
        <v>0</v>
      </c>
      <c r="C720" s="149">
        <v>0</v>
      </c>
      <c r="D720" s="1">
        <v>0</v>
      </c>
      <c r="E720" s="1">
        <v>0</v>
      </c>
      <c r="F720" s="1">
        <v>0</v>
      </c>
      <c r="G720" s="58">
        <v>0</v>
      </c>
      <c r="I720" s="180">
        <f>+BPub!G706/1000000</f>
        <v>0</v>
      </c>
      <c r="J720" s="180">
        <f>+BPub!L706/1000000</f>
        <v>0</v>
      </c>
      <c r="K720" s="180">
        <f>+BPub!Q706/1000000</f>
        <v>0</v>
      </c>
      <c r="L720" s="180">
        <f>+BPub!W706/1000000</f>
        <v>0</v>
      </c>
      <c r="M720" s="180">
        <f>+BPub!AD706/1000000</f>
        <v>0</v>
      </c>
      <c r="N720" s="180">
        <v>0</v>
      </c>
      <c r="P720" s="58">
        <f>+BPub!I706/1000000</f>
        <v>0</v>
      </c>
      <c r="Q720" s="58">
        <f>+BPub!N706/1000000</f>
        <v>0</v>
      </c>
      <c r="R720" s="58">
        <f>+BPub!S706/1000000</f>
        <v>0</v>
      </c>
      <c r="S720" s="58">
        <f>+BPub!X706/1000000</f>
        <v>0</v>
      </c>
      <c r="T720" s="58">
        <f>+BPub!AB706/1000000</f>
        <v>0</v>
      </c>
      <c r="U720" s="58">
        <v>0</v>
      </c>
      <c r="W720" s="58">
        <f>+BPub!H706/1000000</f>
        <v>0</v>
      </c>
      <c r="X720" s="58">
        <f>+BPub!M706/1000000</f>
        <v>0</v>
      </c>
      <c r="Y720" s="58">
        <f>+BPub!R706/1000000</f>
        <v>0</v>
      </c>
      <c r="Z720" s="58">
        <f>+BPub!V706/1000000</f>
        <v>0</v>
      </c>
      <c r="AA720" s="58">
        <f>+BPub!AC706/1000000</f>
        <v>0</v>
      </c>
      <c r="AB720" s="58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</row>
    <row r="721" spans="1:35" x14ac:dyDescent="0.25">
      <c r="A721" t="s">
        <v>701</v>
      </c>
      <c r="B721" s="1">
        <v>0</v>
      </c>
      <c r="C721" s="149">
        <v>0</v>
      </c>
      <c r="D721" s="1">
        <v>0</v>
      </c>
      <c r="E721" s="1">
        <v>0</v>
      </c>
      <c r="F721" s="1">
        <v>0</v>
      </c>
      <c r="G721" s="58">
        <v>0</v>
      </c>
      <c r="I721" s="180">
        <f>+BPub!G707/1000000</f>
        <v>0</v>
      </c>
      <c r="J721" s="180">
        <f>+BPub!L707/1000000</f>
        <v>0</v>
      </c>
      <c r="K721" s="180">
        <f>+BPub!Q707/1000000</f>
        <v>0</v>
      </c>
      <c r="L721" s="180">
        <f>+BPub!W707/1000000</f>
        <v>0</v>
      </c>
      <c r="M721" s="180">
        <f>+BPub!AD707/1000000</f>
        <v>0</v>
      </c>
      <c r="N721" s="180">
        <v>0</v>
      </c>
      <c r="P721" s="58">
        <f>+BPub!I707/1000000</f>
        <v>0</v>
      </c>
      <c r="Q721" s="58">
        <f>+BPub!N707/1000000</f>
        <v>0</v>
      </c>
      <c r="R721" s="58">
        <f>+BPub!S707/1000000</f>
        <v>0</v>
      </c>
      <c r="S721" s="58">
        <f>+BPub!X707/1000000</f>
        <v>0</v>
      </c>
      <c r="T721" s="58">
        <f>+BPub!AB707/1000000</f>
        <v>0</v>
      </c>
      <c r="U721" s="58">
        <v>0</v>
      </c>
      <c r="W721" s="58">
        <f>+BPub!H707/1000000</f>
        <v>0</v>
      </c>
      <c r="X721" s="58">
        <f>+BPub!M707/1000000</f>
        <v>0</v>
      </c>
      <c r="Y721" s="58">
        <f>+BPub!R707/1000000</f>
        <v>0</v>
      </c>
      <c r="Z721" s="58">
        <f>+BPub!V707/1000000</f>
        <v>0</v>
      </c>
      <c r="AA721" s="58">
        <f>+BPub!AC707/1000000</f>
        <v>0</v>
      </c>
      <c r="AB721" s="58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</row>
    <row r="722" spans="1:35" x14ac:dyDescent="0.25">
      <c r="A722" t="s">
        <v>702</v>
      </c>
      <c r="B722" s="1">
        <v>40.114063719999997</v>
      </c>
      <c r="C722" s="149">
        <v>48.254758639999999</v>
      </c>
      <c r="D722" s="1">
        <v>57.598117159999994</v>
      </c>
      <c r="E722" s="1">
        <v>30.059652030000002</v>
      </c>
      <c r="F722" s="1">
        <v>68.117570400000005</v>
      </c>
      <c r="G722" s="58">
        <v>53.636087420000003</v>
      </c>
      <c r="I722" s="180">
        <f>+BPub!G708/1000000</f>
        <v>1.29286685</v>
      </c>
      <c r="J722" s="180">
        <f>+BPub!L708/1000000</f>
        <v>1.25926461</v>
      </c>
      <c r="K722" s="180">
        <f>+BPub!Q708/1000000</f>
        <v>32.137279829999997</v>
      </c>
      <c r="L722" s="180">
        <f>+BPub!W708/1000000</f>
        <v>5.7224653700000001</v>
      </c>
      <c r="M722" s="180">
        <f>+BPub!AD708/1000000</f>
        <v>12.662049420000001</v>
      </c>
      <c r="N722" s="180">
        <v>7.4409147899999999</v>
      </c>
      <c r="P722" s="58">
        <f>+BPub!I708/1000000</f>
        <v>7.2928592600000002</v>
      </c>
      <c r="Q722" s="58">
        <f>+BPub!N708/1000000</f>
        <v>21.27763178</v>
      </c>
      <c r="R722" s="58">
        <f>+BPub!S708/1000000</f>
        <v>1.5580351299999999</v>
      </c>
      <c r="S722" s="58">
        <f>+BPub!X708/1000000</f>
        <v>3.7961867499999999</v>
      </c>
      <c r="T722" s="58">
        <f>+BPub!AB708/1000000</f>
        <v>1.7521138799999998</v>
      </c>
      <c r="U722" s="58">
        <v>2.7401919100000001</v>
      </c>
      <c r="W722" s="58">
        <f>+BPub!H708/1000000</f>
        <v>191.53081065000001</v>
      </c>
      <c r="X722" s="58">
        <f>+BPub!M708/1000000</f>
        <v>181.56248385000001</v>
      </c>
      <c r="Y722" s="58">
        <f>+BPub!R708/1000000</f>
        <v>211.63036471999999</v>
      </c>
      <c r="Z722" s="58">
        <f>+BPub!V708/1000000</f>
        <v>306.62887569999998</v>
      </c>
      <c r="AA722" s="58">
        <f>+BPub!AC708/1000000</f>
        <v>359.60109861000001</v>
      </c>
      <c r="AB722" s="58">
        <v>487.49289629000003</v>
      </c>
      <c r="AD722">
        <v>2.2107860000000001</v>
      </c>
      <c r="AE722">
        <v>5.5744069999999999</v>
      </c>
      <c r="AF722">
        <v>7.7572359999999998</v>
      </c>
      <c r="AG722">
        <v>5.8208339999999996</v>
      </c>
      <c r="AH722">
        <v>18.654333260000001</v>
      </c>
      <c r="AI722">
        <v>105.13448789</v>
      </c>
    </row>
    <row r="723" spans="1:35" x14ac:dyDescent="0.25">
      <c r="A723" t="s">
        <v>703</v>
      </c>
      <c r="B723" s="1">
        <v>0.13314059</v>
      </c>
      <c r="C723" s="149">
        <v>0.14839238000000002</v>
      </c>
      <c r="D723" s="1">
        <v>0.17311382</v>
      </c>
      <c r="E723" s="1">
        <v>0.16027127999999999</v>
      </c>
      <c r="F723" s="1">
        <v>0.12092267</v>
      </c>
      <c r="G723" s="58">
        <v>0.18977492999999998</v>
      </c>
      <c r="I723" s="180">
        <f>+BPub!G709/1000000</f>
        <v>0.24355901999999999</v>
      </c>
      <c r="J723" s="180">
        <f>+BPub!L709/1000000</f>
        <v>5.0347719999999999E-2</v>
      </c>
      <c r="K723" s="180">
        <f>+BPub!Q709/1000000</f>
        <v>1.3969013100000001</v>
      </c>
      <c r="L723" s="180">
        <f>+BPub!W709/1000000</f>
        <v>2.1771020800000001</v>
      </c>
      <c r="M723" s="180">
        <f>+BPub!AD709/1000000</f>
        <v>1.2019486699999999</v>
      </c>
      <c r="N723" s="180">
        <v>1.7761393000000001</v>
      </c>
      <c r="P723" s="58">
        <f>+BPub!I709/1000000</f>
        <v>0</v>
      </c>
      <c r="Q723" s="58">
        <f>+BPub!N709/1000000</f>
        <v>0</v>
      </c>
      <c r="R723" s="58">
        <f>+BPub!S709/1000000</f>
        <v>0</v>
      </c>
      <c r="S723" s="58">
        <f>+BPub!X709/1000000</f>
        <v>0</v>
      </c>
      <c r="T723" s="58">
        <f>+BPub!AB709/1000000</f>
        <v>0</v>
      </c>
      <c r="U723" s="58">
        <v>0</v>
      </c>
      <c r="W723" s="58">
        <f>+BPub!H709/1000000</f>
        <v>0</v>
      </c>
      <c r="X723" s="58">
        <f>+BPub!M709/1000000</f>
        <v>0</v>
      </c>
      <c r="Y723" s="58">
        <f>+BPub!R709/1000000</f>
        <v>0</v>
      </c>
      <c r="Z723" s="58">
        <f>+BPub!V709/1000000</f>
        <v>0.46215318</v>
      </c>
      <c r="AA723" s="58">
        <f>+BPub!AC709/1000000</f>
        <v>0</v>
      </c>
      <c r="AB723" s="58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</row>
    <row r="724" spans="1:35" x14ac:dyDescent="0.25">
      <c r="A724" t="s">
        <v>704</v>
      </c>
      <c r="B724" s="1">
        <v>4.15716E-3</v>
      </c>
      <c r="C724" s="149">
        <v>1.8883870000000001E-2</v>
      </c>
      <c r="D724" s="1">
        <v>4.5251769999999997E-2</v>
      </c>
      <c r="E724" s="1">
        <v>3.718258E-2</v>
      </c>
      <c r="F724" s="1">
        <v>7.7607000000000002E-4</v>
      </c>
      <c r="G724" s="58">
        <v>7.5792129999999999E-2</v>
      </c>
      <c r="I724" s="180">
        <f>+BPub!G710/1000000</f>
        <v>0</v>
      </c>
      <c r="J724" s="180">
        <f>+BPub!L710/1000000</f>
        <v>0</v>
      </c>
      <c r="K724" s="180">
        <f>+BPub!Q710/1000000</f>
        <v>0</v>
      </c>
      <c r="L724" s="180">
        <f>+BPub!W710/1000000</f>
        <v>0</v>
      </c>
      <c r="M724" s="180">
        <f>+BPub!AD710/1000000</f>
        <v>0</v>
      </c>
      <c r="N724" s="180">
        <v>0</v>
      </c>
      <c r="P724" s="58">
        <f>+BPub!I710/1000000</f>
        <v>0</v>
      </c>
      <c r="Q724" s="58">
        <f>+BPub!N710/1000000</f>
        <v>0</v>
      </c>
      <c r="R724" s="58">
        <f>+BPub!S710/1000000</f>
        <v>0</v>
      </c>
      <c r="S724" s="58">
        <f>+BPub!X710/1000000</f>
        <v>0</v>
      </c>
      <c r="T724" s="58">
        <f>+BPub!AB710/1000000</f>
        <v>0</v>
      </c>
      <c r="U724" s="58">
        <v>0</v>
      </c>
      <c r="W724" s="58">
        <f>+BPub!H710/1000000</f>
        <v>0</v>
      </c>
      <c r="X724" s="58">
        <f>+BPub!M710/1000000</f>
        <v>0</v>
      </c>
      <c r="Y724" s="58">
        <f>+BPub!R710/1000000</f>
        <v>0</v>
      </c>
      <c r="Z724" s="58">
        <f>+BPub!V710/1000000</f>
        <v>0</v>
      </c>
      <c r="AA724" s="58">
        <f>+BPub!AC710/1000000</f>
        <v>0</v>
      </c>
      <c r="AB724" s="58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</row>
    <row r="725" spans="1:35" x14ac:dyDescent="0.25">
      <c r="A725" t="s">
        <v>705</v>
      </c>
      <c r="B725" s="1">
        <v>4.8683999999999999E-4</v>
      </c>
      <c r="C725" s="149">
        <v>0</v>
      </c>
      <c r="D725" s="1">
        <v>0</v>
      </c>
      <c r="E725" s="1">
        <v>0</v>
      </c>
      <c r="F725" s="1">
        <v>0</v>
      </c>
      <c r="G725" s="58">
        <v>0</v>
      </c>
      <c r="I725" s="180">
        <f>+BPub!G711/1000000</f>
        <v>0</v>
      </c>
      <c r="J725" s="180">
        <f>+BPub!L711/1000000</f>
        <v>0</v>
      </c>
      <c r="K725" s="180">
        <f>+BPub!Q711/1000000</f>
        <v>0</v>
      </c>
      <c r="L725" s="180">
        <f>+BPub!W711/1000000</f>
        <v>0</v>
      </c>
      <c r="M725" s="180">
        <f>+BPub!AD711/1000000</f>
        <v>0</v>
      </c>
      <c r="N725" s="180">
        <v>0</v>
      </c>
      <c r="P725" s="58">
        <f>+BPub!I711/1000000</f>
        <v>0</v>
      </c>
      <c r="Q725" s="58">
        <f>+BPub!N711/1000000</f>
        <v>0</v>
      </c>
      <c r="R725" s="58">
        <f>+BPub!S711/1000000</f>
        <v>0</v>
      </c>
      <c r="S725" s="58">
        <f>+BPub!X711/1000000</f>
        <v>0</v>
      </c>
      <c r="T725" s="58">
        <f>+BPub!AB711/1000000</f>
        <v>0</v>
      </c>
      <c r="U725" s="58">
        <v>0</v>
      </c>
      <c r="W725" s="58">
        <f>+BPub!H711/1000000</f>
        <v>0</v>
      </c>
      <c r="X725" s="58">
        <f>+BPub!M711/1000000</f>
        <v>0</v>
      </c>
      <c r="Y725" s="58">
        <f>+BPub!R711/1000000</f>
        <v>0</v>
      </c>
      <c r="Z725" s="58">
        <f>+BPub!V711/1000000</f>
        <v>0</v>
      </c>
      <c r="AA725" s="58">
        <f>+BPub!AC711/1000000</f>
        <v>0</v>
      </c>
      <c r="AB725" s="58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</row>
    <row r="726" spans="1:35" x14ac:dyDescent="0.25">
      <c r="A726" t="s">
        <v>706</v>
      </c>
      <c r="B726" s="1">
        <v>0</v>
      </c>
      <c r="C726" s="149">
        <v>0</v>
      </c>
      <c r="D726" s="1">
        <v>0</v>
      </c>
      <c r="E726" s="1">
        <v>0</v>
      </c>
      <c r="F726" s="1">
        <v>0</v>
      </c>
      <c r="G726" s="58">
        <v>0</v>
      </c>
      <c r="I726" s="180">
        <f>+BPub!G712/1000000</f>
        <v>0</v>
      </c>
      <c r="J726" s="180">
        <f>+BPub!L712/1000000</f>
        <v>0</v>
      </c>
      <c r="K726" s="180">
        <f>+BPub!Q712/1000000</f>
        <v>0</v>
      </c>
      <c r="L726" s="180">
        <f>+BPub!W712/1000000</f>
        <v>0</v>
      </c>
      <c r="M726" s="180">
        <f>+BPub!AD712/1000000</f>
        <v>0</v>
      </c>
      <c r="N726" s="180">
        <v>0</v>
      </c>
      <c r="P726" s="58">
        <f>+BPub!I712/1000000</f>
        <v>0</v>
      </c>
      <c r="Q726" s="58">
        <f>+BPub!N712/1000000</f>
        <v>0</v>
      </c>
      <c r="R726" s="58">
        <f>+BPub!S712/1000000</f>
        <v>0</v>
      </c>
      <c r="S726" s="58">
        <f>+BPub!X712/1000000</f>
        <v>0</v>
      </c>
      <c r="T726" s="58">
        <f>+BPub!AB712/1000000</f>
        <v>0</v>
      </c>
      <c r="U726" s="58">
        <v>0</v>
      </c>
      <c r="W726" s="58">
        <f>+BPub!H712/1000000</f>
        <v>0</v>
      </c>
      <c r="X726" s="58">
        <f>+BPub!M712/1000000</f>
        <v>0</v>
      </c>
      <c r="Y726" s="58">
        <f>+BPub!R712/1000000</f>
        <v>0</v>
      </c>
      <c r="Z726" s="58">
        <f>+BPub!V712/1000000</f>
        <v>0</v>
      </c>
      <c r="AA726" s="58">
        <f>+BPub!AC712/1000000</f>
        <v>0</v>
      </c>
      <c r="AB726" s="58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</row>
    <row r="727" spans="1:35" x14ac:dyDescent="0.25">
      <c r="A727" t="s">
        <v>707</v>
      </c>
      <c r="B727" s="1">
        <v>0.12849658999999999</v>
      </c>
      <c r="C727" s="149">
        <v>0.12950850999999999</v>
      </c>
      <c r="D727" s="1">
        <v>0.12786205</v>
      </c>
      <c r="E727" s="1">
        <v>0.1230887</v>
      </c>
      <c r="F727" s="1">
        <v>0.12014660000000001</v>
      </c>
      <c r="G727" s="58">
        <v>0.11398280000000001</v>
      </c>
      <c r="I727" s="180">
        <f>+BPub!G713/1000000</f>
        <v>0.24355901999999999</v>
      </c>
      <c r="J727" s="180">
        <f>+BPub!L713/1000000</f>
        <v>5.0347719999999999E-2</v>
      </c>
      <c r="K727" s="180">
        <f>+BPub!Q713/1000000</f>
        <v>1.3969013100000001</v>
      </c>
      <c r="L727" s="180">
        <f>+BPub!W713/1000000</f>
        <v>2.1771020800000001</v>
      </c>
      <c r="M727" s="180">
        <f>+BPub!AD713/1000000</f>
        <v>1.2019486699999999</v>
      </c>
      <c r="N727" s="180">
        <v>1.7761393000000001</v>
      </c>
      <c r="P727" s="58">
        <f>+BPub!I713/1000000</f>
        <v>0</v>
      </c>
      <c r="Q727" s="58">
        <f>+BPub!N713/1000000</f>
        <v>0</v>
      </c>
      <c r="R727" s="58">
        <f>+BPub!S713/1000000</f>
        <v>0</v>
      </c>
      <c r="S727" s="58">
        <f>+BPub!X713/1000000</f>
        <v>0</v>
      </c>
      <c r="T727" s="58">
        <f>+BPub!AB713/1000000</f>
        <v>0</v>
      </c>
      <c r="U727" s="58">
        <v>0</v>
      </c>
      <c r="W727" s="58">
        <f>+BPub!H713/1000000</f>
        <v>0</v>
      </c>
      <c r="X727" s="58">
        <f>+BPub!M713/1000000</f>
        <v>0</v>
      </c>
      <c r="Y727" s="58">
        <f>+BPub!R713/1000000</f>
        <v>0</v>
      </c>
      <c r="Z727" s="58">
        <f>+BPub!V713/1000000</f>
        <v>0.46215318</v>
      </c>
      <c r="AA727" s="58">
        <f>+BPub!AC713/1000000</f>
        <v>0</v>
      </c>
      <c r="AB727" s="58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</row>
    <row r="728" spans="1:35" x14ac:dyDescent="0.25">
      <c r="A728" t="s">
        <v>708</v>
      </c>
      <c r="B728" s="1">
        <v>0</v>
      </c>
      <c r="C728" s="149">
        <v>0</v>
      </c>
      <c r="D728" s="1">
        <v>0</v>
      </c>
      <c r="E728" s="1">
        <v>0</v>
      </c>
      <c r="F728" s="1">
        <v>0</v>
      </c>
      <c r="G728" s="58">
        <v>0</v>
      </c>
      <c r="I728" s="180">
        <f>+BPub!G714/1000000</f>
        <v>0.32103990999999998</v>
      </c>
      <c r="J728" s="180">
        <f>+BPub!L714/1000000</f>
        <v>0.15444637</v>
      </c>
      <c r="K728" s="180">
        <f>+BPub!Q714/1000000</f>
        <v>8.8014720000000005E-2</v>
      </c>
      <c r="L728" s="180">
        <f>+BPub!W714/1000000</f>
        <v>8.5168660000000007E-2</v>
      </c>
      <c r="M728" s="180">
        <f>+BPub!AD714/1000000</f>
        <v>9.6856280000000003E-2</v>
      </c>
      <c r="N728" s="180">
        <v>6.3328480000000006E-2</v>
      </c>
      <c r="P728" s="58">
        <f>+BPub!I714/1000000</f>
        <v>0.45476459000000002</v>
      </c>
      <c r="Q728" s="58">
        <f>+BPub!N714/1000000</f>
        <v>0.45476459000000002</v>
      </c>
      <c r="R728" s="58">
        <f>+BPub!S714/1000000</f>
        <v>0.45476459000000002</v>
      </c>
      <c r="S728" s="58">
        <f>+BPub!X714/1000000</f>
        <v>0.45405025999999998</v>
      </c>
      <c r="T728" s="58">
        <f>+BPub!AB714/1000000</f>
        <v>0.42819653999999996</v>
      </c>
      <c r="U728" s="58">
        <v>0.42819653999999996</v>
      </c>
      <c r="W728" s="58">
        <f>+BPub!H714/1000000</f>
        <v>0</v>
      </c>
      <c r="X728" s="58">
        <f>+BPub!M714/1000000</f>
        <v>0</v>
      </c>
      <c r="Y728" s="58">
        <f>+BPub!R714/1000000</f>
        <v>0</v>
      </c>
      <c r="Z728" s="58">
        <f>+BPub!V714/1000000</f>
        <v>0</v>
      </c>
      <c r="AA728" s="58">
        <f>+BPub!AC714/1000000</f>
        <v>0</v>
      </c>
      <c r="AB728" s="5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</row>
    <row r="729" spans="1:35" x14ac:dyDescent="0.25">
      <c r="A729" t="s">
        <v>709</v>
      </c>
      <c r="B729" s="1">
        <v>0.67257555000000002</v>
      </c>
      <c r="C729" s="149">
        <v>0.17045250000000001</v>
      </c>
      <c r="D729" s="1">
        <v>0.14277307</v>
      </c>
      <c r="E729" s="1">
        <v>0.15431270000000002</v>
      </c>
      <c r="F729" s="1">
        <v>0</v>
      </c>
      <c r="G729" s="58">
        <v>0</v>
      </c>
      <c r="I729" s="180">
        <f>+BPub!G715/1000000</f>
        <v>0.22636723</v>
      </c>
      <c r="J729" s="180">
        <f>+BPub!L715/1000000</f>
        <v>0.13624473000000001</v>
      </c>
      <c r="K729" s="180">
        <f>+BPub!Q715/1000000</f>
        <v>5.0004699999999999E-3</v>
      </c>
      <c r="L729" s="180">
        <f>+BPub!W715/1000000</f>
        <v>4.3685799999999995E-3</v>
      </c>
      <c r="M729" s="180">
        <f>+BPub!AD715/1000000</f>
        <v>3.2873400000000001E-3</v>
      </c>
      <c r="N729" s="180">
        <v>2.8647899999999999E-3</v>
      </c>
      <c r="P729" s="58">
        <f>+BPub!I715/1000000</f>
        <v>0</v>
      </c>
      <c r="Q729" s="58">
        <f>+BPub!N715/1000000</f>
        <v>0</v>
      </c>
      <c r="R729" s="58">
        <f>+BPub!S715/1000000</f>
        <v>0</v>
      </c>
      <c r="S729" s="58">
        <f>+BPub!X715/1000000</f>
        <v>0</v>
      </c>
      <c r="T729" s="58">
        <f>+BPub!AB715/1000000</f>
        <v>0</v>
      </c>
      <c r="U729" s="58">
        <v>0</v>
      </c>
      <c r="W729" s="58">
        <f>+BPub!H715/1000000</f>
        <v>1.5145830000000001E-2</v>
      </c>
      <c r="X729" s="58">
        <f>+BPub!M715/1000000</f>
        <v>1.0313959999999999E-2</v>
      </c>
      <c r="Y729" s="58">
        <f>+BPub!R715/1000000</f>
        <v>1.7406869999999998E-2</v>
      </c>
      <c r="Z729" s="58">
        <f>+BPub!V715/1000000</f>
        <v>2.4280840000000001E-2</v>
      </c>
      <c r="AA729" s="58">
        <f>+BPub!AC715/1000000</f>
        <v>2.7024570000000001E-2</v>
      </c>
      <c r="AB729" s="58">
        <v>2.7675950000000001E-2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</row>
    <row r="730" spans="1:35" x14ac:dyDescent="0.25">
      <c r="A730" t="s">
        <v>710</v>
      </c>
      <c r="B730" s="1">
        <v>0</v>
      </c>
      <c r="C730" s="149">
        <v>0</v>
      </c>
      <c r="D730" s="1">
        <v>0</v>
      </c>
      <c r="E730" s="1">
        <v>0.77294394999999994</v>
      </c>
      <c r="F730" s="1">
        <v>0.93196614</v>
      </c>
      <c r="G730" s="58">
        <v>0</v>
      </c>
      <c r="I730" s="180">
        <f>+BPub!G716/1000000</f>
        <v>0</v>
      </c>
      <c r="J730" s="180">
        <f>+BPub!L716/1000000</f>
        <v>0</v>
      </c>
      <c r="K730" s="180">
        <f>+BPub!Q716/1000000</f>
        <v>0</v>
      </c>
      <c r="L730" s="180">
        <f>+BPub!W716/1000000</f>
        <v>0</v>
      </c>
      <c r="M730" s="180">
        <f>+BPub!AD716/1000000</f>
        <v>0</v>
      </c>
      <c r="N730" s="180">
        <v>0</v>
      </c>
      <c r="P730" s="58">
        <f>+BPub!I716/1000000</f>
        <v>0</v>
      </c>
      <c r="Q730" s="58">
        <f>+BPub!N716/1000000</f>
        <v>0</v>
      </c>
      <c r="R730" s="58">
        <f>+BPub!S716/1000000</f>
        <v>0</v>
      </c>
      <c r="S730" s="58">
        <f>+BPub!X716/1000000</f>
        <v>0</v>
      </c>
      <c r="T730" s="58">
        <f>+BPub!AB716/1000000</f>
        <v>0</v>
      </c>
      <c r="U730" s="58">
        <v>0</v>
      </c>
      <c r="W730" s="58">
        <f>+BPub!H716/1000000</f>
        <v>0</v>
      </c>
      <c r="X730" s="58">
        <f>+BPub!M716/1000000</f>
        <v>0</v>
      </c>
      <c r="Y730" s="58">
        <f>+BPub!R716/1000000</f>
        <v>0</v>
      </c>
      <c r="Z730" s="58">
        <f>+BPub!V716/1000000</f>
        <v>0</v>
      </c>
      <c r="AA730" s="58">
        <f>+BPub!AC716/1000000</f>
        <v>0</v>
      </c>
      <c r="AB730" s="58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</row>
    <row r="731" spans="1:35" x14ac:dyDescent="0.25">
      <c r="A731" t="s">
        <v>711</v>
      </c>
      <c r="B731" s="1">
        <v>0</v>
      </c>
      <c r="C731" s="149">
        <v>0</v>
      </c>
      <c r="D731" s="1">
        <v>0</v>
      </c>
      <c r="E731" s="1">
        <v>0</v>
      </c>
      <c r="F731" s="1">
        <v>0</v>
      </c>
      <c r="G731" s="58">
        <v>0</v>
      </c>
      <c r="I731" s="180">
        <f>+BPub!G717/1000000</f>
        <v>0</v>
      </c>
      <c r="J731" s="180">
        <f>+BPub!L717/1000000</f>
        <v>0</v>
      </c>
      <c r="K731" s="180">
        <f>+BPub!Q717/1000000</f>
        <v>0</v>
      </c>
      <c r="L731" s="180">
        <f>+BPub!W717/1000000</f>
        <v>0</v>
      </c>
      <c r="M731" s="180">
        <f>+BPub!AD717/1000000</f>
        <v>0</v>
      </c>
      <c r="N731" s="180">
        <v>0</v>
      </c>
      <c r="P731" s="58">
        <f>+BPub!I717/1000000</f>
        <v>0</v>
      </c>
      <c r="Q731" s="58">
        <f>+BPub!N717/1000000</f>
        <v>0</v>
      </c>
      <c r="R731" s="58">
        <f>+BPub!S717/1000000</f>
        <v>0</v>
      </c>
      <c r="S731" s="58">
        <f>+BPub!X717/1000000</f>
        <v>0</v>
      </c>
      <c r="T731" s="58">
        <f>+BPub!AB717/1000000</f>
        <v>0</v>
      </c>
      <c r="U731" s="58">
        <v>0</v>
      </c>
      <c r="W731" s="58">
        <f>+BPub!H717/1000000</f>
        <v>0</v>
      </c>
      <c r="X731" s="58">
        <f>+BPub!M717/1000000</f>
        <v>0</v>
      </c>
      <c r="Y731" s="58">
        <f>+BPub!R717/1000000</f>
        <v>0</v>
      </c>
      <c r="Z731" s="58">
        <f>+BPub!V717/1000000</f>
        <v>0</v>
      </c>
      <c r="AA731" s="58">
        <f>+BPub!AC717/1000000</f>
        <v>0</v>
      </c>
      <c r="AB731" s="58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</row>
    <row r="732" spans="1:35" x14ac:dyDescent="0.25">
      <c r="A732" t="s">
        <v>712</v>
      </c>
      <c r="B732" s="1">
        <v>0</v>
      </c>
      <c r="C732" s="149">
        <v>0</v>
      </c>
      <c r="D732" s="1">
        <v>0</v>
      </c>
      <c r="E732" s="1">
        <v>0</v>
      </c>
      <c r="F732" s="1">
        <v>0</v>
      </c>
      <c r="G732" s="58">
        <v>0</v>
      </c>
      <c r="I732" s="180">
        <f>+BPub!G718/1000000</f>
        <v>0</v>
      </c>
      <c r="J732" s="180">
        <f>+BPub!L718/1000000</f>
        <v>0</v>
      </c>
      <c r="K732" s="180">
        <f>+BPub!Q718/1000000</f>
        <v>0</v>
      </c>
      <c r="L732" s="180">
        <f>+BPub!W718/1000000</f>
        <v>0</v>
      </c>
      <c r="M732" s="180">
        <f>+BPub!AD718/1000000</f>
        <v>0</v>
      </c>
      <c r="N732" s="180">
        <v>0</v>
      </c>
      <c r="P732" s="58">
        <f>+BPub!I718/1000000</f>
        <v>0</v>
      </c>
      <c r="Q732" s="58">
        <f>+BPub!N718/1000000</f>
        <v>0</v>
      </c>
      <c r="R732" s="58">
        <f>+BPub!S718/1000000</f>
        <v>0</v>
      </c>
      <c r="S732" s="58">
        <f>+BPub!X718/1000000</f>
        <v>0</v>
      </c>
      <c r="T732" s="58">
        <f>+BPub!AB718/1000000</f>
        <v>0</v>
      </c>
      <c r="U732" s="58">
        <v>0</v>
      </c>
      <c r="W732" s="58">
        <f>+BPub!H718/1000000</f>
        <v>0</v>
      </c>
      <c r="X732" s="58">
        <f>+BPub!M718/1000000</f>
        <v>0</v>
      </c>
      <c r="Y732" s="58">
        <f>+BPub!R718/1000000</f>
        <v>0</v>
      </c>
      <c r="Z732" s="58">
        <f>+BPub!V718/1000000</f>
        <v>0</v>
      </c>
      <c r="AA732" s="58">
        <f>+BPub!AC718/1000000</f>
        <v>0</v>
      </c>
      <c r="AB732" s="58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</row>
    <row r="733" spans="1:35" x14ac:dyDescent="0.25">
      <c r="A733" t="s">
        <v>713</v>
      </c>
      <c r="B733" s="1">
        <v>18.583069690000002</v>
      </c>
      <c r="C733" s="149">
        <v>25.288967710000001</v>
      </c>
      <c r="D733" s="1">
        <v>36.012643179999998</v>
      </c>
      <c r="E733" s="1">
        <v>10.58343326</v>
      </c>
      <c r="F733" s="1">
        <v>21.985505</v>
      </c>
      <c r="G733" s="58">
        <v>13.29550324</v>
      </c>
      <c r="I733" s="180">
        <f>+BPub!G719/1000000</f>
        <v>0.19836014000000002</v>
      </c>
      <c r="J733" s="180">
        <f>+BPub!L719/1000000</f>
        <v>0.91780831000000007</v>
      </c>
      <c r="K733" s="180">
        <f>+BPub!Q719/1000000</f>
        <v>0.82694584999999998</v>
      </c>
      <c r="L733" s="180">
        <f>+BPub!W719/1000000</f>
        <v>0.58947821999999994</v>
      </c>
      <c r="M733" s="180">
        <f>+BPub!AD719/1000000</f>
        <v>0.69443624999999998</v>
      </c>
      <c r="N733" s="180">
        <v>0.61336894999999991</v>
      </c>
      <c r="P733" s="58">
        <f>+BPub!I719/1000000</f>
        <v>0.47011672999999998</v>
      </c>
      <c r="Q733" s="58">
        <f>+BPub!N719/1000000</f>
        <v>0.55981886999999997</v>
      </c>
      <c r="R733" s="58">
        <f>+BPub!S719/1000000</f>
        <v>0.63238359999999993</v>
      </c>
      <c r="S733" s="58">
        <f>+BPub!X719/1000000</f>
        <v>2.8712495499999999</v>
      </c>
      <c r="T733" s="58">
        <f>+BPub!AB719/1000000</f>
        <v>0.85303040000000008</v>
      </c>
      <c r="U733" s="58">
        <v>1.84110843</v>
      </c>
      <c r="W733" s="58">
        <f>+BPub!H719/1000000</f>
        <v>6.0994597199999996</v>
      </c>
      <c r="X733" s="58">
        <f>+BPub!M719/1000000</f>
        <v>0.58636624000000004</v>
      </c>
      <c r="Y733" s="58">
        <f>+BPub!R719/1000000</f>
        <v>0.85566780000000009</v>
      </c>
      <c r="Z733" s="58">
        <f>+BPub!V719/1000000</f>
        <v>0.36389679999999996</v>
      </c>
      <c r="AA733" s="58">
        <f>+BPub!AC719/1000000</f>
        <v>0.38204670000000002</v>
      </c>
      <c r="AB733" s="58">
        <v>0.43892202000000002</v>
      </c>
      <c r="AD733">
        <v>7.2295999999999999E-2</v>
      </c>
      <c r="AE733">
        <v>0.22906299999999999</v>
      </c>
      <c r="AF733">
        <v>0.164852</v>
      </c>
      <c r="AG733">
        <v>0.24854000000000001</v>
      </c>
      <c r="AH733">
        <v>0.88867976999999998</v>
      </c>
      <c r="AI733">
        <v>1.3528232099999999</v>
      </c>
    </row>
    <row r="734" spans="1:35" x14ac:dyDescent="0.25">
      <c r="A734" t="s">
        <v>714</v>
      </c>
      <c r="B734" s="1">
        <v>6.0353410000000003E-2</v>
      </c>
      <c r="C734" s="149">
        <v>7.9170610000000002E-2</v>
      </c>
      <c r="D734" s="1">
        <v>0.13130109000000001</v>
      </c>
      <c r="E734" s="1">
        <v>0.23467005999999999</v>
      </c>
      <c r="F734" s="1">
        <v>0.30394892000000001</v>
      </c>
      <c r="G734" s="58">
        <v>0.32117290999999998</v>
      </c>
      <c r="I734" s="180">
        <f>+BPub!G720/1000000</f>
        <v>1.4059700000000001E-3</v>
      </c>
      <c r="J734" s="180">
        <f>+BPub!L720/1000000</f>
        <v>1.3799400000000001E-3</v>
      </c>
      <c r="K734" s="180">
        <f>+BPub!Q720/1000000</f>
        <v>1.73365E-3</v>
      </c>
      <c r="L734" s="180">
        <f>+BPub!W720/1000000</f>
        <v>1.8231300000000001E-3</v>
      </c>
      <c r="M734" s="180">
        <f>+BPub!AD720/1000000</f>
        <v>1.8816199999999999E-3</v>
      </c>
      <c r="N734" s="180">
        <v>2.0507199999999998E-3</v>
      </c>
      <c r="P734" s="58">
        <f>+BPub!I720/1000000</f>
        <v>0</v>
      </c>
      <c r="Q734" s="58">
        <f>+BPub!N720/1000000</f>
        <v>2.3070000000000001E-5</v>
      </c>
      <c r="R734" s="58">
        <f>+BPub!S720/1000000</f>
        <v>8.1110000000000001E-5</v>
      </c>
      <c r="S734" s="58">
        <f>+BPub!X720/1000000</f>
        <v>8.1110000000000001E-5</v>
      </c>
      <c r="T734" s="58">
        <f>+BPub!AB720/1000000</f>
        <v>8.1110000000000001E-5</v>
      </c>
      <c r="U734" s="58">
        <v>8.2750000000000006E-5</v>
      </c>
      <c r="W734" s="58">
        <f>+BPub!H720/1000000</f>
        <v>0</v>
      </c>
      <c r="X734" s="58">
        <f>+BPub!M720/1000000</f>
        <v>0</v>
      </c>
      <c r="Y734" s="58">
        <f>+BPub!R720/1000000</f>
        <v>0</v>
      </c>
      <c r="Z734" s="58">
        <f>+BPub!V720/1000000</f>
        <v>0</v>
      </c>
      <c r="AA734" s="58">
        <f>+BPub!AC720/1000000</f>
        <v>0</v>
      </c>
      <c r="AB734" s="58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</row>
    <row r="735" spans="1:35" x14ac:dyDescent="0.25">
      <c r="A735" t="s">
        <v>715</v>
      </c>
      <c r="B735" s="1">
        <v>18.522716280000001</v>
      </c>
      <c r="C735" s="149">
        <v>25.209797100000003</v>
      </c>
      <c r="D735" s="1">
        <v>35.881342090000004</v>
      </c>
      <c r="E735" s="1">
        <v>10.348763199999999</v>
      </c>
      <c r="F735" s="1">
        <v>21.681556079999996</v>
      </c>
      <c r="G735" s="58">
        <v>12.974330330000001</v>
      </c>
      <c r="I735" s="180">
        <f>+BPub!G721/1000000</f>
        <v>0.19695417000000001</v>
      </c>
      <c r="J735" s="180">
        <f>+BPub!L721/1000000</f>
        <v>0.91642836999999999</v>
      </c>
      <c r="K735" s="180">
        <f>+BPub!Q721/1000000</f>
        <v>0.82521219999999995</v>
      </c>
      <c r="L735" s="180">
        <f>+BPub!W721/1000000</f>
        <v>0.58765508999999994</v>
      </c>
      <c r="M735" s="180">
        <f>+BPub!AD721/1000000</f>
        <v>0.69255463000000006</v>
      </c>
      <c r="N735" s="180">
        <v>0.61131822999999996</v>
      </c>
      <c r="P735" s="58">
        <f>+BPub!I721/1000000</f>
        <v>0.47011672999999998</v>
      </c>
      <c r="Q735" s="58">
        <f>+BPub!N721/1000000</f>
        <v>0.55979580000000007</v>
      </c>
      <c r="R735" s="58">
        <f>+BPub!S721/1000000</f>
        <v>0.63230248999999994</v>
      </c>
      <c r="S735" s="58">
        <f>+BPub!X721/1000000</f>
        <v>2.8711684399999999</v>
      </c>
      <c r="T735" s="58">
        <f>+BPub!AB721/1000000</f>
        <v>0.85294929000000008</v>
      </c>
      <c r="U735" s="58">
        <v>1.84102568</v>
      </c>
      <c r="W735" s="58">
        <f>+BPub!H721/1000000</f>
        <v>6.0994597199999996</v>
      </c>
      <c r="X735" s="58">
        <f>+BPub!M721/1000000</f>
        <v>0.58636624000000004</v>
      </c>
      <c r="Y735" s="58">
        <f>+BPub!R721/1000000</f>
        <v>0.85566780000000009</v>
      </c>
      <c r="Z735" s="58">
        <f>+BPub!V721/1000000</f>
        <v>0.36389679999999996</v>
      </c>
      <c r="AA735" s="58">
        <f>+BPub!AC721/1000000</f>
        <v>0.38204670000000002</v>
      </c>
      <c r="AB735" s="58">
        <v>0.43892202000000002</v>
      </c>
      <c r="AD735">
        <v>7.2295999999999999E-2</v>
      </c>
      <c r="AE735">
        <v>0.22906299999999999</v>
      </c>
      <c r="AF735">
        <v>0.164852</v>
      </c>
      <c r="AG735">
        <v>0.24854000000000001</v>
      </c>
      <c r="AH735">
        <v>0.88867976999999998</v>
      </c>
      <c r="AI735">
        <v>1.3528232099999999</v>
      </c>
    </row>
    <row r="736" spans="1:35" x14ac:dyDescent="0.25">
      <c r="A736" t="s">
        <v>716</v>
      </c>
      <c r="B736" s="1">
        <v>373.69200806999999</v>
      </c>
      <c r="C736" s="149">
        <v>419.69266691000001</v>
      </c>
      <c r="D736" s="1">
        <v>415.77332777999999</v>
      </c>
      <c r="E736" s="1">
        <v>412.99836916000004</v>
      </c>
      <c r="F736" s="1">
        <v>398.76056058</v>
      </c>
      <c r="G736" s="58">
        <v>381.72814538</v>
      </c>
      <c r="I736" s="180">
        <f>+BPub!G722/1000000</f>
        <v>73.124597819999991</v>
      </c>
      <c r="J736" s="180">
        <f>+BPub!L722/1000000</f>
        <v>74.641411230000003</v>
      </c>
      <c r="K736" s="180">
        <f>+BPub!Q722/1000000</f>
        <v>79.532571069999989</v>
      </c>
      <c r="L736" s="180">
        <f>+BPub!W722/1000000</f>
        <v>82.136841390000001</v>
      </c>
      <c r="M736" s="180">
        <f>+BPub!AD722/1000000</f>
        <v>72.79843004</v>
      </c>
      <c r="N736" s="180">
        <v>80.071542719999997</v>
      </c>
      <c r="P736" s="58">
        <f>+BPub!I722/1000000</f>
        <v>440.03076732</v>
      </c>
      <c r="Q736" s="58">
        <f>+BPub!N722/1000000</f>
        <v>402.41493727</v>
      </c>
      <c r="R736" s="58">
        <f>+BPub!S722/1000000</f>
        <v>449.83974155999999</v>
      </c>
      <c r="S736" s="58">
        <f>+BPub!X722/1000000</f>
        <v>480.42704629000002</v>
      </c>
      <c r="T736" s="58">
        <f>+BPub!AB722/1000000</f>
        <v>905.95473612000001</v>
      </c>
      <c r="U736" s="58">
        <v>1148.1186287200001</v>
      </c>
      <c r="W736" s="58">
        <f>+BPub!H722/1000000</f>
        <v>210.9324087</v>
      </c>
      <c r="X736" s="58">
        <f>+BPub!M722/1000000</f>
        <v>259.42425711000004</v>
      </c>
      <c r="Y736" s="58">
        <f>+BPub!R722/1000000</f>
        <v>346.66896611000004</v>
      </c>
      <c r="Z736" s="58">
        <f>+BPub!V722/1000000</f>
        <v>411.35414198000001</v>
      </c>
      <c r="AA736" s="58">
        <f>+BPub!AC722/1000000</f>
        <v>466.61191692</v>
      </c>
      <c r="AB736" s="58">
        <v>494.17906882</v>
      </c>
      <c r="AD736">
        <v>110.79446299999999</v>
      </c>
      <c r="AE736">
        <v>145.706615</v>
      </c>
      <c r="AF736">
        <v>179.62937199999999</v>
      </c>
      <c r="AG736">
        <v>243.777365</v>
      </c>
      <c r="AH736">
        <v>306.75622114999999</v>
      </c>
      <c r="AI736">
        <v>314.12232829999999</v>
      </c>
    </row>
    <row r="737" spans="1:35" x14ac:dyDescent="0.25">
      <c r="A737" t="s">
        <v>717</v>
      </c>
      <c r="B737" s="1">
        <v>229.38520236000002</v>
      </c>
      <c r="C737" s="149">
        <v>254.29667953999999</v>
      </c>
      <c r="D737" s="1">
        <v>254.29667953999999</v>
      </c>
      <c r="E737" s="1">
        <v>254.29667953999999</v>
      </c>
      <c r="F737" s="1">
        <v>254.29667953999999</v>
      </c>
      <c r="G737" s="58">
        <v>254.29667953999999</v>
      </c>
      <c r="I737" s="180">
        <f>+BPub!G723/1000000</f>
        <v>30</v>
      </c>
      <c r="J737" s="180">
        <f>+BPub!L723/1000000</f>
        <v>30</v>
      </c>
      <c r="K737" s="180">
        <f>+BPub!Q723/1000000</f>
        <v>30</v>
      </c>
      <c r="L737" s="180">
        <f>+BPub!W723/1000000</f>
        <v>30</v>
      </c>
      <c r="M737" s="180">
        <f>+BPub!AD723/1000000</f>
        <v>30</v>
      </c>
      <c r="N737" s="180">
        <v>56</v>
      </c>
      <c r="P737" s="58">
        <f>+BPub!I723/1000000</f>
        <v>250.5</v>
      </c>
      <c r="Q737" s="58">
        <f>+BPub!N723/1000000</f>
        <v>351.80479149000001</v>
      </c>
      <c r="R737" s="58">
        <f>+BPub!S723/1000000</f>
        <v>362.54746189999997</v>
      </c>
      <c r="S737" s="58">
        <f>+BPub!X723/1000000</f>
        <v>375</v>
      </c>
      <c r="T737" s="58">
        <f>+BPub!AB723/1000000</f>
        <v>400</v>
      </c>
      <c r="U737" s="58">
        <v>400</v>
      </c>
      <c r="W737" s="58">
        <f>+BPub!H723/1000000</f>
        <v>128.935068</v>
      </c>
      <c r="X737" s="58">
        <f>+BPub!M723/1000000</f>
        <v>143.633554</v>
      </c>
      <c r="Y737" s="58">
        <f>+BPub!R723/1000000</f>
        <v>181.24244100000001</v>
      </c>
      <c r="Z737" s="58">
        <f>+BPub!V723/1000000</f>
        <v>247.25991300000001</v>
      </c>
      <c r="AA737" s="58">
        <f>+BPub!AC723/1000000</f>
        <v>293.66803599999997</v>
      </c>
      <c r="AB737" s="58">
        <v>330.486043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</row>
    <row r="738" spans="1:35" x14ac:dyDescent="0.25">
      <c r="A738" t="s">
        <v>718</v>
      </c>
      <c r="B738" s="1">
        <v>229.38520236000002</v>
      </c>
      <c r="C738" s="149">
        <v>254.29667953999999</v>
      </c>
      <c r="D738" s="1">
        <v>254.29667953999999</v>
      </c>
      <c r="E738" s="1">
        <v>254.29667953999999</v>
      </c>
      <c r="F738" s="1">
        <v>254.29667953999999</v>
      </c>
      <c r="G738" s="58">
        <v>254.29667953999999</v>
      </c>
      <c r="I738" s="180">
        <f>+BPub!G724/1000000</f>
        <v>30</v>
      </c>
      <c r="J738" s="180">
        <f>+BPub!L724/1000000</f>
        <v>30</v>
      </c>
      <c r="K738" s="180">
        <f>+BPub!Q724/1000000</f>
        <v>30</v>
      </c>
      <c r="L738" s="180">
        <f>+BPub!W724/1000000</f>
        <v>30</v>
      </c>
      <c r="M738" s="180">
        <f>+BPub!AD724/1000000</f>
        <v>30</v>
      </c>
      <c r="N738" s="180">
        <v>56</v>
      </c>
      <c r="P738" s="58">
        <f>+BPub!I724/1000000</f>
        <v>250.5</v>
      </c>
      <c r="Q738" s="58">
        <f>+BPub!N724/1000000</f>
        <v>351.80479149000001</v>
      </c>
      <c r="R738" s="58">
        <f>+BPub!S724/1000000</f>
        <v>362.54746189999997</v>
      </c>
      <c r="S738" s="58">
        <f>+BPub!X724/1000000</f>
        <v>375</v>
      </c>
      <c r="T738" s="58">
        <f>+BPub!AB724/1000000</f>
        <v>400</v>
      </c>
      <c r="U738" s="58">
        <v>400</v>
      </c>
      <c r="W738" s="58">
        <f>+BPub!H724/1000000</f>
        <v>128.935068</v>
      </c>
      <c r="X738" s="58">
        <f>+BPub!M724/1000000</f>
        <v>143.633554</v>
      </c>
      <c r="Y738" s="58">
        <f>+BPub!R724/1000000</f>
        <v>181.24244100000001</v>
      </c>
      <c r="Z738" s="58">
        <f>+BPub!V724/1000000</f>
        <v>247.25991300000001</v>
      </c>
      <c r="AA738" s="58">
        <f>+BPub!AC724/1000000</f>
        <v>293.66803599999997</v>
      </c>
      <c r="AB738" s="58">
        <v>330.486043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</row>
    <row r="739" spans="1:35" x14ac:dyDescent="0.25">
      <c r="A739" t="s">
        <v>719</v>
      </c>
      <c r="B739" s="1">
        <v>0</v>
      </c>
      <c r="C739" s="149">
        <v>0</v>
      </c>
      <c r="D739" s="1">
        <v>0</v>
      </c>
      <c r="E739" s="1">
        <v>0</v>
      </c>
      <c r="F739" s="1">
        <v>0</v>
      </c>
      <c r="G739" s="58">
        <v>0</v>
      </c>
      <c r="I739" s="180">
        <f>+BPub!G725/1000000</f>
        <v>0</v>
      </c>
      <c r="J739" s="180">
        <f>+BPub!L725/1000000</f>
        <v>0</v>
      </c>
      <c r="K739" s="180">
        <f>+BPub!Q725/1000000</f>
        <v>0</v>
      </c>
      <c r="L739" s="180">
        <f>+BPub!W725/1000000</f>
        <v>0</v>
      </c>
      <c r="M739" s="180">
        <f>+BPub!AD725/1000000</f>
        <v>0</v>
      </c>
      <c r="N739" s="180">
        <v>0</v>
      </c>
      <c r="P739" s="58">
        <f>+BPub!I725/1000000</f>
        <v>0</v>
      </c>
      <c r="Q739" s="58">
        <f>+BPub!N725/1000000</f>
        <v>0</v>
      </c>
      <c r="R739" s="58">
        <f>+BPub!S725/1000000</f>
        <v>0</v>
      </c>
      <c r="S739" s="58">
        <f>+BPub!X725/1000000</f>
        <v>0</v>
      </c>
      <c r="T739" s="58">
        <f>+BPub!AB725/1000000</f>
        <v>0</v>
      </c>
      <c r="U739" s="58">
        <v>0</v>
      </c>
      <c r="W739" s="58">
        <f>+BPub!H725/1000000</f>
        <v>0</v>
      </c>
      <c r="X739" s="58">
        <f>+BPub!M725/1000000</f>
        <v>0</v>
      </c>
      <c r="Y739" s="58">
        <f>+BPub!R725/1000000</f>
        <v>0</v>
      </c>
      <c r="Z739" s="58">
        <f>+BPub!V725/1000000</f>
        <v>0</v>
      </c>
      <c r="AA739" s="58">
        <f>+BPub!AC725/1000000</f>
        <v>0</v>
      </c>
      <c r="AB739" s="58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</row>
    <row r="740" spans="1:35" x14ac:dyDescent="0.25">
      <c r="A740" t="s">
        <v>720</v>
      </c>
      <c r="B740" s="1">
        <v>0</v>
      </c>
      <c r="C740" s="149">
        <v>0</v>
      </c>
      <c r="D740" s="1">
        <v>0</v>
      </c>
      <c r="E740" s="1">
        <v>0</v>
      </c>
      <c r="F740" s="1">
        <v>0</v>
      </c>
      <c r="G740" s="58">
        <v>0</v>
      </c>
      <c r="I740" s="180">
        <f>+BPub!G726/1000000</f>
        <v>0</v>
      </c>
      <c r="J740" s="180">
        <f>+BPub!L726/1000000</f>
        <v>0</v>
      </c>
      <c r="K740" s="180">
        <f>+BPub!Q726/1000000</f>
        <v>0</v>
      </c>
      <c r="L740" s="180">
        <f>+BPub!W726/1000000</f>
        <v>0</v>
      </c>
      <c r="M740" s="180">
        <f>+BPub!AD726/1000000</f>
        <v>0</v>
      </c>
      <c r="N740" s="180">
        <v>0</v>
      </c>
      <c r="P740" s="58">
        <f>+BPub!I726/1000000</f>
        <v>0</v>
      </c>
      <c r="Q740" s="58">
        <f>+BPub!N726/1000000</f>
        <v>0</v>
      </c>
      <c r="R740" s="58">
        <f>+BPub!S726/1000000</f>
        <v>0</v>
      </c>
      <c r="S740" s="58">
        <f>+BPub!X726/1000000</f>
        <v>0</v>
      </c>
      <c r="T740" s="58">
        <f>+BPub!AB726/1000000</f>
        <v>0</v>
      </c>
      <c r="U740" s="58">
        <v>0</v>
      </c>
      <c r="W740" s="58">
        <f>+BPub!H726/1000000</f>
        <v>0</v>
      </c>
      <c r="X740" s="58">
        <f>+BPub!M726/1000000</f>
        <v>0</v>
      </c>
      <c r="Y740" s="58">
        <f>+BPub!R726/1000000</f>
        <v>0</v>
      </c>
      <c r="Z740" s="58">
        <f>+BPub!V726/1000000</f>
        <v>0</v>
      </c>
      <c r="AA740" s="58">
        <f>+BPub!AC726/1000000</f>
        <v>0</v>
      </c>
      <c r="AB740" s="58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</row>
    <row r="741" spans="1:35" x14ac:dyDescent="0.25">
      <c r="A741" t="s">
        <v>721</v>
      </c>
      <c r="B741" s="1">
        <v>0</v>
      </c>
      <c r="C741" s="149">
        <v>0</v>
      </c>
      <c r="D741" s="1">
        <v>0</v>
      </c>
      <c r="E741" s="1">
        <v>0</v>
      </c>
      <c r="F741" s="1">
        <v>0</v>
      </c>
      <c r="G741" s="58">
        <v>0</v>
      </c>
      <c r="I741" s="180">
        <f>+BPub!G727/1000000</f>
        <v>0</v>
      </c>
      <c r="J741" s="180">
        <f>+BPub!L727/1000000</f>
        <v>0</v>
      </c>
      <c r="K741" s="180">
        <f>+BPub!Q727/1000000</f>
        <v>0</v>
      </c>
      <c r="L741" s="180">
        <f>+BPub!W727/1000000</f>
        <v>0</v>
      </c>
      <c r="M741" s="180">
        <f>+BPub!AD727/1000000</f>
        <v>0</v>
      </c>
      <c r="N741" s="180">
        <v>0</v>
      </c>
      <c r="P741" s="58">
        <f>+BPub!I727/1000000</f>
        <v>0</v>
      </c>
      <c r="Q741" s="58">
        <f>+BPub!N727/1000000</f>
        <v>0</v>
      </c>
      <c r="R741" s="58">
        <f>+BPub!S727/1000000</f>
        <v>0</v>
      </c>
      <c r="S741" s="58">
        <f>+BPub!X727/1000000</f>
        <v>0</v>
      </c>
      <c r="T741" s="58">
        <f>+BPub!AB727/1000000</f>
        <v>0</v>
      </c>
      <c r="U741" s="58">
        <v>0</v>
      </c>
      <c r="W741" s="58">
        <f>+BPub!H727/1000000</f>
        <v>0</v>
      </c>
      <c r="X741" s="58">
        <f>+BPub!M727/1000000</f>
        <v>0</v>
      </c>
      <c r="Y741" s="58">
        <f>+BPub!R727/1000000</f>
        <v>0</v>
      </c>
      <c r="Z741" s="58">
        <f>+BPub!V727/1000000</f>
        <v>0</v>
      </c>
      <c r="AA741" s="58">
        <f>+BPub!AC727/1000000</f>
        <v>0</v>
      </c>
      <c r="AB741" s="58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</row>
    <row r="742" spans="1:35" x14ac:dyDescent="0.25">
      <c r="A742" t="s">
        <v>722</v>
      </c>
      <c r="B742" s="1">
        <v>0</v>
      </c>
      <c r="C742" s="149">
        <v>0</v>
      </c>
      <c r="D742" s="1">
        <v>0</v>
      </c>
      <c r="E742" s="1">
        <v>0</v>
      </c>
      <c r="F742" s="1">
        <v>0</v>
      </c>
      <c r="G742" s="58">
        <v>0</v>
      </c>
      <c r="I742" s="180">
        <f>+BPub!G728/1000000</f>
        <v>0</v>
      </c>
      <c r="J742" s="180">
        <f>+BPub!L728/1000000</f>
        <v>0</v>
      </c>
      <c r="K742" s="180">
        <f>+BPub!Q728/1000000</f>
        <v>0</v>
      </c>
      <c r="L742" s="180">
        <f>+BPub!W728/1000000</f>
        <v>0</v>
      </c>
      <c r="M742" s="180">
        <f>+BPub!AD728/1000000</f>
        <v>0</v>
      </c>
      <c r="N742" s="180">
        <v>0</v>
      </c>
      <c r="P742" s="58">
        <f>+BPub!I728/1000000</f>
        <v>0</v>
      </c>
      <c r="Q742" s="58">
        <f>+BPub!N728/1000000</f>
        <v>0</v>
      </c>
      <c r="R742" s="58">
        <f>+BPub!S728/1000000</f>
        <v>0</v>
      </c>
      <c r="S742" s="58">
        <f>+BPub!X728/1000000</f>
        <v>0</v>
      </c>
      <c r="T742" s="58">
        <f>+BPub!AB728/1000000</f>
        <v>0</v>
      </c>
      <c r="U742" s="58">
        <v>0</v>
      </c>
      <c r="W742" s="58">
        <f>+BPub!H728/1000000</f>
        <v>0</v>
      </c>
      <c r="X742" s="58">
        <f>+BPub!M728/1000000</f>
        <v>0</v>
      </c>
      <c r="Y742" s="58">
        <f>+BPub!R728/1000000</f>
        <v>0</v>
      </c>
      <c r="Z742" s="58">
        <f>+BPub!V728/1000000</f>
        <v>0</v>
      </c>
      <c r="AA742" s="58">
        <f>+BPub!AC728/1000000</f>
        <v>0</v>
      </c>
      <c r="AB742" s="58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</row>
    <row r="743" spans="1:35" x14ac:dyDescent="0.25">
      <c r="A743" t="s">
        <v>723</v>
      </c>
      <c r="B743" s="1">
        <v>2.3916000000000001E-4</v>
      </c>
      <c r="C743" s="149">
        <v>2.3916000000000001E-4</v>
      </c>
      <c r="D743" s="1">
        <v>2.3916000000000001E-4</v>
      </c>
      <c r="E743" s="1">
        <v>2.3916000000000001E-4</v>
      </c>
      <c r="F743" s="1">
        <v>2.3916000000000001E-4</v>
      </c>
      <c r="G743" s="58">
        <v>2.3916000000000001E-4</v>
      </c>
      <c r="I743" s="180">
        <f>+BPub!G729/1000000</f>
        <v>20.23759291</v>
      </c>
      <c r="J743" s="180">
        <f>+BPub!L729/1000000</f>
        <v>20.27964364</v>
      </c>
      <c r="K743" s="180">
        <f>+BPub!Q729/1000000</f>
        <v>20.73554584</v>
      </c>
      <c r="L743" s="180">
        <f>+BPub!W729/1000000</f>
        <v>22.202893789999997</v>
      </c>
      <c r="M743" s="180">
        <f>+BPub!AD729/1000000</f>
        <v>22.270871789999998</v>
      </c>
      <c r="N743" s="180">
        <v>18.275344570000001</v>
      </c>
      <c r="P743" s="58">
        <f>+BPub!I729/1000000</f>
        <v>66.938375489999999</v>
      </c>
      <c r="Q743" s="58">
        <f>+BPub!N729/1000000</f>
        <v>34.614079450000006</v>
      </c>
      <c r="R743" s="58">
        <f>+BPub!S729/1000000</f>
        <v>34.614079450000006</v>
      </c>
      <c r="S743" s="58">
        <f>+BPub!X729/1000000</f>
        <v>42.733715259999997</v>
      </c>
      <c r="T743" s="58">
        <f>+BPub!AB729/1000000</f>
        <v>48.094591890000004</v>
      </c>
      <c r="U743" s="58">
        <v>48.094591890000004</v>
      </c>
      <c r="W743" s="58">
        <f>+BPub!H729/1000000</f>
        <v>53.385959189999994</v>
      </c>
      <c r="X743" s="58">
        <f>+BPub!M729/1000000</f>
        <v>56.366780370000001</v>
      </c>
      <c r="Y743" s="58">
        <f>+BPub!R729/1000000</f>
        <v>60.874795030000001</v>
      </c>
      <c r="Z743" s="58">
        <f>+BPub!V729/1000000</f>
        <v>67.995200760000003</v>
      </c>
      <c r="AA743" s="58">
        <f>+BPub!AC729/1000000</f>
        <v>76.500898180000007</v>
      </c>
      <c r="AB743" s="58">
        <v>86.355779080000005</v>
      </c>
      <c r="AD743">
        <v>0.36279299999999998</v>
      </c>
      <c r="AE743">
        <v>0.36279299999999998</v>
      </c>
      <c r="AF743">
        <v>0.36279299999999998</v>
      </c>
      <c r="AG743">
        <v>0.36279299999999998</v>
      </c>
      <c r="AH743">
        <v>0.36279309000000004</v>
      </c>
      <c r="AI743">
        <v>0.36279309000000004</v>
      </c>
    </row>
    <row r="744" spans="1:35" x14ac:dyDescent="0.25">
      <c r="A744" t="s">
        <v>724</v>
      </c>
      <c r="B744" s="1">
        <v>0</v>
      </c>
      <c r="C744" s="149">
        <v>0</v>
      </c>
      <c r="D744" s="1">
        <v>0</v>
      </c>
      <c r="E744" s="1">
        <v>0</v>
      </c>
      <c r="F744" s="1">
        <v>0</v>
      </c>
      <c r="G744" s="58">
        <v>0</v>
      </c>
      <c r="I744" s="180">
        <f>+BPub!G730/1000000</f>
        <v>1.7964829899999999</v>
      </c>
      <c r="J744" s="180">
        <f>+BPub!L730/1000000</f>
        <v>1.8104998999999999</v>
      </c>
      <c r="K744" s="180">
        <f>+BPub!Q730/1000000</f>
        <v>1.9624673000000001</v>
      </c>
      <c r="L744" s="180">
        <f>+BPub!W730/1000000</f>
        <v>2.4515832799999999</v>
      </c>
      <c r="M744" s="180">
        <f>+BPub!AD730/1000000</f>
        <v>2.4742426099999997</v>
      </c>
      <c r="N744" s="180">
        <v>2.4742426099999997</v>
      </c>
      <c r="P744" s="58">
        <f>+BPub!I730/1000000</f>
        <v>0</v>
      </c>
      <c r="Q744" s="58">
        <f>+BPub!N730/1000000</f>
        <v>0</v>
      </c>
      <c r="R744" s="58">
        <f>+BPub!S730/1000000</f>
        <v>0</v>
      </c>
      <c r="S744" s="58">
        <f>+BPub!X730/1000000</f>
        <v>0</v>
      </c>
      <c r="T744" s="58">
        <f>+BPub!AB730/1000000</f>
        <v>0</v>
      </c>
      <c r="U744" s="58">
        <v>0</v>
      </c>
      <c r="W744" s="58">
        <f>+BPub!H730/1000000</f>
        <v>16.47110404</v>
      </c>
      <c r="X744" s="58">
        <f>+BPub!M730/1000000</f>
        <v>17.96151454</v>
      </c>
      <c r="Y744" s="58">
        <f>+BPub!R730/1000000</f>
        <v>20.21552204</v>
      </c>
      <c r="Z744" s="58">
        <f>+BPub!V730/1000000</f>
        <v>23.775724910000001</v>
      </c>
      <c r="AA744" s="58">
        <f>+BPub!AC730/1000000</f>
        <v>28.028573480000002</v>
      </c>
      <c r="AB744" s="58">
        <v>32.956013800000001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</row>
    <row r="745" spans="1:35" x14ac:dyDescent="0.25">
      <c r="A745" t="s">
        <v>725</v>
      </c>
      <c r="B745" s="1">
        <v>2.3916000000000001E-4</v>
      </c>
      <c r="C745" s="149">
        <v>2.3916000000000001E-4</v>
      </c>
      <c r="D745" s="1">
        <v>2.3916000000000001E-4</v>
      </c>
      <c r="E745" s="1">
        <v>2.3916000000000001E-4</v>
      </c>
      <c r="F745" s="1">
        <v>2.3916000000000001E-4</v>
      </c>
      <c r="G745" s="58">
        <v>2.3916000000000001E-4</v>
      </c>
      <c r="I745" s="180">
        <f>+BPub!G731/1000000</f>
        <v>3.6635586</v>
      </c>
      <c r="J745" s="180">
        <f>+BPub!L731/1000000</f>
        <v>3.6915924200000001</v>
      </c>
      <c r="K745" s="180">
        <f>+BPub!Q731/1000000</f>
        <v>3.99552722</v>
      </c>
      <c r="L745" s="180">
        <f>+BPub!W731/1000000</f>
        <v>4.97375919</v>
      </c>
      <c r="M745" s="180">
        <f>+BPub!AD731/1000000</f>
        <v>5.0190778600000003</v>
      </c>
      <c r="N745" s="180">
        <v>1.0235506400000001</v>
      </c>
      <c r="P745" s="58">
        <f>+BPub!I731/1000000</f>
        <v>0</v>
      </c>
      <c r="Q745" s="58">
        <f>+BPub!N731/1000000</f>
        <v>0</v>
      </c>
      <c r="R745" s="58">
        <f>+BPub!S731/1000000</f>
        <v>0</v>
      </c>
      <c r="S745" s="58">
        <f>+BPub!X731/1000000</f>
        <v>0</v>
      </c>
      <c r="T745" s="58">
        <f>+BPub!AB731/1000000</f>
        <v>0</v>
      </c>
      <c r="U745" s="58">
        <v>0</v>
      </c>
      <c r="W745" s="58">
        <f>+BPub!H731/1000000</f>
        <v>11.73059052</v>
      </c>
      <c r="X745" s="58">
        <f>+BPub!M731/1000000</f>
        <v>13.2210012</v>
      </c>
      <c r="Y745" s="58">
        <f>+BPub!R731/1000000</f>
        <v>15.475008359999999</v>
      </c>
      <c r="Z745" s="58">
        <f>+BPub!V731/1000000</f>
        <v>19.035211219999997</v>
      </c>
      <c r="AA745" s="58">
        <f>+BPub!AC731/1000000</f>
        <v>23.28806007</v>
      </c>
      <c r="AB745" s="58">
        <v>28.215500649999999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</row>
    <row r="746" spans="1:35" x14ac:dyDescent="0.25">
      <c r="A746" t="s">
        <v>726</v>
      </c>
      <c r="B746" s="1">
        <v>0</v>
      </c>
      <c r="C746" s="149">
        <v>0</v>
      </c>
      <c r="D746" s="1">
        <v>0</v>
      </c>
      <c r="E746" s="1">
        <v>0</v>
      </c>
      <c r="F746" s="1">
        <v>0</v>
      </c>
      <c r="G746" s="58">
        <v>0</v>
      </c>
      <c r="I746" s="180">
        <f>+BPub!G732/1000000</f>
        <v>0</v>
      </c>
      <c r="J746" s="180">
        <f>+BPub!L732/1000000</f>
        <v>0</v>
      </c>
      <c r="K746" s="180">
        <f>+BPub!Q732/1000000</f>
        <v>0</v>
      </c>
      <c r="L746" s="180">
        <f>+BPub!W732/1000000</f>
        <v>0</v>
      </c>
      <c r="M746" s="180">
        <f>+BPub!AD732/1000000</f>
        <v>0</v>
      </c>
      <c r="N746" s="180">
        <v>0</v>
      </c>
      <c r="P746" s="58">
        <f>+BPub!I732/1000000</f>
        <v>0</v>
      </c>
      <c r="Q746" s="58">
        <f>+BPub!N732/1000000</f>
        <v>0</v>
      </c>
      <c r="R746" s="58">
        <f>+BPub!S732/1000000</f>
        <v>0</v>
      </c>
      <c r="S746" s="58">
        <f>+BPub!X732/1000000</f>
        <v>0</v>
      </c>
      <c r="T746" s="58">
        <f>+BPub!AB732/1000000</f>
        <v>0</v>
      </c>
      <c r="U746" s="58">
        <v>0</v>
      </c>
      <c r="W746" s="58">
        <f>+BPub!H732/1000000</f>
        <v>5.6504729999999999</v>
      </c>
      <c r="X746" s="58">
        <f>+BPub!M732/1000000</f>
        <v>7.14088368</v>
      </c>
      <c r="Y746" s="58">
        <f>+BPub!R732/1000000</f>
        <v>9.3948908400000004</v>
      </c>
      <c r="Z746" s="58">
        <f>+BPub!V732/1000000</f>
        <v>12.955093699999999</v>
      </c>
      <c r="AA746" s="58">
        <f>+BPub!AC732/1000000</f>
        <v>17.207942550000002</v>
      </c>
      <c r="AB746" s="58">
        <v>22.135383129999997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</row>
    <row r="747" spans="1:35" x14ac:dyDescent="0.25">
      <c r="A747" t="s">
        <v>727</v>
      </c>
      <c r="B747" s="1">
        <v>0</v>
      </c>
      <c r="C747" s="149">
        <v>0</v>
      </c>
      <c r="D747" s="1">
        <v>0</v>
      </c>
      <c r="E747" s="1">
        <v>0</v>
      </c>
      <c r="F747" s="1">
        <v>0</v>
      </c>
      <c r="G747" s="58">
        <v>0</v>
      </c>
      <c r="I747" s="180">
        <f>+BPub!G733/1000000</f>
        <v>3.1387029999999996E-2</v>
      </c>
      <c r="J747" s="180">
        <f>+BPub!L733/1000000</f>
        <v>3.1387029999999996E-2</v>
      </c>
      <c r="K747" s="180">
        <f>+BPub!Q733/1000000</f>
        <v>3.1387029999999996E-2</v>
      </c>
      <c r="L747" s="180">
        <f>+BPub!W733/1000000</f>
        <v>3.1387029999999996E-2</v>
      </c>
      <c r="M747" s="180">
        <f>+BPub!AD733/1000000</f>
        <v>3.1387029999999996E-2</v>
      </c>
      <c r="N747" s="180">
        <v>0</v>
      </c>
      <c r="P747" s="58">
        <f>+BPub!I733/1000000</f>
        <v>0</v>
      </c>
      <c r="Q747" s="58">
        <f>+BPub!N733/1000000</f>
        <v>0</v>
      </c>
      <c r="R747" s="58">
        <f>+BPub!S733/1000000</f>
        <v>0</v>
      </c>
      <c r="S747" s="58">
        <f>+BPub!X733/1000000</f>
        <v>0</v>
      </c>
      <c r="T747" s="58">
        <f>+BPub!AB733/1000000</f>
        <v>0</v>
      </c>
      <c r="U747" s="58">
        <v>0</v>
      </c>
      <c r="W747" s="58">
        <f>+BPub!H733/1000000</f>
        <v>0</v>
      </c>
      <c r="X747" s="58">
        <f>+BPub!M733/1000000</f>
        <v>0</v>
      </c>
      <c r="Y747" s="58">
        <f>+BPub!R733/1000000</f>
        <v>0</v>
      </c>
      <c r="Z747" s="58">
        <f>+BPub!V733/1000000</f>
        <v>0</v>
      </c>
      <c r="AA747" s="58">
        <f>+BPub!AC733/1000000</f>
        <v>0</v>
      </c>
      <c r="AB747" s="58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</row>
    <row r="748" spans="1:35" x14ac:dyDescent="0.25">
      <c r="A748" t="s">
        <v>728</v>
      </c>
      <c r="B748" s="1">
        <v>2.3916000000000001E-4</v>
      </c>
      <c r="C748" s="149">
        <v>2.3916000000000001E-4</v>
      </c>
      <c r="D748" s="1">
        <v>2.3916000000000001E-4</v>
      </c>
      <c r="E748" s="1">
        <v>2.3916000000000001E-4</v>
      </c>
      <c r="F748" s="1">
        <v>2.3916000000000001E-4</v>
      </c>
      <c r="G748" s="58">
        <v>2.3916000000000001E-4</v>
      </c>
      <c r="I748" s="180">
        <f>+BPub!G734/1000000</f>
        <v>3.6321715699999997</v>
      </c>
      <c r="J748" s="180">
        <f>+BPub!L734/1000000</f>
        <v>3.6602053900000002</v>
      </c>
      <c r="K748" s="180">
        <f>+BPub!Q734/1000000</f>
        <v>3.9641401899999997</v>
      </c>
      <c r="L748" s="180">
        <f>+BPub!W734/1000000</f>
        <v>4.9423721600000006</v>
      </c>
      <c r="M748" s="180">
        <f>+BPub!AD734/1000000</f>
        <v>4.98769083</v>
      </c>
      <c r="N748" s="180">
        <v>1.0235506400000001</v>
      </c>
      <c r="P748" s="58">
        <f>+BPub!I734/1000000</f>
        <v>0</v>
      </c>
      <c r="Q748" s="58">
        <f>+BPub!N734/1000000</f>
        <v>0</v>
      </c>
      <c r="R748" s="58">
        <f>+BPub!S734/1000000</f>
        <v>0</v>
      </c>
      <c r="S748" s="58">
        <f>+BPub!X734/1000000</f>
        <v>0</v>
      </c>
      <c r="T748" s="58">
        <f>+BPub!AB734/1000000</f>
        <v>0</v>
      </c>
      <c r="U748" s="58">
        <v>0</v>
      </c>
      <c r="W748" s="58">
        <f>+BPub!H734/1000000</f>
        <v>6.0801175199999999</v>
      </c>
      <c r="X748" s="58">
        <f>+BPub!M734/1000000</f>
        <v>6.0801175199999999</v>
      </c>
      <c r="Y748" s="58">
        <f>+BPub!R734/1000000</f>
        <v>6.0801175199999999</v>
      </c>
      <c r="Z748" s="58">
        <f>+BPub!V734/1000000</f>
        <v>6.0801175199999999</v>
      </c>
      <c r="AA748" s="58">
        <f>+BPub!AC734/1000000</f>
        <v>6.0801175199999999</v>
      </c>
      <c r="AB748" s="58">
        <v>6.0801175199999999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</row>
    <row r="749" spans="1:35" x14ac:dyDescent="0.25">
      <c r="A749" t="s">
        <v>729</v>
      </c>
      <c r="B749" s="1">
        <v>0</v>
      </c>
      <c r="C749" s="149">
        <v>0</v>
      </c>
      <c r="D749" s="1">
        <v>0</v>
      </c>
      <c r="E749" s="1">
        <v>0</v>
      </c>
      <c r="F749" s="1">
        <v>0</v>
      </c>
      <c r="G749" s="58">
        <v>0</v>
      </c>
      <c r="I749" s="180">
        <f>+BPub!G735/1000000</f>
        <v>0</v>
      </c>
      <c r="J749" s="180">
        <f>+BPub!L735/1000000</f>
        <v>0</v>
      </c>
      <c r="K749" s="180">
        <f>+BPub!Q735/1000000</f>
        <v>0</v>
      </c>
      <c r="L749" s="180">
        <f>+BPub!W735/1000000</f>
        <v>0</v>
      </c>
      <c r="M749" s="180">
        <f>+BPub!AD735/1000000</f>
        <v>0</v>
      </c>
      <c r="N749" s="180">
        <v>0</v>
      </c>
      <c r="P749" s="58">
        <f>+BPub!I735/1000000</f>
        <v>0</v>
      </c>
      <c r="Q749" s="58">
        <f>+BPub!N735/1000000</f>
        <v>0</v>
      </c>
      <c r="R749" s="58">
        <f>+BPub!S735/1000000</f>
        <v>0</v>
      </c>
      <c r="S749" s="58">
        <f>+BPub!X735/1000000</f>
        <v>0</v>
      </c>
      <c r="T749" s="58">
        <f>+BPub!AB735/1000000</f>
        <v>0</v>
      </c>
      <c r="U749" s="58">
        <v>0</v>
      </c>
      <c r="W749" s="58">
        <f>+BPub!H735/1000000</f>
        <v>0</v>
      </c>
      <c r="X749" s="58">
        <f>+BPub!M735/1000000</f>
        <v>0</v>
      </c>
      <c r="Y749" s="58">
        <f>+BPub!R735/1000000</f>
        <v>0</v>
      </c>
      <c r="Z749" s="58">
        <f>+BPub!V735/1000000</f>
        <v>0</v>
      </c>
      <c r="AA749" s="58">
        <f>+BPub!AC735/1000000</f>
        <v>0</v>
      </c>
      <c r="AB749" s="58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</row>
    <row r="750" spans="1:35" x14ac:dyDescent="0.25">
      <c r="A750" t="s">
        <v>730</v>
      </c>
      <c r="B750" s="1">
        <v>0</v>
      </c>
      <c r="C750" s="149">
        <v>0</v>
      </c>
      <c r="D750" s="1">
        <v>0</v>
      </c>
      <c r="E750" s="1">
        <v>0</v>
      </c>
      <c r="F750" s="1">
        <v>0</v>
      </c>
      <c r="G750" s="58">
        <v>0</v>
      </c>
      <c r="I750" s="180">
        <f>+BPub!G736/1000000</f>
        <v>14.777551320000001</v>
      </c>
      <c r="J750" s="180">
        <f>+BPub!L736/1000000</f>
        <v>14.777551320000001</v>
      </c>
      <c r="K750" s="180">
        <f>+BPub!Q736/1000000</f>
        <v>14.777551320000001</v>
      </c>
      <c r="L750" s="180">
        <f>+BPub!W736/1000000</f>
        <v>14.777551320000001</v>
      </c>
      <c r="M750" s="180">
        <f>+BPub!AD736/1000000</f>
        <v>14.777551320000001</v>
      </c>
      <c r="N750" s="180">
        <v>14.777551320000001</v>
      </c>
      <c r="P750" s="58">
        <f>+BPub!I736/1000000</f>
        <v>0</v>
      </c>
      <c r="Q750" s="58">
        <f>+BPub!N736/1000000</f>
        <v>0</v>
      </c>
      <c r="R750" s="58">
        <f>+BPub!S736/1000000</f>
        <v>0</v>
      </c>
      <c r="S750" s="58">
        <f>+BPub!X736/1000000</f>
        <v>0</v>
      </c>
      <c r="T750" s="58">
        <f>+BPub!AB736/1000000</f>
        <v>0</v>
      </c>
      <c r="U750" s="58">
        <v>0</v>
      </c>
      <c r="W750" s="58">
        <f>+BPub!H736/1000000</f>
        <v>25.184264629999998</v>
      </c>
      <c r="X750" s="58">
        <f>+BPub!M736/1000000</f>
        <v>25.184264629999998</v>
      </c>
      <c r="Y750" s="58">
        <f>+BPub!R736/1000000</f>
        <v>25.184264629999998</v>
      </c>
      <c r="Z750" s="58">
        <f>+BPub!V736/1000000</f>
        <v>25.184264629999998</v>
      </c>
      <c r="AA750" s="58">
        <f>+BPub!AC736/1000000</f>
        <v>25.184264629999998</v>
      </c>
      <c r="AB750" s="58">
        <v>25.184264629999998</v>
      </c>
      <c r="AD750">
        <v>0.36279299999999998</v>
      </c>
      <c r="AE750">
        <v>0.36279299999999998</v>
      </c>
      <c r="AF750">
        <v>0.36279299999999998</v>
      </c>
      <c r="AG750">
        <v>0.36279299999999998</v>
      </c>
      <c r="AH750">
        <v>0.36279309000000004</v>
      </c>
      <c r="AI750">
        <v>0.36279309000000004</v>
      </c>
    </row>
    <row r="751" spans="1:35" x14ac:dyDescent="0.25">
      <c r="A751" t="s">
        <v>731</v>
      </c>
      <c r="B751" s="1">
        <v>0</v>
      </c>
      <c r="C751" s="149">
        <v>0</v>
      </c>
      <c r="D751" s="1">
        <v>0</v>
      </c>
      <c r="E751" s="1">
        <v>0</v>
      </c>
      <c r="F751" s="1">
        <v>0</v>
      </c>
      <c r="G751" s="58">
        <v>0</v>
      </c>
      <c r="I751" s="180">
        <f>+BPub!G737/1000000</f>
        <v>0</v>
      </c>
      <c r="J751" s="180">
        <f>+BPub!L737/1000000</f>
        <v>0</v>
      </c>
      <c r="K751" s="180">
        <f>+BPub!Q737/1000000</f>
        <v>0</v>
      </c>
      <c r="L751" s="180">
        <f>+BPub!W737/1000000</f>
        <v>0</v>
      </c>
      <c r="M751" s="180">
        <f>+BPub!AD737/1000000</f>
        <v>0</v>
      </c>
      <c r="N751" s="180">
        <v>0</v>
      </c>
      <c r="P751" s="58">
        <f>+BPub!I737/1000000</f>
        <v>0</v>
      </c>
      <c r="Q751" s="58">
        <f>+BPub!N737/1000000</f>
        <v>0</v>
      </c>
      <c r="R751" s="58">
        <f>+BPub!S737/1000000</f>
        <v>0</v>
      </c>
      <c r="S751" s="58">
        <f>+BPub!X737/1000000</f>
        <v>0</v>
      </c>
      <c r="T751" s="58">
        <f>+BPub!AB737/1000000</f>
        <v>0</v>
      </c>
      <c r="U751" s="58">
        <v>0</v>
      </c>
      <c r="W751" s="58">
        <f>+BPub!H737/1000000</f>
        <v>0</v>
      </c>
      <c r="X751" s="58">
        <f>+BPub!M737/1000000</f>
        <v>0</v>
      </c>
      <c r="Y751" s="58">
        <f>+BPub!R737/1000000</f>
        <v>0</v>
      </c>
      <c r="Z751" s="58">
        <f>+BPub!V737/1000000</f>
        <v>0</v>
      </c>
      <c r="AA751" s="58">
        <f>+BPub!AC737/1000000</f>
        <v>0</v>
      </c>
      <c r="AB751" s="58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</row>
    <row r="752" spans="1:35" x14ac:dyDescent="0.25">
      <c r="A752" t="s">
        <v>732</v>
      </c>
      <c r="B752" s="1">
        <v>233.93351049</v>
      </c>
      <c r="C752" s="149">
        <v>233.93459549000002</v>
      </c>
      <c r="D752" s="1">
        <v>233.93667002999999</v>
      </c>
      <c r="E752" s="1">
        <v>234.08402386</v>
      </c>
      <c r="F752" s="1">
        <v>234.19034805000001</v>
      </c>
      <c r="G752" s="58">
        <v>234.20193343</v>
      </c>
      <c r="I752" s="180">
        <f>+BPub!G738/1000000</f>
        <v>15</v>
      </c>
      <c r="J752" s="180">
        <f>+BPub!L738/1000000</f>
        <v>15</v>
      </c>
      <c r="K752" s="180">
        <f>+BPub!Q738/1000000</f>
        <v>15</v>
      </c>
      <c r="L752" s="180">
        <f>+BPub!W738/1000000</f>
        <v>15</v>
      </c>
      <c r="M752" s="180">
        <f>+BPub!AD738/1000000</f>
        <v>15</v>
      </c>
      <c r="N752" s="180">
        <v>0</v>
      </c>
      <c r="P752" s="58">
        <f>+BPub!I738/1000000</f>
        <v>75.687327430000011</v>
      </c>
      <c r="Q752" s="58">
        <f>+BPub!N738/1000000</f>
        <v>0.68732743000000007</v>
      </c>
      <c r="R752" s="58">
        <f>+BPub!S738/1000000</f>
        <v>26.047411399999998</v>
      </c>
      <c r="S752" s="58">
        <f>+BPub!X738/1000000</f>
        <v>26.047411399999998</v>
      </c>
      <c r="T752" s="58">
        <f>+BPub!AB738/1000000</f>
        <v>369.90166825</v>
      </c>
      <c r="U752" s="58">
        <v>545.64424051999993</v>
      </c>
      <c r="W752" s="58">
        <f>+BPub!H738/1000000</f>
        <v>5.7787736600000006</v>
      </c>
      <c r="X752" s="58">
        <f>+BPub!M738/1000000</f>
        <v>28.95534541</v>
      </c>
      <c r="Y752" s="58">
        <f>+BPub!R738/1000000</f>
        <v>60.789549810000004</v>
      </c>
      <c r="Z752" s="58">
        <f>+BPub!V738/1000000</f>
        <v>43.411766390000004</v>
      </c>
      <c r="AA752" s="58">
        <f>+BPub!AC738/1000000</f>
        <v>36.821610820000004</v>
      </c>
      <c r="AB752" s="58">
        <v>25.919723140000002</v>
      </c>
      <c r="AD752">
        <v>106.899551</v>
      </c>
      <c r="AE752">
        <v>140.614394</v>
      </c>
      <c r="AF752">
        <v>177.845699</v>
      </c>
      <c r="AG752">
        <v>240.52205599999999</v>
      </c>
      <c r="AH752">
        <v>300.81884532999999</v>
      </c>
      <c r="AI752">
        <v>303.24717917999999</v>
      </c>
    </row>
    <row r="753" spans="1:35" x14ac:dyDescent="0.25">
      <c r="A753" t="s">
        <v>733</v>
      </c>
      <c r="B753" s="1">
        <v>8.5181770000000004E-2</v>
      </c>
      <c r="C753" s="149">
        <v>8.6266770000000007E-2</v>
      </c>
      <c r="D753" s="1">
        <v>8.8341309999999992E-2</v>
      </c>
      <c r="E753" s="1">
        <v>0.23569514000000003</v>
      </c>
      <c r="F753" s="1">
        <v>0.34201933000000001</v>
      </c>
      <c r="G753" s="58">
        <v>0.35360471000000004</v>
      </c>
      <c r="I753" s="180">
        <f>+BPub!G739/1000000</f>
        <v>0</v>
      </c>
      <c r="J753" s="180">
        <f>+BPub!L739/1000000</f>
        <v>0</v>
      </c>
      <c r="K753" s="180">
        <f>+BPub!Q739/1000000</f>
        <v>0</v>
      </c>
      <c r="L753" s="180">
        <f>+BPub!W739/1000000</f>
        <v>0</v>
      </c>
      <c r="M753" s="180">
        <f>+BPub!AD739/1000000</f>
        <v>0</v>
      </c>
      <c r="N753" s="180">
        <v>0</v>
      </c>
      <c r="P753" s="58">
        <f>+BPub!I739/1000000</f>
        <v>0.68732743000000007</v>
      </c>
      <c r="Q753" s="58">
        <f>+BPub!N739/1000000</f>
        <v>0.68732743000000007</v>
      </c>
      <c r="R753" s="58">
        <f>+BPub!S739/1000000</f>
        <v>26.047411399999998</v>
      </c>
      <c r="S753" s="58">
        <f>+BPub!X739/1000000</f>
        <v>26.047411399999998</v>
      </c>
      <c r="T753" s="58">
        <f>+BPub!AB739/1000000</f>
        <v>26.047411399999998</v>
      </c>
      <c r="U753" s="58">
        <v>26.047411399999998</v>
      </c>
      <c r="W753" s="58">
        <f>+BPub!H739/1000000</f>
        <v>3.5200000000000001E-3</v>
      </c>
      <c r="X753" s="58">
        <f>+BPub!M739/1000000</f>
        <v>3.5200000000000001E-3</v>
      </c>
      <c r="Y753" s="58">
        <f>+BPub!R739/1000000</f>
        <v>3.5200000000000001E-3</v>
      </c>
      <c r="Z753" s="58">
        <f>+BPub!V739/1000000</f>
        <v>3.5200000000000001E-3</v>
      </c>
      <c r="AA753" s="58">
        <f>+BPub!AC739/1000000</f>
        <v>3.5200000000000001E-3</v>
      </c>
      <c r="AB753" s="58">
        <v>3.5200000000000001E-3</v>
      </c>
      <c r="AD753">
        <v>2.0000000000000001E-4</v>
      </c>
      <c r="AE753">
        <v>2.0000000000000001E-4</v>
      </c>
      <c r="AF753">
        <v>2.0000000000000001E-4</v>
      </c>
      <c r="AG753">
        <v>2.0000000000000001E-4</v>
      </c>
      <c r="AH753">
        <v>2.0000000000000001E-4</v>
      </c>
      <c r="AI753">
        <v>-9.4684299999999999E-3</v>
      </c>
    </row>
    <row r="754" spans="1:35" x14ac:dyDescent="0.25">
      <c r="A754" t="s">
        <v>734</v>
      </c>
      <c r="B754" s="1">
        <v>5.5E-2</v>
      </c>
      <c r="C754" s="149">
        <v>5.5E-2</v>
      </c>
      <c r="D754" s="1">
        <v>5.5E-2</v>
      </c>
      <c r="E754" s="1">
        <v>5.5E-2</v>
      </c>
      <c r="F754" s="1">
        <v>5.5E-2</v>
      </c>
      <c r="G754" s="58">
        <v>5.5E-2</v>
      </c>
      <c r="I754" s="180">
        <f>+BPub!G740/1000000</f>
        <v>0</v>
      </c>
      <c r="J754" s="180">
        <f>+BPub!L740/1000000</f>
        <v>0</v>
      </c>
      <c r="K754" s="180">
        <f>+BPub!Q740/1000000</f>
        <v>0</v>
      </c>
      <c r="L754" s="180">
        <f>+BPub!W740/1000000</f>
        <v>0</v>
      </c>
      <c r="M754" s="180">
        <f>+BPub!AD740/1000000</f>
        <v>0</v>
      </c>
      <c r="N754" s="180">
        <v>0</v>
      </c>
      <c r="P754" s="58">
        <f>+BPub!I740/1000000</f>
        <v>0.68732743000000007</v>
      </c>
      <c r="Q754" s="58">
        <f>+BPub!N740/1000000</f>
        <v>0.68732743000000007</v>
      </c>
      <c r="R754" s="58">
        <f>+BPub!S740/1000000</f>
        <v>0.68732743000000007</v>
      </c>
      <c r="S754" s="58">
        <f>+BPub!X740/1000000</f>
        <v>0.68732743000000007</v>
      </c>
      <c r="T754" s="58">
        <f>+BPub!AB740/1000000</f>
        <v>0.68732743000000007</v>
      </c>
      <c r="U754" s="58">
        <v>0.68732743000000007</v>
      </c>
      <c r="W754" s="58">
        <f>+BPub!H740/1000000</f>
        <v>0</v>
      </c>
      <c r="X754" s="58">
        <f>+BPub!M740/1000000</f>
        <v>0</v>
      </c>
      <c r="Y754" s="58">
        <f>+BPub!R740/1000000</f>
        <v>0</v>
      </c>
      <c r="Z754" s="58">
        <f>+BPub!V740/1000000</f>
        <v>0</v>
      </c>
      <c r="AA754" s="58">
        <f>+BPub!AC740/1000000</f>
        <v>0</v>
      </c>
      <c r="AB754" s="58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</row>
    <row r="755" spans="1:35" x14ac:dyDescent="0.25">
      <c r="A755" t="s">
        <v>735</v>
      </c>
      <c r="B755" s="1">
        <v>3.018177E-2</v>
      </c>
      <c r="C755" s="149">
        <v>3.1266769999999999E-2</v>
      </c>
      <c r="D755" s="1">
        <v>3.3341309999999999E-2</v>
      </c>
      <c r="E755" s="1">
        <v>0.18069514</v>
      </c>
      <c r="F755" s="1">
        <v>0.28701933000000002</v>
      </c>
      <c r="G755" s="58">
        <v>0.29860471</v>
      </c>
      <c r="I755" s="180">
        <f>+BPub!G741/1000000</f>
        <v>0</v>
      </c>
      <c r="J755" s="180">
        <f>+BPub!L741/1000000</f>
        <v>0</v>
      </c>
      <c r="K755" s="180">
        <f>+BPub!Q741/1000000</f>
        <v>0</v>
      </c>
      <c r="L755" s="180">
        <f>+BPub!W741/1000000</f>
        <v>0</v>
      </c>
      <c r="M755" s="180">
        <f>+BPub!AD741/1000000</f>
        <v>0</v>
      </c>
      <c r="N755" s="180">
        <v>0</v>
      </c>
      <c r="P755" s="58">
        <f>+BPub!I741/1000000</f>
        <v>0</v>
      </c>
      <c r="Q755" s="58">
        <f>+BPub!N741/1000000</f>
        <v>0</v>
      </c>
      <c r="R755" s="58">
        <f>+BPub!S741/1000000</f>
        <v>25.360083969999998</v>
      </c>
      <c r="S755" s="58">
        <f>+BPub!X741/1000000</f>
        <v>25.360083969999998</v>
      </c>
      <c r="T755" s="58">
        <f>+BPub!AB741/1000000</f>
        <v>25.360083969999998</v>
      </c>
      <c r="U755" s="58">
        <v>25.360083969999998</v>
      </c>
      <c r="W755" s="58">
        <f>+BPub!H741/1000000</f>
        <v>3.5200000000000001E-3</v>
      </c>
      <c r="X755" s="58">
        <f>+BPub!M741/1000000</f>
        <v>3.5200000000000001E-3</v>
      </c>
      <c r="Y755" s="58">
        <f>+BPub!R741/1000000</f>
        <v>3.5200000000000001E-3</v>
      </c>
      <c r="Z755" s="58">
        <f>+BPub!V741/1000000</f>
        <v>3.5200000000000001E-3</v>
      </c>
      <c r="AA755" s="58">
        <f>+BPub!AC741/1000000</f>
        <v>3.5200000000000001E-3</v>
      </c>
      <c r="AB755" s="58">
        <v>3.5200000000000001E-3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-9.4684299999999999E-3</v>
      </c>
    </row>
    <row r="756" spans="1:35" x14ac:dyDescent="0.25">
      <c r="A756" t="s">
        <v>736</v>
      </c>
      <c r="B756" s="1">
        <v>0</v>
      </c>
      <c r="C756" s="149">
        <v>0</v>
      </c>
      <c r="D756" s="1">
        <v>0</v>
      </c>
      <c r="E756" s="1">
        <v>0</v>
      </c>
      <c r="F756" s="1">
        <v>0</v>
      </c>
      <c r="G756" s="58">
        <v>0</v>
      </c>
      <c r="I756" s="180">
        <f>+BPub!G742/1000000</f>
        <v>0</v>
      </c>
      <c r="J756" s="180">
        <f>+BPub!L742/1000000</f>
        <v>0</v>
      </c>
      <c r="K756" s="180">
        <f>+BPub!Q742/1000000</f>
        <v>0</v>
      </c>
      <c r="L756" s="180">
        <f>+BPub!W742/1000000</f>
        <v>0</v>
      </c>
      <c r="M756" s="180">
        <f>+BPub!AD742/1000000</f>
        <v>0</v>
      </c>
      <c r="N756" s="180">
        <v>0</v>
      </c>
      <c r="P756" s="58">
        <f>+BPub!I742/1000000</f>
        <v>0</v>
      </c>
      <c r="Q756" s="58">
        <f>+BPub!N742/1000000</f>
        <v>0</v>
      </c>
      <c r="R756" s="58">
        <f>+BPub!S742/1000000</f>
        <v>0</v>
      </c>
      <c r="S756" s="58">
        <f>+BPub!X742/1000000</f>
        <v>0</v>
      </c>
      <c r="T756" s="58">
        <f>+BPub!AB742/1000000</f>
        <v>0</v>
      </c>
      <c r="U756" s="58">
        <v>0</v>
      </c>
      <c r="W756" s="58">
        <f>+BPub!H742/1000000</f>
        <v>0</v>
      </c>
      <c r="X756" s="58">
        <f>+BPub!M742/1000000</f>
        <v>0</v>
      </c>
      <c r="Y756" s="58">
        <f>+BPub!R742/1000000</f>
        <v>0</v>
      </c>
      <c r="Z756" s="58">
        <f>+BPub!V742/1000000</f>
        <v>0</v>
      </c>
      <c r="AA756" s="58">
        <f>+BPub!AC742/1000000</f>
        <v>0</v>
      </c>
      <c r="AB756" s="58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</row>
    <row r="757" spans="1:35" x14ac:dyDescent="0.25">
      <c r="A757" t="s">
        <v>737</v>
      </c>
      <c r="B757" s="1">
        <v>15.633410400000001</v>
      </c>
      <c r="C757" s="149">
        <v>15.633410400000001</v>
      </c>
      <c r="D757" s="1">
        <v>15.633410400000001</v>
      </c>
      <c r="E757" s="1">
        <v>15.633410400000001</v>
      </c>
      <c r="F757" s="1">
        <v>16.67428245</v>
      </c>
      <c r="G757" s="58">
        <v>16.422369619999998</v>
      </c>
      <c r="I757" s="180">
        <f>+BPub!G743/1000000</f>
        <v>1.8042331100000002</v>
      </c>
      <c r="J757" s="180">
        <f>+BPub!L743/1000000</f>
        <v>1.75908519</v>
      </c>
      <c r="K757" s="180">
        <f>+BPub!Q743/1000000</f>
        <v>1.75908519</v>
      </c>
      <c r="L757" s="180">
        <f>+BPub!W743/1000000</f>
        <v>4.1367621799999998</v>
      </c>
      <c r="M757" s="180">
        <f>+BPub!AD743/1000000</f>
        <v>4.0479355300000002</v>
      </c>
      <c r="N757" s="180">
        <v>6.2989791399999993</v>
      </c>
      <c r="P757" s="58">
        <f>+BPub!I743/1000000</f>
        <v>4.5660684900000001</v>
      </c>
      <c r="Q757" s="58">
        <f>+BPub!N743/1000000</f>
        <v>4.5660684900000001</v>
      </c>
      <c r="R757" s="58">
        <f>+BPub!S743/1000000</f>
        <v>6.0586149000000002</v>
      </c>
      <c r="S757" s="58">
        <f>+BPub!X743/1000000</f>
        <v>6.2850429999999999</v>
      </c>
      <c r="T757" s="58">
        <f>+BPub!AB743/1000000</f>
        <v>8.6743920699999997</v>
      </c>
      <c r="U757" s="58">
        <v>12.71103909</v>
      </c>
      <c r="W757" s="58">
        <f>+BPub!H743/1000000</f>
        <v>7.9285026700000003</v>
      </c>
      <c r="X757" s="58">
        <f>+BPub!M743/1000000</f>
        <v>7.9285026700000003</v>
      </c>
      <c r="Y757" s="58">
        <f>+BPub!R743/1000000</f>
        <v>8.1601515399999993</v>
      </c>
      <c r="Z757" s="58">
        <f>+BPub!V743/1000000</f>
        <v>10.158776140000001</v>
      </c>
      <c r="AA757" s="58">
        <f>+BPub!AC743/1000000</f>
        <v>10.34696875</v>
      </c>
      <c r="AB757" s="58">
        <v>10.37507574</v>
      </c>
      <c r="AD757">
        <v>0.33856399999999998</v>
      </c>
      <c r="AE757">
        <v>0.33856399999999998</v>
      </c>
      <c r="AF757">
        <v>0.33856399999999998</v>
      </c>
      <c r="AG757">
        <v>0.33856399999999998</v>
      </c>
      <c r="AH757">
        <v>0.33856409000000004</v>
      </c>
      <c r="AI757">
        <v>0.33856409000000004</v>
      </c>
    </row>
    <row r="758" spans="1:35" x14ac:dyDescent="0.25">
      <c r="A758" t="s">
        <v>738</v>
      </c>
      <c r="B758" s="1">
        <v>15.633410400000001</v>
      </c>
      <c r="C758" s="149">
        <v>15.633410400000001</v>
      </c>
      <c r="D758" s="1">
        <v>15.633410400000001</v>
      </c>
      <c r="E758" s="1">
        <v>15.633410400000001</v>
      </c>
      <c r="F758" s="1">
        <v>15.633410400000001</v>
      </c>
      <c r="G758" s="58">
        <v>15.633410400000001</v>
      </c>
      <c r="I758" s="180">
        <f>+BPub!G744/1000000</f>
        <v>1.8042331100000002</v>
      </c>
      <c r="J758" s="180">
        <f>+BPub!L744/1000000</f>
        <v>1.75908519</v>
      </c>
      <c r="K758" s="180">
        <f>+BPub!Q744/1000000</f>
        <v>1.75908519</v>
      </c>
      <c r="L758" s="180">
        <f>+BPub!W744/1000000</f>
        <v>4.1367621799999998</v>
      </c>
      <c r="M758" s="180">
        <f>+BPub!AD744/1000000</f>
        <v>4.1367621799999998</v>
      </c>
      <c r="N758" s="180">
        <v>4.1367621799999998</v>
      </c>
      <c r="P758" s="58">
        <f>+BPub!I744/1000000</f>
        <v>4.5660684900000001</v>
      </c>
      <c r="Q758" s="58">
        <f>+BPub!N744/1000000</f>
        <v>4.5660684900000001</v>
      </c>
      <c r="R758" s="58">
        <f>+BPub!S744/1000000</f>
        <v>6.0586149000000002</v>
      </c>
      <c r="S758" s="58">
        <f>+BPub!X744/1000000</f>
        <v>6.2850429999999999</v>
      </c>
      <c r="T758" s="58">
        <f>+BPub!AB744/1000000</f>
        <v>6.2850429999999999</v>
      </c>
      <c r="U758" s="58">
        <v>6.2850429999999999</v>
      </c>
      <c r="W758" s="58">
        <f>+BPub!H744/1000000</f>
        <v>7.9285026700000003</v>
      </c>
      <c r="X758" s="58">
        <f>+BPub!M744/1000000</f>
        <v>7.9285026700000003</v>
      </c>
      <c r="Y758" s="58">
        <f>+BPub!R744/1000000</f>
        <v>8.1601515399999993</v>
      </c>
      <c r="Z758" s="58">
        <f>+BPub!V744/1000000</f>
        <v>10.158776140000001</v>
      </c>
      <c r="AA758" s="58">
        <f>+BPub!AC744/1000000</f>
        <v>10.323619150000001</v>
      </c>
      <c r="AB758" s="58">
        <v>10.323619150000001</v>
      </c>
      <c r="AD758">
        <v>0.33856399999999998</v>
      </c>
      <c r="AE758">
        <v>0.33856399999999998</v>
      </c>
      <c r="AF758">
        <v>0.33856399999999998</v>
      </c>
      <c r="AG758">
        <v>0.33856399999999998</v>
      </c>
      <c r="AH758">
        <v>0.33856409000000004</v>
      </c>
      <c r="AI758">
        <v>0.33856409000000004</v>
      </c>
    </row>
    <row r="759" spans="1:35" x14ac:dyDescent="0.25">
      <c r="A759" t="s">
        <v>739</v>
      </c>
      <c r="B759" s="1">
        <v>0</v>
      </c>
      <c r="C759" s="149">
        <v>0</v>
      </c>
      <c r="D759" s="1">
        <v>0</v>
      </c>
      <c r="E759" s="1">
        <v>0</v>
      </c>
      <c r="F759" s="1">
        <v>0.6158401</v>
      </c>
      <c r="G759" s="58">
        <v>0.6158401</v>
      </c>
      <c r="I759" s="180">
        <f>+BPub!G745/1000000</f>
        <v>0</v>
      </c>
      <c r="J759" s="180">
        <f>+BPub!L745/1000000</f>
        <v>0</v>
      </c>
      <c r="K759" s="180">
        <f>+BPub!Q745/1000000</f>
        <v>0</v>
      </c>
      <c r="L759" s="180">
        <f>+BPub!W745/1000000</f>
        <v>0</v>
      </c>
      <c r="M759" s="180">
        <f>+BPub!AD745/1000000</f>
        <v>0</v>
      </c>
      <c r="N759" s="180">
        <v>2.3544259199999997</v>
      </c>
      <c r="P759" s="58">
        <f>+BPub!I745/1000000</f>
        <v>0</v>
      </c>
      <c r="Q759" s="58">
        <f>+BPub!N745/1000000</f>
        <v>0</v>
      </c>
      <c r="R759" s="58">
        <f>+BPub!S745/1000000</f>
        <v>0</v>
      </c>
      <c r="S759" s="58">
        <f>+BPub!X745/1000000</f>
        <v>0</v>
      </c>
      <c r="T759" s="58">
        <f>+BPub!AB745/1000000</f>
        <v>0</v>
      </c>
      <c r="U759" s="58">
        <v>0</v>
      </c>
      <c r="W759" s="58">
        <f>+BPub!H745/1000000</f>
        <v>0</v>
      </c>
      <c r="X759" s="58">
        <f>+BPub!M745/1000000</f>
        <v>0</v>
      </c>
      <c r="Y759" s="58">
        <f>+BPub!R745/1000000</f>
        <v>0</v>
      </c>
      <c r="Z759" s="58">
        <f>+BPub!V745/1000000</f>
        <v>0</v>
      </c>
      <c r="AA759" s="58">
        <f>+BPub!AC745/1000000</f>
        <v>0</v>
      </c>
      <c r="AB759" s="58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</row>
    <row r="760" spans="1:35" x14ac:dyDescent="0.25">
      <c r="A760" t="s">
        <v>740</v>
      </c>
      <c r="B760" s="1">
        <v>0</v>
      </c>
      <c r="C760" s="149">
        <v>0</v>
      </c>
      <c r="D760" s="1">
        <v>0</v>
      </c>
      <c r="E760" s="1">
        <v>0</v>
      </c>
      <c r="F760" s="1">
        <v>0</v>
      </c>
      <c r="G760" s="58">
        <v>0</v>
      </c>
      <c r="I760" s="180">
        <f>+BPub!G746/1000000</f>
        <v>0</v>
      </c>
      <c r="J760" s="180">
        <f>+BPub!L746/1000000</f>
        <v>0</v>
      </c>
      <c r="K760" s="180">
        <f>+BPub!Q746/1000000</f>
        <v>0</v>
      </c>
      <c r="L760" s="180">
        <f>+BPub!W746/1000000</f>
        <v>0</v>
      </c>
      <c r="M760" s="180">
        <f>+BPub!AD746/1000000</f>
        <v>0</v>
      </c>
      <c r="N760" s="180">
        <v>0</v>
      </c>
      <c r="P760" s="58">
        <f>+BPub!I746/1000000</f>
        <v>0</v>
      </c>
      <c r="Q760" s="58">
        <f>+BPub!N746/1000000</f>
        <v>0</v>
      </c>
      <c r="R760" s="58">
        <f>+BPub!S746/1000000</f>
        <v>0</v>
      </c>
      <c r="S760" s="58">
        <f>+BPub!X746/1000000</f>
        <v>0</v>
      </c>
      <c r="T760" s="58">
        <f>+BPub!AB746/1000000</f>
        <v>0</v>
      </c>
      <c r="U760" s="58">
        <v>0</v>
      </c>
      <c r="W760" s="58">
        <f>+BPub!H746/1000000</f>
        <v>0</v>
      </c>
      <c r="X760" s="58">
        <f>+BPub!M746/1000000</f>
        <v>0</v>
      </c>
      <c r="Y760" s="58">
        <f>+BPub!R746/1000000</f>
        <v>0</v>
      </c>
      <c r="Z760" s="58">
        <f>+BPub!V746/1000000</f>
        <v>0</v>
      </c>
      <c r="AA760" s="58">
        <f>+BPub!AC746/1000000</f>
        <v>0</v>
      </c>
      <c r="AB760" s="58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</row>
    <row r="761" spans="1:35" x14ac:dyDescent="0.25">
      <c r="A761" t="s">
        <v>741</v>
      </c>
      <c r="B761" s="1">
        <v>0</v>
      </c>
      <c r="C761" s="149">
        <v>0</v>
      </c>
      <c r="D761" s="1">
        <v>0</v>
      </c>
      <c r="E761" s="1">
        <v>0</v>
      </c>
      <c r="F761" s="1">
        <v>0.42503194999999999</v>
      </c>
      <c r="G761" s="58">
        <v>0.17311911999999999</v>
      </c>
      <c r="I761" s="180">
        <f>+BPub!G747/1000000</f>
        <v>0</v>
      </c>
      <c r="J761" s="180">
        <f>+BPub!L747/1000000</f>
        <v>0</v>
      </c>
      <c r="K761" s="180">
        <f>+BPub!Q747/1000000</f>
        <v>0</v>
      </c>
      <c r="L761" s="180">
        <f>+BPub!W747/1000000</f>
        <v>0</v>
      </c>
      <c r="M761" s="180">
        <f>+BPub!AD747/1000000</f>
        <v>-8.8826649999999993E-2</v>
      </c>
      <c r="N761" s="180">
        <v>-0.19220895999999998</v>
      </c>
      <c r="P761" s="58">
        <f>+BPub!I747/1000000</f>
        <v>0</v>
      </c>
      <c r="Q761" s="58">
        <f>+BPub!N747/1000000</f>
        <v>0</v>
      </c>
      <c r="R761" s="58">
        <f>+BPub!S747/1000000</f>
        <v>0</v>
      </c>
      <c r="S761" s="58">
        <f>+BPub!X747/1000000</f>
        <v>0</v>
      </c>
      <c r="T761" s="58">
        <f>+BPub!AB747/1000000</f>
        <v>2.3893490699999997</v>
      </c>
      <c r="U761" s="58">
        <v>6.4259960899999999</v>
      </c>
      <c r="W761" s="58">
        <f>+BPub!H747/1000000</f>
        <v>0</v>
      </c>
      <c r="X761" s="58">
        <f>+BPub!M747/1000000</f>
        <v>0</v>
      </c>
      <c r="Y761" s="58">
        <f>+BPub!R747/1000000</f>
        <v>0</v>
      </c>
      <c r="Z761" s="58">
        <f>+BPub!V747/1000000</f>
        <v>0</v>
      </c>
      <c r="AA761" s="58">
        <f>+BPub!AC747/1000000</f>
        <v>2.3349599999999998E-2</v>
      </c>
      <c r="AB761" s="58">
        <v>5.1456589999999996E-2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</row>
    <row r="762" spans="1:35" x14ac:dyDescent="0.25">
      <c r="A762" t="s">
        <v>742</v>
      </c>
      <c r="B762" s="1">
        <v>-105.26035434000001</v>
      </c>
      <c r="C762" s="149">
        <v>-84.172257680000001</v>
      </c>
      <c r="D762" s="1">
        <v>-88.093671349999994</v>
      </c>
      <c r="E762" s="1">
        <v>-91.015983800000001</v>
      </c>
      <c r="F762" s="1">
        <v>-106.40098862000001</v>
      </c>
      <c r="G762" s="58">
        <v>-123.19307637</v>
      </c>
      <c r="I762" s="180">
        <f>+BPub!G748/1000000</f>
        <v>6.0827717999999997</v>
      </c>
      <c r="J762" s="180">
        <f>+BPub!L748/1000000</f>
        <v>7.6026824</v>
      </c>
      <c r="K762" s="180">
        <f>+BPub!Q748/1000000</f>
        <v>12.037940039999999</v>
      </c>
      <c r="L762" s="180">
        <f>+BPub!W748/1000000</f>
        <v>10.79718542</v>
      </c>
      <c r="M762" s="180">
        <f>+BPub!AD748/1000000</f>
        <v>1.4796227200000001</v>
      </c>
      <c r="N762" s="180">
        <v>-0.50278098999999998</v>
      </c>
      <c r="P762" s="58">
        <f>+BPub!I748/1000000</f>
        <v>42.338995909999994</v>
      </c>
      <c r="Q762" s="58">
        <f>+BPub!N748/1000000</f>
        <v>10.742670410000001</v>
      </c>
      <c r="R762" s="58">
        <f>+BPub!S748/1000000</f>
        <v>20.57217391</v>
      </c>
      <c r="S762" s="58">
        <f>+BPub!X748/1000000</f>
        <v>30.36087663</v>
      </c>
      <c r="T762" s="58">
        <f>+BPub!AB748/1000000</f>
        <v>79.284083909999993</v>
      </c>
      <c r="U762" s="58">
        <v>141.66875722</v>
      </c>
      <c r="W762" s="58">
        <f>+BPub!H748/1000000</f>
        <v>14.90410518</v>
      </c>
      <c r="X762" s="58">
        <f>+BPub!M748/1000000</f>
        <v>22.540074659999998</v>
      </c>
      <c r="Y762" s="58">
        <f>+BPub!R748/1000000</f>
        <v>35.602028729999994</v>
      </c>
      <c r="Z762" s="58">
        <f>+BPub!V748/1000000</f>
        <v>42.528485689999997</v>
      </c>
      <c r="AA762" s="58">
        <f>+BPub!AC748/1000000</f>
        <v>49.274403169999999</v>
      </c>
      <c r="AB762" s="58">
        <v>41.042447860000003</v>
      </c>
      <c r="AD762">
        <v>3.1935549999999999</v>
      </c>
      <c r="AE762">
        <v>4.3908639999999997</v>
      </c>
      <c r="AF762">
        <v>1.0823160000000001</v>
      </c>
      <c r="AG762">
        <v>2.5539529999999999</v>
      </c>
      <c r="AH762">
        <v>5.2360186399999993</v>
      </c>
      <c r="AI762">
        <v>10.173791939999999</v>
      </c>
    </row>
    <row r="763" spans="1:35" x14ac:dyDescent="0.25">
      <c r="A763" t="s">
        <v>743</v>
      </c>
      <c r="B763" s="1">
        <v>0</v>
      </c>
      <c r="C763" s="149">
        <v>0</v>
      </c>
      <c r="D763" s="1">
        <v>21.213090040000001</v>
      </c>
      <c r="E763" s="1">
        <v>19.055950210000002</v>
      </c>
      <c r="F763" s="1">
        <v>20.75225365</v>
      </c>
      <c r="G763" s="58">
        <v>20.75225365</v>
      </c>
      <c r="I763" s="180">
        <f>+BPub!G749/1000000</f>
        <v>5.9397420999999992</v>
      </c>
      <c r="J763" s="180">
        <f>+BPub!L749/1000000</f>
        <v>6.0830084000000006</v>
      </c>
      <c r="K763" s="180">
        <f>+BPub!Q749/1000000</f>
        <v>7.1467802000000002</v>
      </c>
      <c r="L763" s="180">
        <f>+BPub!W749/1000000</f>
        <v>10.57059209</v>
      </c>
      <c r="M763" s="180">
        <f>+BPub!AD749/1000000</f>
        <v>10.72920742</v>
      </c>
      <c r="N763" s="180">
        <v>3.7321432200000002</v>
      </c>
      <c r="P763" s="58">
        <f>+BPub!I749/1000000</f>
        <v>24.350804420000003</v>
      </c>
      <c r="Q763" s="58">
        <f>+BPub!N749/1000000</f>
        <v>0</v>
      </c>
      <c r="R763" s="58">
        <f>+BPub!S749/1000000</f>
        <v>0</v>
      </c>
      <c r="S763" s="58">
        <f>+BPub!X749/1000000</f>
        <v>0</v>
      </c>
      <c r="T763" s="58">
        <f>+BPub!AB749/1000000</f>
        <v>0</v>
      </c>
      <c r="U763" s="58">
        <v>79.284083909999993</v>
      </c>
      <c r="W763" s="58">
        <f>+BPub!H749/1000000</f>
        <v>0</v>
      </c>
      <c r="X763" s="58">
        <f>+BPub!M749/1000000</f>
        <v>0</v>
      </c>
      <c r="Y763" s="58">
        <f>+BPub!R749/1000000</f>
        <v>0</v>
      </c>
      <c r="Z763" s="58">
        <f>+BPub!V749/1000000</f>
        <v>0</v>
      </c>
      <c r="AA763" s="58">
        <f>+BPub!AC749/1000000</f>
        <v>0</v>
      </c>
      <c r="AB763" s="58">
        <v>0</v>
      </c>
      <c r="AD763">
        <v>0</v>
      </c>
      <c r="AE763">
        <v>3.1935549999999999</v>
      </c>
      <c r="AF763">
        <v>4.3908639999999997</v>
      </c>
      <c r="AG763">
        <v>4.3908639999999997</v>
      </c>
      <c r="AH763">
        <v>5.8625008300000001</v>
      </c>
      <c r="AI763">
        <v>8.5445668999999995</v>
      </c>
    </row>
    <row r="764" spans="1:35" x14ac:dyDescent="0.25">
      <c r="A764" t="s">
        <v>744</v>
      </c>
      <c r="B764" s="1">
        <v>-67.571910329999994</v>
      </c>
      <c r="C764" s="149">
        <v>-105.38534772</v>
      </c>
      <c r="D764" s="1">
        <v>-111.76823745</v>
      </c>
      <c r="E764" s="1">
        <v>-111.76823745</v>
      </c>
      <c r="F764" s="1">
        <v>-125.41057359</v>
      </c>
      <c r="G764" s="58">
        <v>-152.86479327000001</v>
      </c>
      <c r="I764" s="180">
        <f>+BPub!G750/1000000</f>
        <v>0</v>
      </c>
      <c r="J764" s="180">
        <f>+BPub!L750/1000000</f>
        <v>0</v>
      </c>
      <c r="K764" s="180">
        <f>+BPub!Q750/1000000</f>
        <v>0</v>
      </c>
      <c r="L764" s="180">
        <f>+BPub!W750/1000000</f>
        <v>0</v>
      </c>
      <c r="M764" s="180">
        <f>+BPub!AD750/1000000</f>
        <v>0</v>
      </c>
      <c r="N764" s="180">
        <v>-9.2495846999999998</v>
      </c>
      <c r="P764" s="58">
        <f>+BPub!I750/1000000</f>
        <v>0</v>
      </c>
      <c r="Q764" s="58">
        <f>+BPub!N750/1000000</f>
        <v>0</v>
      </c>
      <c r="R764" s="58">
        <f>+BPub!S750/1000000</f>
        <v>0</v>
      </c>
      <c r="S764" s="58">
        <f>+BPub!X750/1000000</f>
        <v>0</v>
      </c>
      <c r="T764" s="58">
        <f>+BPub!AB750/1000000</f>
        <v>0</v>
      </c>
      <c r="U764" s="58">
        <v>0</v>
      </c>
      <c r="W764" s="58">
        <f>+BPub!H750/1000000</f>
        <v>0</v>
      </c>
      <c r="X764" s="58">
        <f>+BPub!M750/1000000</f>
        <v>0</v>
      </c>
      <c r="Y764" s="58">
        <f>+BPub!R750/1000000</f>
        <v>0</v>
      </c>
      <c r="Z764" s="58">
        <f>+BPub!V750/1000000</f>
        <v>0</v>
      </c>
      <c r="AA764" s="58">
        <f>+BPub!AC750/1000000</f>
        <v>0</v>
      </c>
      <c r="AB764" s="58">
        <v>0</v>
      </c>
      <c r="AD764">
        <v>-0.50569600000000003</v>
      </c>
      <c r="AE764">
        <v>0</v>
      </c>
      <c r="AF764">
        <v>0</v>
      </c>
      <c r="AG764">
        <v>-3.308548</v>
      </c>
      <c r="AH764">
        <v>-3.3085482599999998</v>
      </c>
      <c r="AI764">
        <v>-3.3085482599999998</v>
      </c>
    </row>
    <row r="765" spans="1:35" x14ac:dyDescent="0.25">
      <c r="A765" t="s">
        <v>745</v>
      </c>
      <c r="B765" s="1">
        <v>0</v>
      </c>
      <c r="C765" s="149">
        <v>21.213090040000001</v>
      </c>
      <c r="D765" s="1">
        <v>2.4614760599999999</v>
      </c>
      <c r="E765" s="1">
        <v>1.6963034399999999</v>
      </c>
      <c r="F765" s="1">
        <v>0</v>
      </c>
      <c r="G765" s="58">
        <v>8.9194632499999997</v>
      </c>
      <c r="I765" s="180">
        <f>+BPub!G751/1000000</f>
        <v>0.14302970000000001</v>
      </c>
      <c r="J765" s="180">
        <f>+BPub!L751/1000000</f>
        <v>1.519674</v>
      </c>
      <c r="K765" s="180">
        <f>+BPub!Q751/1000000</f>
        <v>4.8911598400000003</v>
      </c>
      <c r="L765" s="180">
        <f>+BPub!W751/1000000</f>
        <v>0.22659332999999998</v>
      </c>
      <c r="M765" s="180">
        <f>+BPub!AD751/1000000</f>
        <v>0</v>
      </c>
      <c r="N765" s="180">
        <v>5.0146604899999998</v>
      </c>
      <c r="P765" s="58">
        <f>+BPub!I751/1000000</f>
        <v>17.988191489999998</v>
      </c>
      <c r="Q765" s="58">
        <f>+BPub!N751/1000000</f>
        <v>10.742670410000001</v>
      </c>
      <c r="R765" s="58">
        <f>+BPub!S751/1000000</f>
        <v>20.57217391</v>
      </c>
      <c r="S765" s="58">
        <f>+BPub!X751/1000000</f>
        <v>30.36087663</v>
      </c>
      <c r="T765" s="58">
        <f>+BPub!AB751/1000000</f>
        <v>79.284083909999993</v>
      </c>
      <c r="U765" s="58">
        <v>62.384673310000004</v>
      </c>
      <c r="W765" s="58">
        <f>+BPub!H751/1000000</f>
        <v>14.90410518</v>
      </c>
      <c r="X765" s="58">
        <f>+BPub!M751/1000000</f>
        <v>22.540074659999998</v>
      </c>
      <c r="Y765" s="58">
        <f>+BPub!R751/1000000</f>
        <v>35.602028729999994</v>
      </c>
      <c r="Z765" s="58">
        <f>+BPub!V751/1000000</f>
        <v>42.528485689999997</v>
      </c>
      <c r="AA765" s="58">
        <f>+BPub!AC751/1000000</f>
        <v>49.274403169999999</v>
      </c>
      <c r="AB765" s="58">
        <v>41.042447860000003</v>
      </c>
      <c r="AD765">
        <v>3.6992509999999998</v>
      </c>
      <c r="AE765">
        <v>1.197309</v>
      </c>
      <c r="AF765">
        <v>0</v>
      </c>
      <c r="AG765">
        <v>1.4716370000000001</v>
      </c>
      <c r="AH765">
        <v>2.6820660699999999</v>
      </c>
      <c r="AI765">
        <v>4.9377732999999999</v>
      </c>
    </row>
    <row r="766" spans="1:35" x14ac:dyDescent="0.25">
      <c r="A766" t="s">
        <v>746</v>
      </c>
      <c r="B766" s="1">
        <v>-37.688444009999998</v>
      </c>
      <c r="C766" s="149">
        <v>0</v>
      </c>
      <c r="D766" s="1">
        <v>0</v>
      </c>
      <c r="E766" s="1">
        <v>0</v>
      </c>
      <c r="F766" s="1">
        <v>-1.74266868</v>
      </c>
      <c r="G766" s="58">
        <v>0</v>
      </c>
      <c r="I766" s="180">
        <f>+BPub!G752/1000000</f>
        <v>0</v>
      </c>
      <c r="J766" s="180">
        <f>+BPub!L752/1000000</f>
        <v>0</v>
      </c>
      <c r="K766" s="180">
        <f>+BPub!Q752/1000000</f>
        <v>0</v>
      </c>
      <c r="L766" s="180">
        <f>+BPub!W752/1000000</f>
        <v>0</v>
      </c>
      <c r="M766" s="180">
        <f>+BPub!AD752/1000000</f>
        <v>-9.2495846999999998</v>
      </c>
      <c r="N766" s="180">
        <v>0</v>
      </c>
      <c r="P766" s="58">
        <f>+BPub!I752/1000000</f>
        <v>0</v>
      </c>
      <c r="Q766" s="58">
        <f>+BPub!N752/1000000</f>
        <v>0</v>
      </c>
      <c r="R766" s="58">
        <f>+BPub!S752/1000000</f>
        <v>0</v>
      </c>
      <c r="S766" s="58">
        <f>+BPub!X752/1000000</f>
        <v>0</v>
      </c>
      <c r="T766" s="58">
        <f>+BPub!AB752/1000000</f>
        <v>0</v>
      </c>
      <c r="U766" s="58">
        <v>0</v>
      </c>
      <c r="W766" s="58">
        <f>+BPub!H752/1000000</f>
        <v>0</v>
      </c>
      <c r="X766" s="58">
        <f>+BPub!M752/1000000</f>
        <v>0</v>
      </c>
      <c r="Y766" s="58">
        <f>+BPub!R752/1000000</f>
        <v>0</v>
      </c>
      <c r="Z766" s="58">
        <f>+BPub!V752/1000000</f>
        <v>0</v>
      </c>
      <c r="AA766" s="58">
        <f>+BPub!AC752/1000000</f>
        <v>0</v>
      </c>
      <c r="AB766" s="58">
        <v>0</v>
      </c>
      <c r="AD766">
        <v>0</v>
      </c>
      <c r="AE766">
        <v>0</v>
      </c>
      <c r="AF766">
        <v>-3.308548</v>
      </c>
      <c r="AG766">
        <v>0</v>
      </c>
      <c r="AH766">
        <v>0</v>
      </c>
      <c r="AI766">
        <v>0</v>
      </c>
    </row>
    <row r="767" spans="1:35" x14ac:dyDescent="0.25">
      <c r="A767" t="s">
        <v>747</v>
      </c>
      <c r="B767" s="1">
        <v>115.5692653</v>
      </c>
      <c r="C767" s="149">
        <v>130.47430987999999</v>
      </c>
      <c r="D767" s="1">
        <v>136.51776162000002</v>
      </c>
      <c r="E767" s="1">
        <v>132.04132885999999</v>
      </c>
      <c r="F767" s="1">
        <v>151.43193131999999</v>
      </c>
      <c r="G767" s="58">
        <v>163.02645253</v>
      </c>
      <c r="I767" s="180">
        <f>+BPub!G753/1000000</f>
        <v>12.753910939999999</v>
      </c>
      <c r="J767" s="180">
        <f>+BPub!L753/1000000</f>
        <v>12.309663029999999</v>
      </c>
      <c r="K767" s="180">
        <f>+BPub!Q753/1000000</f>
        <v>12.66572644</v>
      </c>
      <c r="L767" s="180">
        <f>+BPub!W753/1000000</f>
        <v>18.41104739</v>
      </c>
      <c r="M767" s="180">
        <f>+BPub!AD753/1000000</f>
        <v>32.645160199999999</v>
      </c>
      <c r="N767" s="180">
        <v>47.580627189999994</v>
      </c>
      <c r="P767" s="58">
        <f>+BPub!I753/1000000</f>
        <v>44.847650460000004</v>
      </c>
      <c r="Q767" s="58">
        <f>+BPub!N753/1000000</f>
        <v>101.21514593000001</v>
      </c>
      <c r="R767" s="58">
        <f>+BPub!S753/1000000</f>
        <v>129.01714903999999</v>
      </c>
      <c r="S767" s="58">
        <f>+BPub!X753/1000000</f>
        <v>109.73570501</v>
      </c>
      <c r="T767" s="58">
        <f>+BPub!AB753/1000000</f>
        <v>143.21887117</v>
      </c>
      <c r="U767" s="58">
        <v>153.67666772000001</v>
      </c>
      <c r="W767" s="58">
        <f>+BPub!H753/1000000</f>
        <v>19.159707690000001</v>
      </c>
      <c r="X767" s="58">
        <f>+BPub!M753/1000000</f>
        <v>23.645551680000001</v>
      </c>
      <c r="Y767" s="58">
        <f>+BPub!R753/1000000</f>
        <v>27.252415859999999</v>
      </c>
      <c r="Z767" s="58">
        <f>+BPub!V753/1000000</f>
        <v>32.894060750000001</v>
      </c>
      <c r="AA767" s="58">
        <f>+BPub!AC753/1000000</f>
        <v>33.909565200000003</v>
      </c>
      <c r="AB767" s="58">
        <v>60.048871729999995</v>
      </c>
      <c r="AD767">
        <v>5.1331069999999999</v>
      </c>
      <c r="AE767">
        <v>8.2316970000000005</v>
      </c>
      <c r="AF767">
        <v>15.433790999999999</v>
      </c>
      <c r="AG767">
        <v>12.272259</v>
      </c>
      <c r="AH767">
        <v>13.535637169999999</v>
      </c>
      <c r="AI767">
        <v>13.06785767</v>
      </c>
    </row>
    <row r="768" spans="1:35" x14ac:dyDescent="0.25">
      <c r="A768" t="s">
        <v>748</v>
      </c>
      <c r="B768" s="1">
        <v>8.2687780199999992</v>
      </c>
      <c r="C768" s="149">
        <v>6.34208909</v>
      </c>
      <c r="D768" s="1">
        <v>10.607674150000001</v>
      </c>
      <c r="E768" s="1">
        <v>13.969284869999999</v>
      </c>
      <c r="F768" s="1">
        <v>16.235792379999999</v>
      </c>
      <c r="G768" s="58">
        <v>21.61200891</v>
      </c>
      <c r="I768" s="180">
        <f>+BPub!G754/1000000</f>
        <v>0.89340018999999993</v>
      </c>
      <c r="J768" s="180">
        <f>+BPub!L754/1000000</f>
        <v>0.99109042000000003</v>
      </c>
      <c r="K768" s="180">
        <f>+BPub!Q754/1000000</f>
        <v>0.98395970999999993</v>
      </c>
      <c r="L768" s="180">
        <f>+BPub!W754/1000000</f>
        <v>1.15218398</v>
      </c>
      <c r="M768" s="180">
        <f>+BPub!AD754/1000000</f>
        <v>1.8977041100000001</v>
      </c>
      <c r="N768" s="180">
        <v>1.4529729299999998</v>
      </c>
      <c r="P768" s="58">
        <f>+BPub!I754/1000000</f>
        <v>8.4343274600000004</v>
      </c>
      <c r="Q768" s="58">
        <f>+BPub!N754/1000000</f>
        <v>22.58717944</v>
      </c>
      <c r="R768" s="58">
        <f>+BPub!S754/1000000</f>
        <v>24.84109338</v>
      </c>
      <c r="S768" s="58">
        <f>+BPub!X754/1000000</f>
        <v>31.065312710000001</v>
      </c>
      <c r="T768" s="58">
        <f>+BPub!AB754/1000000</f>
        <v>43.347130419999999</v>
      </c>
      <c r="U768" s="58">
        <v>61.815155700000005</v>
      </c>
      <c r="W768" s="58">
        <f>+BPub!H754/1000000</f>
        <v>1.3822937800000001</v>
      </c>
      <c r="X768" s="58">
        <f>+BPub!M754/1000000</f>
        <v>6.9982824299999997</v>
      </c>
      <c r="Y768" s="58">
        <f>+BPub!R754/1000000</f>
        <v>9.8944725899999995</v>
      </c>
      <c r="Z768" s="58">
        <f>+BPub!V754/1000000</f>
        <v>12.88843316</v>
      </c>
      <c r="AA768" s="58">
        <f>+BPub!AC754/1000000</f>
        <v>13.913952199999999</v>
      </c>
      <c r="AB768" s="58">
        <v>21.929613079999999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</row>
    <row r="769" spans="1:35" x14ac:dyDescent="0.25">
      <c r="A769" t="s">
        <v>749</v>
      </c>
      <c r="B769" s="1">
        <v>5.6844887300000009</v>
      </c>
      <c r="C769" s="149">
        <v>6.1989094800000002</v>
      </c>
      <c r="D769" s="1">
        <v>10.511882999999999</v>
      </c>
      <c r="E769" s="1">
        <v>13.897644489999999</v>
      </c>
      <c r="F769" s="1">
        <v>16.22309405</v>
      </c>
      <c r="G769" s="58">
        <v>21.5979055</v>
      </c>
      <c r="I769" s="180">
        <f>+BPub!G755/1000000</f>
        <v>0.84574531000000008</v>
      </c>
      <c r="J769" s="180">
        <f>+BPub!L755/1000000</f>
        <v>0.95564079000000002</v>
      </c>
      <c r="K769" s="180">
        <f>+BPub!Q755/1000000</f>
        <v>0.95848168</v>
      </c>
      <c r="L769" s="180">
        <f>+BPub!W755/1000000</f>
        <v>1.1269261000000002</v>
      </c>
      <c r="M769" s="180">
        <f>+BPub!AD755/1000000</f>
        <v>1.8751195600000001</v>
      </c>
      <c r="N769" s="180">
        <v>1.43860696</v>
      </c>
      <c r="P769" s="58">
        <f>+BPub!I755/1000000</f>
        <v>0.12239686</v>
      </c>
      <c r="Q769" s="58">
        <f>+BPub!N755/1000000</f>
        <v>5.6046760000000001E-2</v>
      </c>
      <c r="R769" s="58">
        <f>+BPub!S755/1000000</f>
        <v>9.4079999999999994E-5</v>
      </c>
      <c r="S769" s="58">
        <f>+BPub!X755/1000000</f>
        <v>1.1435615100000001</v>
      </c>
      <c r="T769" s="58">
        <f>+BPub!AB755/1000000</f>
        <v>7.6380999999999997E-4</v>
      </c>
      <c r="U769" s="58">
        <v>1.6995620900000001</v>
      </c>
      <c r="W769" s="58">
        <f>+BPub!H755/1000000</f>
        <v>0.31396928000000002</v>
      </c>
      <c r="X769" s="58">
        <f>+BPub!M755/1000000</f>
        <v>6.0677206100000003</v>
      </c>
      <c r="Y769" s="58">
        <f>+BPub!R755/1000000</f>
        <v>9.4076663800000002</v>
      </c>
      <c r="Z769" s="58">
        <f>+BPub!V755/1000000</f>
        <v>11.44355968</v>
      </c>
      <c r="AA769" s="58">
        <f>+BPub!AC755/1000000</f>
        <v>13.373018999999999</v>
      </c>
      <c r="AB769" s="58">
        <v>21.45117188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</row>
    <row r="770" spans="1:35" x14ac:dyDescent="0.25">
      <c r="A770" t="s">
        <v>750</v>
      </c>
      <c r="B770" s="1">
        <v>0.61872773999999997</v>
      </c>
      <c r="C770" s="149">
        <v>0.43486477000000001</v>
      </c>
      <c r="D770" s="1">
        <v>0.67496623</v>
      </c>
      <c r="E770" s="1">
        <v>1.2635866299999998</v>
      </c>
      <c r="F770" s="1">
        <v>2.0150235099999998</v>
      </c>
      <c r="G770" s="58">
        <v>2.6189845299999996</v>
      </c>
      <c r="I770" s="180">
        <f>+BPub!G756/1000000</f>
        <v>0</v>
      </c>
      <c r="J770" s="180">
        <f>+BPub!L756/1000000</f>
        <v>0</v>
      </c>
      <c r="K770" s="180">
        <f>+BPub!Q756/1000000</f>
        <v>0</v>
      </c>
      <c r="L770" s="180">
        <f>+BPub!W756/1000000</f>
        <v>0</v>
      </c>
      <c r="M770" s="180">
        <f>+BPub!AD756/1000000</f>
        <v>0</v>
      </c>
      <c r="N770" s="180">
        <v>0</v>
      </c>
      <c r="P770" s="58">
        <f>+BPub!I756/1000000</f>
        <v>0</v>
      </c>
      <c r="Q770" s="58">
        <f>+BPub!N756/1000000</f>
        <v>0</v>
      </c>
      <c r="R770" s="58">
        <f>+BPub!S756/1000000</f>
        <v>0</v>
      </c>
      <c r="S770" s="58">
        <f>+BPub!X756/1000000</f>
        <v>0</v>
      </c>
      <c r="T770" s="58">
        <f>+BPub!AB756/1000000</f>
        <v>0</v>
      </c>
      <c r="U770" s="58">
        <v>0</v>
      </c>
      <c r="W770" s="58">
        <f>+BPub!H756/1000000</f>
        <v>0</v>
      </c>
      <c r="X770" s="58">
        <f>+BPub!M756/1000000</f>
        <v>0</v>
      </c>
      <c r="Y770" s="58">
        <f>+BPub!R756/1000000</f>
        <v>0</v>
      </c>
      <c r="Z770" s="58">
        <f>+BPub!V756/1000000</f>
        <v>0</v>
      </c>
      <c r="AA770" s="58">
        <f>+BPub!AC756/1000000</f>
        <v>0</v>
      </c>
      <c r="AB770" s="58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</row>
    <row r="771" spans="1:35" x14ac:dyDescent="0.25">
      <c r="A771" t="s">
        <v>751</v>
      </c>
      <c r="B771" s="1">
        <v>4.7760000000000001E-4</v>
      </c>
      <c r="C771" s="149">
        <v>3.8794699999999999E-3</v>
      </c>
      <c r="D771" s="1">
        <v>2.6528599999999999E-3</v>
      </c>
      <c r="E771" s="1">
        <v>2.01687E-3</v>
      </c>
      <c r="F771" s="1">
        <v>0</v>
      </c>
      <c r="G771" s="58">
        <v>0</v>
      </c>
      <c r="I771" s="180">
        <f>+BPub!G757/1000000</f>
        <v>0</v>
      </c>
      <c r="J771" s="180">
        <f>+BPub!L757/1000000</f>
        <v>0</v>
      </c>
      <c r="K771" s="180">
        <f>+BPub!Q757/1000000</f>
        <v>0</v>
      </c>
      <c r="L771" s="180">
        <f>+BPub!W757/1000000</f>
        <v>0</v>
      </c>
      <c r="M771" s="180">
        <f>+BPub!AD757/1000000</f>
        <v>0</v>
      </c>
      <c r="N771" s="180">
        <v>0</v>
      </c>
      <c r="P771" s="58">
        <f>+BPub!I757/1000000</f>
        <v>0</v>
      </c>
      <c r="Q771" s="58">
        <f>+BPub!N757/1000000</f>
        <v>0</v>
      </c>
      <c r="R771" s="58">
        <f>+BPub!S757/1000000</f>
        <v>0</v>
      </c>
      <c r="S771" s="58">
        <f>+BPub!X757/1000000</f>
        <v>0</v>
      </c>
      <c r="T771" s="58">
        <f>+BPub!AB757/1000000</f>
        <v>0</v>
      </c>
      <c r="U771" s="58">
        <v>0</v>
      </c>
      <c r="W771" s="58">
        <f>+BPub!H757/1000000</f>
        <v>0</v>
      </c>
      <c r="X771" s="58">
        <f>+BPub!M757/1000000</f>
        <v>0</v>
      </c>
      <c r="Y771" s="58">
        <f>+BPub!R757/1000000</f>
        <v>0</v>
      </c>
      <c r="Z771" s="58">
        <f>+BPub!V757/1000000</f>
        <v>0</v>
      </c>
      <c r="AA771" s="58">
        <f>+BPub!AC757/1000000</f>
        <v>0</v>
      </c>
      <c r="AB771" s="58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</row>
    <row r="772" spans="1:35" x14ac:dyDescent="0.25">
      <c r="A772" t="s">
        <v>752</v>
      </c>
      <c r="B772" s="1">
        <v>2.8359940899999998</v>
      </c>
      <c r="C772" s="149">
        <v>3.4164647000000001</v>
      </c>
      <c r="D772" s="1">
        <v>4.26583018</v>
      </c>
      <c r="E772" s="1">
        <v>6.1853472400000005</v>
      </c>
      <c r="F772" s="1">
        <v>6.86691669</v>
      </c>
      <c r="G772" s="58">
        <v>5.8133701500000008</v>
      </c>
      <c r="I772" s="180">
        <f>+BPub!G758/1000000</f>
        <v>0.10914797999999999</v>
      </c>
      <c r="J772" s="180">
        <f>+BPub!L758/1000000</f>
        <v>0.2187799</v>
      </c>
      <c r="K772" s="180">
        <f>+BPub!Q758/1000000</f>
        <v>0.31053465000000002</v>
      </c>
      <c r="L772" s="180">
        <f>+BPub!W758/1000000</f>
        <v>0.47639359000000003</v>
      </c>
      <c r="M772" s="180">
        <f>+BPub!AD758/1000000</f>
        <v>0.34276616999999998</v>
      </c>
      <c r="N772" s="180">
        <v>0.23967882000000001</v>
      </c>
      <c r="P772" s="58">
        <f>+BPub!I758/1000000</f>
        <v>0</v>
      </c>
      <c r="Q772" s="58">
        <f>+BPub!N758/1000000</f>
        <v>0</v>
      </c>
      <c r="R772" s="58">
        <f>+BPub!S758/1000000</f>
        <v>0</v>
      </c>
      <c r="S772" s="58">
        <f>+BPub!X758/1000000</f>
        <v>0</v>
      </c>
      <c r="T772" s="58">
        <f>+BPub!AB758/1000000</f>
        <v>0</v>
      </c>
      <c r="U772" s="58">
        <v>0</v>
      </c>
      <c r="W772" s="58">
        <f>+BPub!H758/1000000</f>
        <v>0</v>
      </c>
      <c r="X772" s="58">
        <f>+BPub!M758/1000000</f>
        <v>0</v>
      </c>
      <c r="Y772" s="58">
        <f>+BPub!R758/1000000</f>
        <v>0</v>
      </c>
      <c r="Z772" s="58">
        <f>+BPub!V758/1000000</f>
        <v>0</v>
      </c>
      <c r="AA772" s="58">
        <f>+BPub!AC758/1000000</f>
        <v>0</v>
      </c>
      <c r="AB772" s="58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</row>
    <row r="773" spans="1:35" x14ac:dyDescent="0.25">
      <c r="A773" t="s">
        <v>753</v>
      </c>
      <c r="B773" s="1">
        <v>0</v>
      </c>
      <c r="C773" s="149">
        <v>0</v>
      </c>
      <c r="D773" s="1">
        <v>0</v>
      </c>
      <c r="E773" s="1">
        <v>0</v>
      </c>
      <c r="F773" s="1">
        <v>0</v>
      </c>
      <c r="G773" s="58">
        <v>0</v>
      </c>
      <c r="I773" s="180">
        <f>+BPub!G759/1000000</f>
        <v>0</v>
      </c>
      <c r="J773" s="180">
        <f>+BPub!L759/1000000</f>
        <v>0</v>
      </c>
      <c r="K773" s="180">
        <f>+BPub!Q759/1000000</f>
        <v>0</v>
      </c>
      <c r="L773" s="180">
        <f>+BPub!W759/1000000</f>
        <v>0</v>
      </c>
      <c r="M773" s="180">
        <f>+BPub!AD759/1000000</f>
        <v>0</v>
      </c>
      <c r="N773" s="180">
        <v>0</v>
      </c>
      <c r="P773" s="58">
        <f>+BPub!I759/1000000</f>
        <v>0</v>
      </c>
      <c r="Q773" s="58">
        <f>+BPub!N759/1000000</f>
        <v>0</v>
      </c>
      <c r="R773" s="58">
        <f>+BPub!S759/1000000</f>
        <v>0</v>
      </c>
      <c r="S773" s="58">
        <f>+BPub!X759/1000000</f>
        <v>0</v>
      </c>
      <c r="T773" s="58">
        <f>+BPub!AB759/1000000</f>
        <v>0</v>
      </c>
      <c r="U773" s="58">
        <v>0</v>
      </c>
      <c r="W773" s="58">
        <f>+BPub!H759/1000000</f>
        <v>0</v>
      </c>
      <c r="X773" s="58">
        <f>+BPub!M759/1000000</f>
        <v>0</v>
      </c>
      <c r="Y773" s="58">
        <f>+BPub!R759/1000000</f>
        <v>0</v>
      </c>
      <c r="Z773" s="58">
        <f>+BPub!V759/1000000</f>
        <v>0</v>
      </c>
      <c r="AA773" s="58">
        <f>+BPub!AC759/1000000</f>
        <v>0</v>
      </c>
      <c r="AB773" s="58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</row>
    <row r="774" spans="1:35" x14ac:dyDescent="0.25">
      <c r="A774" t="s">
        <v>754</v>
      </c>
      <c r="B774" s="1">
        <v>0.37866687999999998</v>
      </c>
      <c r="C774" s="149">
        <v>0</v>
      </c>
      <c r="D774" s="1">
        <v>5.0000000000000004E-8</v>
      </c>
      <c r="E774" s="1">
        <v>0</v>
      </c>
      <c r="F774" s="1">
        <v>0</v>
      </c>
      <c r="G774" s="58">
        <v>0</v>
      </c>
      <c r="I774" s="180">
        <f>+BPub!G760/1000000</f>
        <v>0</v>
      </c>
      <c r="J774" s="180">
        <f>+BPub!L760/1000000</f>
        <v>0</v>
      </c>
      <c r="K774" s="180">
        <f>+BPub!Q760/1000000</f>
        <v>0</v>
      </c>
      <c r="L774" s="180">
        <f>+BPub!W760/1000000</f>
        <v>0</v>
      </c>
      <c r="M774" s="180">
        <f>+BPub!AD760/1000000</f>
        <v>0</v>
      </c>
      <c r="N774" s="180">
        <v>0</v>
      </c>
      <c r="P774" s="58">
        <f>+BPub!I760/1000000</f>
        <v>0.12239686</v>
      </c>
      <c r="Q774" s="58">
        <f>+BPub!N760/1000000</f>
        <v>5.6046760000000001E-2</v>
      </c>
      <c r="R774" s="58">
        <f>+BPub!S760/1000000</f>
        <v>9.4079999999999994E-5</v>
      </c>
      <c r="S774" s="58">
        <f>+BPub!X760/1000000</f>
        <v>1.1435615100000001</v>
      </c>
      <c r="T774" s="58">
        <f>+BPub!AB760/1000000</f>
        <v>7.6380999999999997E-4</v>
      </c>
      <c r="U774" s="58">
        <v>1.6995620900000001</v>
      </c>
      <c r="W774" s="58">
        <f>+BPub!H760/1000000</f>
        <v>0</v>
      </c>
      <c r="X774" s="58">
        <f>+BPub!M760/1000000</f>
        <v>0</v>
      </c>
      <c r="Y774" s="58">
        <f>+BPub!R760/1000000</f>
        <v>0</v>
      </c>
      <c r="Z774" s="58">
        <f>+BPub!V760/1000000</f>
        <v>0</v>
      </c>
      <c r="AA774" s="58">
        <f>+BPub!AC760/1000000</f>
        <v>0</v>
      </c>
      <c r="AB774" s="58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</row>
    <row r="775" spans="1:35" x14ac:dyDescent="0.25">
      <c r="A775" t="s">
        <v>755</v>
      </c>
      <c r="B775" s="1">
        <v>1.8506224199999999</v>
      </c>
      <c r="C775" s="149">
        <v>2.3436947900000002</v>
      </c>
      <c r="D775" s="1">
        <v>5.5684335700000007</v>
      </c>
      <c r="E775" s="1">
        <v>6.4466927500000004</v>
      </c>
      <c r="F775" s="1">
        <v>7.3411538499999995</v>
      </c>
      <c r="G775" s="58">
        <v>13.05262306</v>
      </c>
      <c r="I775" s="180">
        <f>+BPub!G761/1000000</f>
        <v>0</v>
      </c>
      <c r="J775" s="180">
        <f>+BPub!L761/1000000</f>
        <v>5.8304200000000002E-3</v>
      </c>
      <c r="K775" s="180">
        <f>+BPub!Q761/1000000</f>
        <v>0.13743131</v>
      </c>
      <c r="L775" s="180">
        <f>+BPub!W761/1000000</f>
        <v>0.31636399999999998</v>
      </c>
      <c r="M775" s="180">
        <f>+BPub!AD761/1000000</f>
        <v>1.3433721699999999</v>
      </c>
      <c r="N775" s="180">
        <v>1.03126889</v>
      </c>
      <c r="P775" s="58">
        <f>+BPub!I761/1000000</f>
        <v>0</v>
      </c>
      <c r="Q775" s="58">
        <f>+BPub!N761/1000000</f>
        <v>0</v>
      </c>
      <c r="R775" s="58">
        <f>+BPub!S761/1000000</f>
        <v>0</v>
      </c>
      <c r="S775" s="58">
        <f>+BPub!X761/1000000</f>
        <v>0</v>
      </c>
      <c r="T775" s="58">
        <f>+BPub!AB761/1000000</f>
        <v>0</v>
      </c>
      <c r="U775" s="58">
        <v>0</v>
      </c>
      <c r="W775" s="58">
        <f>+BPub!H761/1000000</f>
        <v>0.27810966999999998</v>
      </c>
      <c r="X775" s="58">
        <f>+BPub!M761/1000000</f>
        <v>6.0229186299999995</v>
      </c>
      <c r="Y775" s="58">
        <f>+BPub!R761/1000000</f>
        <v>9.3595072300000002</v>
      </c>
      <c r="Z775" s="58">
        <f>+BPub!V761/1000000</f>
        <v>11.40631005</v>
      </c>
      <c r="AA775" s="58">
        <f>+BPub!AC761/1000000</f>
        <v>13.36090931</v>
      </c>
      <c r="AB775" s="58">
        <v>21.432926420000001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</row>
    <row r="776" spans="1:35" x14ac:dyDescent="0.25">
      <c r="A776" t="s">
        <v>756</v>
      </c>
      <c r="B776" s="1">
        <v>0</v>
      </c>
      <c r="C776" s="149">
        <v>5.75E-6</v>
      </c>
      <c r="D776" s="1">
        <v>1.1000000000000001E-7</v>
      </c>
      <c r="E776" s="1">
        <v>0</v>
      </c>
      <c r="F776" s="1">
        <v>0</v>
      </c>
      <c r="G776" s="58">
        <v>1.3339999999999999E-5</v>
      </c>
      <c r="I776" s="180">
        <f>+BPub!G762/1000000</f>
        <v>0.73659732999999994</v>
      </c>
      <c r="J776" s="180">
        <f>+BPub!L762/1000000</f>
        <v>0.73103046999999999</v>
      </c>
      <c r="K776" s="180">
        <f>+BPub!Q762/1000000</f>
        <v>0.51051572000000001</v>
      </c>
      <c r="L776" s="180">
        <f>+BPub!W762/1000000</f>
        <v>0.33416851000000003</v>
      </c>
      <c r="M776" s="180">
        <f>+BPub!AD762/1000000</f>
        <v>0.18898122000000001</v>
      </c>
      <c r="N776" s="180">
        <v>0.16765925000000001</v>
      </c>
      <c r="P776" s="58">
        <f>+BPub!I762/1000000</f>
        <v>0</v>
      </c>
      <c r="Q776" s="58">
        <f>+BPub!N762/1000000</f>
        <v>0</v>
      </c>
      <c r="R776" s="58">
        <f>+BPub!S762/1000000</f>
        <v>0</v>
      </c>
      <c r="S776" s="58">
        <f>+BPub!X762/1000000</f>
        <v>0</v>
      </c>
      <c r="T776" s="58">
        <f>+BPub!AB762/1000000</f>
        <v>0</v>
      </c>
      <c r="U776" s="58">
        <v>0</v>
      </c>
      <c r="W776" s="58">
        <f>+BPub!H762/1000000</f>
        <v>0</v>
      </c>
      <c r="X776" s="58">
        <f>+BPub!M762/1000000</f>
        <v>0</v>
      </c>
      <c r="Y776" s="58">
        <f>+BPub!R762/1000000</f>
        <v>0</v>
      </c>
      <c r="Z776" s="58">
        <f>+BPub!V762/1000000</f>
        <v>0</v>
      </c>
      <c r="AA776" s="58">
        <f>+BPub!AC762/1000000</f>
        <v>0</v>
      </c>
      <c r="AB776" s="58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</row>
    <row r="777" spans="1:35" x14ac:dyDescent="0.25">
      <c r="A777" t="s">
        <v>757</v>
      </c>
      <c r="B777" s="1">
        <v>0</v>
      </c>
      <c r="C777" s="149">
        <v>0</v>
      </c>
      <c r="D777" s="1">
        <v>0</v>
      </c>
      <c r="E777" s="1">
        <v>0</v>
      </c>
      <c r="F777" s="1">
        <v>0</v>
      </c>
      <c r="G777" s="58">
        <v>0</v>
      </c>
      <c r="I777" s="180">
        <f>+BPub!G763/1000000</f>
        <v>0</v>
      </c>
      <c r="J777" s="180">
        <f>+BPub!L763/1000000</f>
        <v>0</v>
      </c>
      <c r="K777" s="180">
        <f>+BPub!Q763/1000000</f>
        <v>0</v>
      </c>
      <c r="L777" s="180">
        <f>+BPub!W763/1000000</f>
        <v>0</v>
      </c>
      <c r="M777" s="180">
        <f>+BPub!AD763/1000000</f>
        <v>0</v>
      </c>
      <c r="N777" s="180">
        <v>0</v>
      </c>
      <c r="P777" s="58">
        <f>+BPub!I763/1000000</f>
        <v>0</v>
      </c>
      <c r="Q777" s="58">
        <f>+BPub!N763/1000000</f>
        <v>0</v>
      </c>
      <c r="R777" s="58">
        <f>+BPub!S763/1000000</f>
        <v>0</v>
      </c>
      <c r="S777" s="58">
        <f>+BPub!X763/1000000</f>
        <v>0</v>
      </c>
      <c r="T777" s="58">
        <f>+BPub!AB763/1000000</f>
        <v>0</v>
      </c>
      <c r="U777" s="58">
        <v>0</v>
      </c>
      <c r="W777" s="58">
        <f>+BPub!H763/1000000</f>
        <v>0</v>
      </c>
      <c r="X777" s="58">
        <f>+BPub!M763/1000000</f>
        <v>0</v>
      </c>
      <c r="Y777" s="58">
        <f>+BPub!R763/1000000</f>
        <v>0</v>
      </c>
      <c r="Z777" s="58">
        <f>+BPub!V763/1000000</f>
        <v>0</v>
      </c>
      <c r="AA777" s="58">
        <f>+BPub!AC763/1000000</f>
        <v>0</v>
      </c>
      <c r="AB777" s="58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</row>
    <row r="778" spans="1:35" x14ac:dyDescent="0.25">
      <c r="A778" t="s">
        <v>758</v>
      </c>
      <c r="B778" s="1">
        <v>0</v>
      </c>
      <c r="C778" s="149">
        <v>0</v>
      </c>
      <c r="D778" s="1">
        <v>0</v>
      </c>
      <c r="E778" s="1">
        <v>9.9999999999999995E-7</v>
      </c>
      <c r="F778" s="1">
        <v>0</v>
      </c>
      <c r="G778" s="58">
        <v>0.11291442</v>
      </c>
      <c r="I778" s="180">
        <f>+BPub!G764/1000000</f>
        <v>0</v>
      </c>
      <c r="J778" s="180">
        <f>+BPub!L764/1000000</f>
        <v>0</v>
      </c>
      <c r="K778" s="180">
        <f>+BPub!Q764/1000000</f>
        <v>0</v>
      </c>
      <c r="L778" s="180">
        <f>+BPub!W764/1000000</f>
        <v>0</v>
      </c>
      <c r="M778" s="180">
        <f>+BPub!AD764/1000000</f>
        <v>0</v>
      </c>
      <c r="N778" s="180">
        <v>0</v>
      </c>
      <c r="P778" s="58">
        <f>+BPub!I764/1000000</f>
        <v>0</v>
      </c>
      <c r="Q778" s="58">
        <f>+BPub!N764/1000000</f>
        <v>0</v>
      </c>
      <c r="R778" s="58">
        <f>+BPub!S764/1000000</f>
        <v>0</v>
      </c>
      <c r="S778" s="58">
        <f>+BPub!X764/1000000</f>
        <v>0</v>
      </c>
      <c r="T778" s="58">
        <f>+BPub!AB764/1000000</f>
        <v>0</v>
      </c>
      <c r="U778" s="58">
        <v>0</v>
      </c>
      <c r="W778" s="58">
        <f>+BPub!H764/1000000</f>
        <v>3.585961E-2</v>
      </c>
      <c r="X778" s="58">
        <f>+BPub!M764/1000000</f>
        <v>4.4801980000000005E-2</v>
      </c>
      <c r="Y778" s="58">
        <f>+BPub!R764/1000000</f>
        <v>4.8159150000000005E-2</v>
      </c>
      <c r="Z778" s="58">
        <f>+BPub!V764/1000000</f>
        <v>3.7249629999999999E-2</v>
      </c>
      <c r="AA778" s="58">
        <f>+BPub!AC764/1000000</f>
        <v>1.2109690000000001E-2</v>
      </c>
      <c r="AB778" s="58">
        <v>1.8245459999999998E-2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</row>
    <row r="779" spans="1:35" x14ac:dyDescent="0.25">
      <c r="A779" t="s">
        <v>759</v>
      </c>
      <c r="B779" s="1">
        <v>0</v>
      </c>
      <c r="C779" s="149">
        <v>1.1111E-4</v>
      </c>
      <c r="D779" s="1">
        <v>9.2361000000000006E-4</v>
      </c>
      <c r="E779" s="1">
        <v>0</v>
      </c>
      <c r="F779" s="1">
        <v>0</v>
      </c>
      <c r="G779" s="58">
        <v>0</v>
      </c>
      <c r="I779" s="180">
        <f>+BPub!G765/1000000</f>
        <v>0</v>
      </c>
      <c r="J779" s="180">
        <f>+BPub!L765/1000000</f>
        <v>0</v>
      </c>
      <c r="K779" s="180">
        <f>+BPub!Q765/1000000</f>
        <v>0</v>
      </c>
      <c r="L779" s="180">
        <f>+BPub!W765/1000000</f>
        <v>0</v>
      </c>
      <c r="M779" s="180">
        <f>+BPub!AD765/1000000</f>
        <v>0</v>
      </c>
      <c r="N779" s="180">
        <v>0</v>
      </c>
      <c r="P779" s="58">
        <f>+BPub!I765/1000000</f>
        <v>0</v>
      </c>
      <c r="Q779" s="58">
        <f>+BPub!N765/1000000</f>
        <v>3.6888800000000003E-3</v>
      </c>
      <c r="R779" s="58">
        <f>+BPub!S765/1000000</f>
        <v>0</v>
      </c>
      <c r="S779" s="58">
        <f>+BPub!X765/1000000</f>
        <v>0</v>
      </c>
      <c r="T779" s="58">
        <f>+BPub!AB765/1000000</f>
        <v>0</v>
      </c>
      <c r="U779" s="58">
        <v>0</v>
      </c>
      <c r="W779" s="58">
        <f>+BPub!H765/1000000</f>
        <v>0</v>
      </c>
      <c r="X779" s="58">
        <f>+BPub!M765/1000000</f>
        <v>0</v>
      </c>
      <c r="Y779" s="58">
        <f>+BPub!R765/1000000</f>
        <v>0</v>
      </c>
      <c r="Z779" s="58">
        <f>+BPub!V765/1000000</f>
        <v>0</v>
      </c>
      <c r="AA779" s="58">
        <f>+BPub!AC765/1000000</f>
        <v>0</v>
      </c>
      <c r="AB779" s="58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</row>
    <row r="780" spans="1:35" x14ac:dyDescent="0.25">
      <c r="A780" t="s">
        <v>760</v>
      </c>
      <c r="B780" s="1">
        <v>0</v>
      </c>
      <c r="C780" s="149">
        <v>1.1111E-4</v>
      </c>
      <c r="D780" s="1">
        <v>9.2361000000000006E-4</v>
      </c>
      <c r="E780" s="1">
        <v>0</v>
      </c>
      <c r="F780" s="1">
        <v>0</v>
      </c>
      <c r="G780" s="58">
        <v>0</v>
      </c>
      <c r="I780" s="180">
        <f>+BPub!G766/1000000</f>
        <v>0</v>
      </c>
      <c r="J780" s="180">
        <f>+BPub!L766/1000000</f>
        <v>0</v>
      </c>
      <c r="K780" s="180">
        <f>+BPub!Q766/1000000</f>
        <v>0</v>
      </c>
      <c r="L780" s="180">
        <f>+BPub!W766/1000000</f>
        <v>0</v>
      </c>
      <c r="M780" s="180">
        <f>+BPub!AD766/1000000</f>
        <v>0</v>
      </c>
      <c r="N780" s="180">
        <v>0</v>
      </c>
      <c r="P780" s="58">
        <f>+BPub!I766/1000000</f>
        <v>0</v>
      </c>
      <c r="Q780" s="58">
        <f>+BPub!N766/1000000</f>
        <v>3.6888800000000003E-3</v>
      </c>
      <c r="R780" s="58">
        <f>+BPub!S766/1000000</f>
        <v>0</v>
      </c>
      <c r="S780" s="58">
        <f>+BPub!X766/1000000</f>
        <v>0</v>
      </c>
      <c r="T780" s="58">
        <f>+BPub!AB766/1000000</f>
        <v>0</v>
      </c>
      <c r="U780" s="58">
        <v>0</v>
      </c>
      <c r="W780" s="58">
        <f>+BPub!H766/1000000</f>
        <v>0</v>
      </c>
      <c r="X780" s="58">
        <f>+BPub!M766/1000000</f>
        <v>0</v>
      </c>
      <c r="Y780" s="58">
        <f>+BPub!R766/1000000</f>
        <v>0</v>
      </c>
      <c r="Z780" s="58">
        <f>+BPub!V766/1000000</f>
        <v>0</v>
      </c>
      <c r="AA780" s="58">
        <f>+BPub!AC766/1000000</f>
        <v>0</v>
      </c>
      <c r="AB780" s="58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</row>
    <row r="781" spans="1:35" x14ac:dyDescent="0.25">
      <c r="A781" t="s">
        <v>761</v>
      </c>
      <c r="B781" s="1">
        <v>0</v>
      </c>
      <c r="C781" s="149">
        <v>0</v>
      </c>
      <c r="D781" s="1">
        <v>0</v>
      </c>
      <c r="E781" s="1">
        <v>0</v>
      </c>
      <c r="F781" s="1">
        <v>0</v>
      </c>
      <c r="G781" s="58">
        <v>0</v>
      </c>
      <c r="I781" s="180">
        <f>+BPub!G767/1000000</f>
        <v>0</v>
      </c>
      <c r="J781" s="180">
        <f>+BPub!L767/1000000</f>
        <v>0</v>
      </c>
      <c r="K781" s="180">
        <f>+BPub!Q767/1000000</f>
        <v>0</v>
      </c>
      <c r="L781" s="180">
        <f>+BPub!W767/1000000</f>
        <v>0</v>
      </c>
      <c r="M781" s="180">
        <f>+BPub!AD767/1000000</f>
        <v>0</v>
      </c>
      <c r="N781" s="180">
        <v>0</v>
      </c>
      <c r="P781" s="58">
        <f>+BPub!I767/1000000</f>
        <v>0</v>
      </c>
      <c r="Q781" s="58">
        <f>+BPub!N767/1000000</f>
        <v>0</v>
      </c>
      <c r="R781" s="58">
        <f>+BPub!S767/1000000</f>
        <v>0</v>
      </c>
      <c r="S781" s="58">
        <f>+BPub!X767/1000000</f>
        <v>0</v>
      </c>
      <c r="T781" s="58">
        <f>+BPub!AB767/1000000</f>
        <v>0</v>
      </c>
      <c r="U781" s="58">
        <v>0</v>
      </c>
      <c r="W781" s="58">
        <f>+BPub!H767/1000000</f>
        <v>0</v>
      </c>
      <c r="X781" s="58">
        <f>+BPub!M767/1000000</f>
        <v>0</v>
      </c>
      <c r="Y781" s="58">
        <f>+BPub!R767/1000000</f>
        <v>0</v>
      </c>
      <c r="Z781" s="58">
        <f>+BPub!V767/1000000</f>
        <v>0</v>
      </c>
      <c r="AA781" s="58">
        <f>+BPub!AC767/1000000</f>
        <v>0</v>
      </c>
      <c r="AB781" s="58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</row>
    <row r="782" spans="1:35" x14ac:dyDescent="0.25">
      <c r="A782" t="s">
        <v>762</v>
      </c>
      <c r="B782" s="1">
        <v>0.12862628000000001</v>
      </c>
      <c r="C782" s="149">
        <v>0.10514664</v>
      </c>
      <c r="D782" s="1">
        <v>8.8710310000000001E-2</v>
      </c>
      <c r="E782" s="1">
        <v>7.1640380000000004E-2</v>
      </c>
      <c r="F782" s="1">
        <v>1.2698330000000001E-2</v>
      </c>
      <c r="G782" s="58">
        <v>1.410341E-2</v>
      </c>
      <c r="I782" s="180">
        <f>+BPub!G768/1000000</f>
        <v>4.7654879999999997E-2</v>
      </c>
      <c r="J782" s="180">
        <f>+BPub!L768/1000000</f>
        <v>3.5449629999999996E-2</v>
      </c>
      <c r="K782" s="180">
        <f>+BPub!Q768/1000000</f>
        <v>2.5478029999999999E-2</v>
      </c>
      <c r="L782" s="180">
        <f>+BPub!W768/1000000</f>
        <v>2.525788E-2</v>
      </c>
      <c r="M782" s="180">
        <f>+BPub!AD768/1000000</f>
        <v>2.2584549999999998E-2</v>
      </c>
      <c r="N782" s="180">
        <v>1.4365969999999999E-2</v>
      </c>
      <c r="P782" s="58">
        <f>+BPub!I768/1000000</f>
        <v>2.6103200000000002E-3</v>
      </c>
      <c r="Q782" s="58">
        <f>+BPub!N768/1000000</f>
        <v>2.9026979599999998</v>
      </c>
      <c r="R782" s="58">
        <f>+BPub!S768/1000000</f>
        <v>2.3370269800000001</v>
      </c>
      <c r="S782" s="58">
        <f>+BPub!X768/1000000</f>
        <v>1.9109840600000001</v>
      </c>
      <c r="T782" s="58">
        <f>+BPub!AB768/1000000</f>
        <v>2.0769973200000003</v>
      </c>
      <c r="U782" s="58">
        <v>1.3820888999999998</v>
      </c>
      <c r="W782" s="58">
        <f>+BPub!H768/1000000</f>
        <v>0.13795354999999998</v>
      </c>
      <c r="X782" s="58">
        <f>+BPub!M768/1000000</f>
        <v>0.28259318</v>
      </c>
      <c r="Y782" s="58">
        <f>+BPub!R768/1000000</f>
        <v>0.40885061</v>
      </c>
      <c r="Z782" s="58">
        <f>+BPub!V768/1000000</f>
        <v>0.49194942999999997</v>
      </c>
      <c r="AA782" s="58">
        <f>+BPub!AC768/1000000</f>
        <v>0.47834415000000002</v>
      </c>
      <c r="AB782" s="58">
        <v>0.47621190999999996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</row>
    <row r="783" spans="1:35" x14ac:dyDescent="0.25">
      <c r="A783" t="s">
        <v>763</v>
      </c>
      <c r="B783" s="1">
        <v>0</v>
      </c>
      <c r="C783" s="149">
        <v>0</v>
      </c>
      <c r="D783" s="1">
        <v>0</v>
      </c>
      <c r="E783" s="1">
        <v>0</v>
      </c>
      <c r="F783" s="1">
        <v>0</v>
      </c>
      <c r="G783" s="58">
        <v>0</v>
      </c>
      <c r="I783" s="180">
        <f>+BPub!G769/1000000</f>
        <v>0</v>
      </c>
      <c r="J783" s="180">
        <f>+BPub!L769/1000000</f>
        <v>0</v>
      </c>
      <c r="K783" s="180">
        <f>+BPub!Q769/1000000</f>
        <v>0</v>
      </c>
      <c r="L783" s="180">
        <f>+BPub!W769/1000000</f>
        <v>0</v>
      </c>
      <c r="M783" s="180">
        <f>+BPub!AD769/1000000</f>
        <v>0</v>
      </c>
      <c r="N783" s="180">
        <v>0</v>
      </c>
      <c r="P783" s="58">
        <f>+BPub!I769/1000000</f>
        <v>0</v>
      </c>
      <c r="Q783" s="58">
        <f>+BPub!N769/1000000</f>
        <v>0</v>
      </c>
      <c r="R783" s="58">
        <f>+BPub!S769/1000000</f>
        <v>0</v>
      </c>
      <c r="S783" s="58">
        <f>+BPub!X769/1000000</f>
        <v>0</v>
      </c>
      <c r="T783" s="58">
        <f>+BPub!AB769/1000000</f>
        <v>0</v>
      </c>
      <c r="U783" s="58">
        <v>0</v>
      </c>
      <c r="W783" s="58">
        <f>+BPub!H769/1000000</f>
        <v>0</v>
      </c>
      <c r="X783" s="58">
        <f>+BPub!M769/1000000</f>
        <v>0</v>
      </c>
      <c r="Y783" s="58">
        <f>+BPub!R769/1000000</f>
        <v>0</v>
      </c>
      <c r="Z783" s="58">
        <f>+BPub!V769/1000000</f>
        <v>0</v>
      </c>
      <c r="AA783" s="58">
        <f>+BPub!AC769/1000000</f>
        <v>0</v>
      </c>
      <c r="AB783" s="58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</row>
    <row r="784" spans="1:35" x14ac:dyDescent="0.25">
      <c r="A784" t="s">
        <v>764</v>
      </c>
      <c r="B784" s="1">
        <v>0</v>
      </c>
      <c r="C784" s="149">
        <v>0</v>
      </c>
      <c r="D784" s="1">
        <v>0</v>
      </c>
      <c r="E784" s="1">
        <v>6.6650000000000007E-5</v>
      </c>
      <c r="F784" s="1">
        <v>5.9369999999999996E-5</v>
      </c>
      <c r="G784" s="58">
        <v>7.63738E-3</v>
      </c>
      <c r="I784" s="180">
        <f>+BPub!G770/1000000</f>
        <v>0</v>
      </c>
      <c r="J784" s="180">
        <f>+BPub!L770/1000000</f>
        <v>0</v>
      </c>
      <c r="K784" s="180">
        <f>+BPub!Q770/1000000</f>
        <v>0</v>
      </c>
      <c r="L784" s="180">
        <f>+BPub!W770/1000000</f>
        <v>0</v>
      </c>
      <c r="M784" s="180">
        <f>+BPub!AD770/1000000</f>
        <v>0</v>
      </c>
      <c r="N784" s="180">
        <v>0</v>
      </c>
      <c r="P784" s="58">
        <f>+BPub!I770/1000000</f>
        <v>0</v>
      </c>
      <c r="Q784" s="58">
        <f>+BPub!N770/1000000</f>
        <v>2.5433700000000001E-3</v>
      </c>
      <c r="R784" s="58">
        <f>+BPub!S770/1000000</f>
        <v>2.1195E-4</v>
      </c>
      <c r="S784" s="58">
        <f>+BPub!X770/1000000</f>
        <v>0</v>
      </c>
      <c r="T784" s="58">
        <f>+BPub!AB770/1000000</f>
        <v>0</v>
      </c>
      <c r="U784" s="58">
        <v>0</v>
      </c>
      <c r="W784" s="58">
        <f>+BPub!H770/1000000</f>
        <v>0</v>
      </c>
      <c r="X784" s="58">
        <f>+BPub!M770/1000000</f>
        <v>0</v>
      </c>
      <c r="Y784" s="58">
        <f>+BPub!R770/1000000</f>
        <v>0</v>
      </c>
      <c r="Z784" s="58">
        <f>+BPub!V770/1000000</f>
        <v>0</v>
      </c>
      <c r="AA784" s="58">
        <f>+BPub!AC770/1000000</f>
        <v>0</v>
      </c>
      <c r="AB784" s="58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</row>
    <row r="785" spans="1:35" x14ac:dyDescent="0.25">
      <c r="A785" t="s">
        <v>765</v>
      </c>
      <c r="B785" s="1">
        <v>0</v>
      </c>
      <c r="C785" s="149">
        <v>0</v>
      </c>
      <c r="D785" s="1">
        <v>0</v>
      </c>
      <c r="E785" s="1">
        <v>0</v>
      </c>
      <c r="F785" s="1">
        <v>0</v>
      </c>
      <c r="G785" s="58">
        <v>0</v>
      </c>
      <c r="I785" s="180">
        <f>+BPub!G771/1000000</f>
        <v>0</v>
      </c>
      <c r="J785" s="180">
        <f>+BPub!L771/1000000</f>
        <v>0</v>
      </c>
      <c r="K785" s="180">
        <f>+BPub!Q771/1000000</f>
        <v>0</v>
      </c>
      <c r="L785" s="180">
        <f>+BPub!W771/1000000</f>
        <v>0</v>
      </c>
      <c r="M785" s="180">
        <f>+BPub!AD771/1000000</f>
        <v>0</v>
      </c>
      <c r="N785" s="180">
        <v>0</v>
      </c>
      <c r="P785" s="58">
        <f>+BPub!I771/1000000</f>
        <v>2.6103200000000002E-3</v>
      </c>
      <c r="Q785" s="58">
        <f>+BPub!N771/1000000</f>
        <v>1.016244E-2</v>
      </c>
      <c r="R785" s="58">
        <f>+BPub!S771/1000000</f>
        <v>6.1996000000000004E-3</v>
      </c>
      <c r="S785" s="58">
        <f>+BPub!X771/1000000</f>
        <v>0</v>
      </c>
      <c r="T785" s="58">
        <f>+BPub!AB771/1000000</f>
        <v>0</v>
      </c>
      <c r="U785" s="58">
        <v>0</v>
      </c>
      <c r="W785" s="58">
        <f>+BPub!H771/1000000</f>
        <v>0</v>
      </c>
      <c r="X785" s="58">
        <f>+BPub!M771/1000000</f>
        <v>0</v>
      </c>
      <c r="Y785" s="58">
        <f>+BPub!R771/1000000</f>
        <v>0</v>
      </c>
      <c r="Z785" s="58">
        <f>+BPub!V771/1000000</f>
        <v>0</v>
      </c>
      <c r="AA785" s="58">
        <f>+BPub!AC771/1000000</f>
        <v>0</v>
      </c>
      <c r="AB785" s="58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</row>
    <row r="786" spans="1:35" x14ac:dyDescent="0.25">
      <c r="A786" t="s">
        <v>766</v>
      </c>
      <c r="B786" s="1">
        <v>0</v>
      </c>
      <c r="C786" s="149">
        <v>0</v>
      </c>
      <c r="D786" s="1">
        <v>0</v>
      </c>
      <c r="E786" s="1">
        <v>0</v>
      </c>
      <c r="F786" s="1">
        <v>0</v>
      </c>
      <c r="G786" s="58">
        <v>0</v>
      </c>
      <c r="I786" s="180">
        <f>+BPub!G772/1000000</f>
        <v>0</v>
      </c>
      <c r="J786" s="180">
        <f>+BPub!L772/1000000</f>
        <v>0</v>
      </c>
      <c r="K786" s="180">
        <f>+BPub!Q772/1000000</f>
        <v>0</v>
      </c>
      <c r="L786" s="180">
        <f>+BPub!W772/1000000</f>
        <v>0</v>
      </c>
      <c r="M786" s="180">
        <f>+BPub!AD772/1000000</f>
        <v>0</v>
      </c>
      <c r="N786" s="180">
        <v>0</v>
      </c>
      <c r="P786" s="58">
        <f>+BPub!I772/1000000</f>
        <v>0</v>
      </c>
      <c r="Q786" s="58">
        <f>+BPub!N772/1000000</f>
        <v>0</v>
      </c>
      <c r="R786" s="58">
        <f>+BPub!S772/1000000</f>
        <v>0</v>
      </c>
      <c r="S786" s="58">
        <f>+BPub!X772/1000000</f>
        <v>0</v>
      </c>
      <c r="T786" s="58">
        <f>+BPub!AB772/1000000</f>
        <v>0</v>
      </c>
      <c r="U786" s="58">
        <v>0</v>
      </c>
      <c r="W786" s="58">
        <f>+BPub!H772/1000000</f>
        <v>0</v>
      </c>
      <c r="X786" s="58">
        <f>+BPub!M772/1000000</f>
        <v>0</v>
      </c>
      <c r="Y786" s="58">
        <f>+BPub!R772/1000000</f>
        <v>0</v>
      </c>
      <c r="Z786" s="58">
        <f>+BPub!V772/1000000</f>
        <v>0</v>
      </c>
      <c r="AA786" s="58">
        <f>+BPub!AC772/1000000</f>
        <v>0</v>
      </c>
      <c r="AB786" s="58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</row>
    <row r="787" spans="1:35" x14ac:dyDescent="0.25">
      <c r="A787" t="s">
        <v>767</v>
      </c>
      <c r="B787" s="1">
        <v>0</v>
      </c>
      <c r="C787" s="149">
        <v>0</v>
      </c>
      <c r="D787" s="1">
        <v>0</v>
      </c>
      <c r="E787" s="1">
        <v>0</v>
      </c>
      <c r="F787" s="1">
        <v>0</v>
      </c>
      <c r="G787" s="58">
        <v>0</v>
      </c>
      <c r="I787" s="180">
        <f>+BPub!G773/1000000</f>
        <v>0</v>
      </c>
      <c r="J787" s="180">
        <f>+BPub!L773/1000000</f>
        <v>0</v>
      </c>
      <c r="K787" s="180">
        <f>+BPub!Q773/1000000</f>
        <v>0</v>
      </c>
      <c r="L787" s="180">
        <f>+BPub!W773/1000000</f>
        <v>0</v>
      </c>
      <c r="M787" s="180">
        <f>+BPub!AD773/1000000</f>
        <v>0</v>
      </c>
      <c r="N787" s="180">
        <v>0</v>
      </c>
      <c r="P787" s="58">
        <f>+BPub!I773/1000000</f>
        <v>0</v>
      </c>
      <c r="Q787" s="58">
        <f>+BPub!N773/1000000</f>
        <v>0</v>
      </c>
      <c r="R787" s="58">
        <f>+BPub!S773/1000000</f>
        <v>0</v>
      </c>
      <c r="S787" s="58">
        <f>+BPub!X773/1000000</f>
        <v>0</v>
      </c>
      <c r="T787" s="58">
        <f>+BPub!AB773/1000000</f>
        <v>0</v>
      </c>
      <c r="U787" s="58">
        <v>0</v>
      </c>
      <c r="W787" s="58">
        <f>+BPub!H773/1000000</f>
        <v>0</v>
      </c>
      <c r="X787" s="58">
        <f>+BPub!M773/1000000</f>
        <v>0</v>
      </c>
      <c r="Y787" s="58">
        <f>+BPub!R773/1000000</f>
        <v>0</v>
      </c>
      <c r="Z787" s="58">
        <f>+BPub!V773/1000000</f>
        <v>0</v>
      </c>
      <c r="AA787" s="58">
        <f>+BPub!AC773/1000000</f>
        <v>0</v>
      </c>
      <c r="AB787" s="58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</row>
    <row r="788" spans="1:35" x14ac:dyDescent="0.25">
      <c r="A788" t="s">
        <v>768</v>
      </c>
      <c r="B788" s="1">
        <v>0.12740021000000001</v>
      </c>
      <c r="C788" s="149">
        <v>0.10514664</v>
      </c>
      <c r="D788" s="1">
        <v>8.8650309999999996E-2</v>
      </c>
      <c r="E788" s="1">
        <v>7.1573730000000002E-2</v>
      </c>
      <c r="F788" s="1">
        <v>1.2621729999999999E-2</v>
      </c>
      <c r="G788" s="58">
        <v>6.4510900000000005E-3</v>
      </c>
      <c r="I788" s="180">
        <f>+BPub!G774/1000000</f>
        <v>0</v>
      </c>
      <c r="J788" s="180">
        <f>+BPub!L774/1000000</f>
        <v>0</v>
      </c>
      <c r="K788" s="180">
        <f>+BPub!Q774/1000000</f>
        <v>0</v>
      </c>
      <c r="L788" s="180">
        <f>+BPub!W774/1000000</f>
        <v>0</v>
      </c>
      <c r="M788" s="180">
        <f>+BPub!AD774/1000000</f>
        <v>0</v>
      </c>
      <c r="N788" s="180">
        <v>0</v>
      </c>
      <c r="P788" s="58">
        <f>+BPub!I774/1000000</f>
        <v>0</v>
      </c>
      <c r="Q788" s="58">
        <f>+BPub!N774/1000000</f>
        <v>0</v>
      </c>
      <c r="R788" s="58">
        <f>+BPub!S774/1000000</f>
        <v>0</v>
      </c>
      <c r="S788" s="58">
        <f>+BPub!X774/1000000</f>
        <v>0</v>
      </c>
      <c r="T788" s="58">
        <f>+BPub!AB774/1000000</f>
        <v>0</v>
      </c>
      <c r="U788" s="58">
        <v>0</v>
      </c>
      <c r="W788" s="58">
        <f>+BPub!H774/1000000</f>
        <v>0</v>
      </c>
      <c r="X788" s="58">
        <f>+BPub!M774/1000000</f>
        <v>0</v>
      </c>
      <c r="Y788" s="58">
        <f>+BPub!R774/1000000</f>
        <v>0</v>
      </c>
      <c r="Z788" s="58">
        <f>+BPub!V774/1000000</f>
        <v>0</v>
      </c>
      <c r="AA788" s="58">
        <f>+BPub!AC774/1000000</f>
        <v>0</v>
      </c>
      <c r="AB788" s="58">
        <v>2.0307799999999998E-3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</row>
    <row r="789" spans="1:35" x14ac:dyDescent="0.25">
      <c r="A789" t="s">
        <v>769</v>
      </c>
      <c r="B789" s="1">
        <v>1.2260699999999999E-3</v>
      </c>
      <c r="C789" s="149">
        <v>0</v>
      </c>
      <c r="D789" s="1">
        <v>6.0000000000000002E-5</v>
      </c>
      <c r="E789" s="1">
        <v>0</v>
      </c>
      <c r="F789" s="1">
        <v>1.7229999999999999E-5</v>
      </c>
      <c r="G789" s="58">
        <v>1.4939999999999999E-5</v>
      </c>
      <c r="I789" s="180">
        <f>+BPub!G775/1000000</f>
        <v>4.7654879999999997E-2</v>
      </c>
      <c r="J789" s="180">
        <f>+BPub!L775/1000000</f>
        <v>3.5449629999999996E-2</v>
      </c>
      <c r="K789" s="180">
        <f>+BPub!Q775/1000000</f>
        <v>2.5478029999999999E-2</v>
      </c>
      <c r="L789" s="180">
        <f>+BPub!W775/1000000</f>
        <v>2.525788E-2</v>
      </c>
      <c r="M789" s="180">
        <f>+BPub!AD775/1000000</f>
        <v>2.2584549999999998E-2</v>
      </c>
      <c r="N789" s="180">
        <v>1.4365969999999999E-2</v>
      </c>
      <c r="P789" s="58">
        <f>+BPub!I775/1000000</f>
        <v>0</v>
      </c>
      <c r="Q789" s="58">
        <f>+BPub!N775/1000000</f>
        <v>2.8899921499999999</v>
      </c>
      <c r="R789" s="58">
        <f>+BPub!S775/1000000</f>
        <v>2.3306154300000004</v>
      </c>
      <c r="S789" s="58">
        <f>+BPub!X775/1000000</f>
        <v>1.9109840600000001</v>
      </c>
      <c r="T789" s="58">
        <f>+BPub!AB775/1000000</f>
        <v>2.0769973200000003</v>
      </c>
      <c r="U789" s="58">
        <v>1.3820888999999998</v>
      </c>
      <c r="W789" s="58">
        <f>+BPub!H775/1000000</f>
        <v>0.13795354999999998</v>
      </c>
      <c r="X789" s="58">
        <f>+BPub!M775/1000000</f>
        <v>0.28259318</v>
      </c>
      <c r="Y789" s="58">
        <f>+BPub!R775/1000000</f>
        <v>0.40885061</v>
      </c>
      <c r="Z789" s="58">
        <f>+BPub!V775/1000000</f>
        <v>0.49194942999999997</v>
      </c>
      <c r="AA789" s="58">
        <f>+BPub!AC775/1000000</f>
        <v>0.47834415000000002</v>
      </c>
      <c r="AB789" s="58">
        <v>0.47418113000000001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</row>
    <row r="790" spans="1:35" x14ac:dyDescent="0.25">
      <c r="A790" t="s">
        <v>770</v>
      </c>
      <c r="B790" s="1">
        <v>0</v>
      </c>
      <c r="C790" s="149">
        <v>0</v>
      </c>
      <c r="D790" s="1">
        <v>0</v>
      </c>
      <c r="E790" s="1">
        <v>0</v>
      </c>
      <c r="F790" s="1">
        <v>0</v>
      </c>
      <c r="G790" s="58">
        <v>0</v>
      </c>
      <c r="I790" s="180">
        <f>+BPub!G776/1000000</f>
        <v>0</v>
      </c>
      <c r="J790" s="180">
        <f>+BPub!L776/1000000</f>
        <v>0</v>
      </c>
      <c r="K790" s="180">
        <f>+BPub!Q776/1000000</f>
        <v>0</v>
      </c>
      <c r="L790" s="180">
        <f>+BPub!W776/1000000</f>
        <v>0</v>
      </c>
      <c r="M790" s="180">
        <f>+BPub!AD776/1000000</f>
        <v>0</v>
      </c>
      <c r="N790" s="180">
        <v>0</v>
      </c>
      <c r="P790" s="58">
        <f>+BPub!I776/1000000</f>
        <v>0</v>
      </c>
      <c r="Q790" s="58">
        <f>+BPub!N776/1000000</f>
        <v>0</v>
      </c>
      <c r="R790" s="58">
        <f>+BPub!S776/1000000</f>
        <v>0</v>
      </c>
      <c r="S790" s="58">
        <f>+BPub!X776/1000000</f>
        <v>0</v>
      </c>
      <c r="T790" s="58">
        <f>+BPub!AB776/1000000</f>
        <v>0</v>
      </c>
      <c r="U790" s="58">
        <v>0</v>
      </c>
      <c r="W790" s="58">
        <f>+BPub!H776/1000000</f>
        <v>0</v>
      </c>
      <c r="X790" s="58">
        <f>+BPub!M776/1000000</f>
        <v>0</v>
      </c>
      <c r="Y790" s="58">
        <f>+BPub!R776/1000000</f>
        <v>0</v>
      </c>
      <c r="Z790" s="58">
        <f>+BPub!V776/1000000</f>
        <v>0</v>
      </c>
      <c r="AA790" s="58">
        <f>+BPub!AC776/1000000</f>
        <v>0</v>
      </c>
      <c r="AB790" s="58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</row>
    <row r="791" spans="1:35" x14ac:dyDescent="0.25">
      <c r="A791" t="s">
        <v>771</v>
      </c>
      <c r="B791" s="1">
        <v>0</v>
      </c>
      <c r="C791" s="149">
        <v>0</v>
      </c>
      <c r="D791" s="1">
        <v>0</v>
      </c>
      <c r="E791" s="1">
        <v>0</v>
      </c>
      <c r="F791" s="1">
        <v>0</v>
      </c>
      <c r="G791" s="58">
        <v>0</v>
      </c>
      <c r="I791" s="180">
        <f>+BPub!G777/1000000</f>
        <v>0</v>
      </c>
      <c r="J791" s="180">
        <f>+BPub!L777/1000000</f>
        <v>0</v>
      </c>
      <c r="K791" s="180">
        <f>+BPub!Q777/1000000</f>
        <v>0</v>
      </c>
      <c r="L791" s="180">
        <f>+BPub!W777/1000000</f>
        <v>0</v>
      </c>
      <c r="M791" s="180">
        <f>+BPub!AD777/1000000</f>
        <v>0</v>
      </c>
      <c r="N791" s="180">
        <v>0</v>
      </c>
      <c r="P791" s="58">
        <f>+BPub!I777/1000000</f>
        <v>0</v>
      </c>
      <c r="Q791" s="58">
        <f>+BPub!N777/1000000</f>
        <v>0</v>
      </c>
      <c r="R791" s="58">
        <f>+BPub!S777/1000000</f>
        <v>0</v>
      </c>
      <c r="S791" s="58">
        <f>+BPub!X777/1000000</f>
        <v>0</v>
      </c>
      <c r="T791" s="58">
        <f>+BPub!AB777/1000000</f>
        <v>0</v>
      </c>
      <c r="U791" s="58">
        <v>0</v>
      </c>
      <c r="W791" s="58">
        <f>+BPub!H777/1000000</f>
        <v>0</v>
      </c>
      <c r="X791" s="58">
        <f>+BPub!M777/1000000</f>
        <v>0</v>
      </c>
      <c r="Y791" s="58">
        <f>+BPub!R777/1000000</f>
        <v>0</v>
      </c>
      <c r="Z791" s="58">
        <f>+BPub!V777/1000000</f>
        <v>0</v>
      </c>
      <c r="AA791" s="58">
        <f>+BPub!AC777/1000000</f>
        <v>0</v>
      </c>
      <c r="AB791" s="58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</row>
    <row r="792" spans="1:35" x14ac:dyDescent="0.25">
      <c r="A792" t="s">
        <v>772</v>
      </c>
      <c r="B792" s="1">
        <v>0</v>
      </c>
      <c r="C792" s="149">
        <v>0</v>
      </c>
      <c r="D792" s="1">
        <v>0</v>
      </c>
      <c r="E792" s="1">
        <v>0</v>
      </c>
      <c r="F792" s="1">
        <v>0</v>
      </c>
      <c r="G792" s="58">
        <v>0</v>
      </c>
      <c r="I792" s="180">
        <f>+BPub!G778/1000000</f>
        <v>0</v>
      </c>
      <c r="J792" s="180">
        <f>+BPub!L778/1000000</f>
        <v>0</v>
      </c>
      <c r="K792" s="180">
        <f>+BPub!Q778/1000000</f>
        <v>0</v>
      </c>
      <c r="L792" s="180">
        <f>+BPub!W778/1000000</f>
        <v>0</v>
      </c>
      <c r="M792" s="180">
        <f>+BPub!AD778/1000000</f>
        <v>0</v>
      </c>
      <c r="N792" s="180">
        <v>0</v>
      </c>
      <c r="P792" s="58">
        <f>+BPub!I778/1000000</f>
        <v>0</v>
      </c>
      <c r="Q792" s="58">
        <f>+BPub!N778/1000000</f>
        <v>0</v>
      </c>
      <c r="R792" s="58">
        <f>+BPub!S778/1000000</f>
        <v>0</v>
      </c>
      <c r="S792" s="58">
        <f>+BPub!X778/1000000</f>
        <v>0</v>
      </c>
      <c r="T792" s="58">
        <f>+BPub!AB778/1000000</f>
        <v>0</v>
      </c>
      <c r="U792" s="58">
        <v>0</v>
      </c>
      <c r="W792" s="58">
        <f>+BPub!H778/1000000</f>
        <v>0</v>
      </c>
      <c r="X792" s="58">
        <f>+BPub!M778/1000000</f>
        <v>0</v>
      </c>
      <c r="Y792" s="58">
        <f>+BPub!R778/1000000</f>
        <v>0</v>
      </c>
      <c r="Z792" s="58">
        <f>+BPub!V778/1000000</f>
        <v>0</v>
      </c>
      <c r="AA792" s="58">
        <f>+BPub!AC778/1000000</f>
        <v>0</v>
      </c>
      <c r="AB792" s="58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</row>
    <row r="793" spans="1:35" x14ac:dyDescent="0.25">
      <c r="A793" t="s">
        <v>773</v>
      </c>
      <c r="B793" s="1">
        <v>0</v>
      </c>
      <c r="C793" s="149">
        <v>8.0190000000000003E-4</v>
      </c>
      <c r="D793" s="1">
        <v>0</v>
      </c>
      <c r="E793" s="1">
        <v>0</v>
      </c>
      <c r="F793" s="1">
        <v>0</v>
      </c>
      <c r="G793" s="58">
        <v>0</v>
      </c>
      <c r="I793" s="180">
        <f>+BPub!G779/1000000</f>
        <v>0</v>
      </c>
      <c r="J793" s="180">
        <f>+BPub!L779/1000000</f>
        <v>0</v>
      </c>
      <c r="K793" s="180">
        <f>+BPub!Q779/1000000</f>
        <v>0</v>
      </c>
      <c r="L793" s="180">
        <f>+BPub!W779/1000000</f>
        <v>0</v>
      </c>
      <c r="M793" s="180">
        <f>+BPub!AD779/1000000</f>
        <v>0</v>
      </c>
      <c r="N793" s="180">
        <v>0</v>
      </c>
      <c r="P793" s="58">
        <f>+BPub!I779/1000000</f>
        <v>1.4448166899999999</v>
      </c>
      <c r="Q793" s="58">
        <f>+BPub!N779/1000000</f>
        <v>16.134462970000001</v>
      </c>
      <c r="R793" s="58">
        <f>+BPub!S779/1000000</f>
        <v>22.20852232</v>
      </c>
      <c r="S793" s="58">
        <f>+BPub!X779/1000000</f>
        <v>28.010767140000002</v>
      </c>
      <c r="T793" s="58">
        <f>+BPub!AB779/1000000</f>
        <v>41.26936929</v>
      </c>
      <c r="U793" s="58">
        <v>58.733504709999998</v>
      </c>
      <c r="W793" s="58">
        <f>+BPub!H779/1000000</f>
        <v>0</v>
      </c>
      <c r="X793" s="58">
        <f>+BPub!M779/1000000</f>
        <v>0</v>
      </c>
      <c r="Y793" s="58">
        <f>+BPub!R779/1000000</f>
        <v>0</v>
      </c>
      <c r="Z793" s="58">
        <f>+BPub!V779/1000000</f>
        <v>0</v>
      </c>
      <c r="AA793" s="58">
        <f>+BPub!AC779/1000000</f>
        <v>0</v>
      </c>
      <c r="AB793" s="58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</row>
    <row r="794" spans="1:35" x14ac:dyDescent="0.25">
      <c r="A794" t="s">
        <v>774</v>
      </c>
      <c r="B794" s="1">
        <v>0</v>
      </c>
      <c r="C794" s="149">
        <v>8.0190000000000003E-4</v>
      </c>
      <c r="D794" s="1">
        <v>0</v>
      </c>
      <c r="E794" s="1">
        <v>0</v>
      </c>
      <c r="F794" s="1">
        <v>0</v>
      </c>
      <c r="G794" s="58">
        <v>0</v>
      </c>
      <c r="I794" s="180">
        <f>+BPub!G780/1000000</f>
        <v>0</v>
      </c>
      <c r="J794" s="180">
        <f>+BPub!L780/1000000</f>
        <v>0</v>
      </c>
      <c r="K794" s="180">
        <f>+BPub!Q780/1000000</f>
        <v>0</v>
      </c>
      <c r="L794" s="180">
        <f>+BPub!W780/1000000</f>
        <v>0</v>
      </c>
      <c r="M794" s="180">
        <f>+BPub!AD780/1000000</f>
        <v>0</v>
      </c>
      <c r="N794" s="180">
        <v>0</v>
      </c>
      <c r="P794" s="58">
        <f>+BPub!I780/1000000</f>
        <v>0</v>
      </c>
      <c r="Q794" s="58">
        <f>+BPub!N780/1000000</f>
        <v>0</v>
      </c>
      <c r="R794" s="58">
        <f>+BPub!S780/1000000</f>
        <v>0</v>
      </c>
      <c r="S794" s="58">
        <f>+BPub!X780/1000000</f>
        <v>0</v>
      </c>
      <c r="T794" s="58">
        <f>+BPub!AB780/1000000</f>
        <v>0</v>
      </c>
      <c r="U794" s="58">
        <v>0</v>
      </c>
      <c r="W794" s="58">
        <f>+BPub!H780/1000000</f>
        <v>0</v>
      </c>
      <c r="X794" s="58">
        <f>+BPub!M780/1000000</f>
        <v>0</v>
      </c>
      <c r="Y794" s="58">
        <f>+BPub!R780/1000000</f>
        <v>0</v>
      </c>
      <c r="Z794" s="58">
        <f>+BPub!V780/1000000</f>
        <v>0</v>
      </c>
      <c r="AA794" s="58">
        <f>+BPub!AC780/1000000</f>
        <v>0</v>
      </c>
      <c r="AB794" s="58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</row>
    <row r="795" spans="1:35" x14ac:dyDescent="0.25">
      <c r="A795" t="s">
        <v>775</v>
      </c>
      <c r="B795" s="1">
        <v>0</v>
      </c>
      <c r="C795" s="149">
        <v>0</v>
      </c>
      <c r="D795" s="1">
        <v>0</v>
      </c>
      <c r="E795" s="1">
        <v>0</v>
      </c>
      <c r="F795" s="1">
        <v>0</v>
      </c>
      <c r="G795" s="58">
        <v>0</v>
      </c>
      <c r="I795" s="180">
        <f>+BPub!G781/1000000</f>
        <v>0</v>
      </c>
      <c r="J795" s="180">
        <f>+BPub!L781/1000000</f>
        <v>0</v>
      </c>
      <c r="K795" s="180">
        <f>+BPub!Q781/1000000</f>
        <v>0</v>
      </c>
      <c r="L795" s="180">
        <f>+BPub!W781/1000000</f>
        <v>0</v>
      </c>
      <c r="M795" s="180">
        <f>+BPub!AD781/1000000</f>
        <v>0</v>
      </c>
      <c r="N795" s="180">
        <v>0</v>
      </c>
      <c r="P795" s="58">
        <f>+BPub!I781/1000000</f>
        <v>3.1368750000000001E-2</v>
      </c>
      <c r="Q795" s="58">
        <f>+BPub!N781/1000000</f>
        <v>3.1283029999999996E-2</v>
      </c>
      <c r="R795" s="58">
        <f>+BPub!S781/1000000</f>
        <v>3.119798E-2</v>
      </c>
      <c r="S795" s="58">
        <f>+BPub!X781/1000000</f>
        <v>3.1282379999999999E-2</v>
      </c>
      <c r="T795" s="58">
        <f>+BPub!AB781/1000000</f>
        <v>1.2579219999999999E-2</v>
      </c>
      <c r="U795" s="58">
        <v>0</v>
      </c>
      <c r="W795" s="58">
        <f>+BPub!H781/1000000</f>
        <v>0</v>
      </c>
      <c r="X795" s="58">
        <f>+BPub!M781/1000000</f>
        <v>0</v>
      </c>
      <c r="Y795" s="58">
        <f>+BPub!R781/1000000</f>
        <v>0</v>
      </c>
      <c r="Z795" s="58">
        <f>+BPub!V781/1000000</f>
        <v>0</v>
      </c>
      <c r="AA795" s="58">
        <f>+BPub!AC781/1000000</f>
        <v>0</v>
      </c>
      <c r="AB795" s="58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</row>
    <row r="796" spans="1:35" x14ac:dyDescent="0.25">
      <c r="A796" t="s">
        <v>776</v>
      </c>
      <c r="B796" s="1">
        <v>0</v>
      </c>
      <c r="C796" s="149">
        <v>0</v>
      </c>
      <c r="D796" s="1">
        <v>0</v>
      </c>
      <c r="E796" s="1">
        <v>0</v>
      </c>
      <c r="F796" s="1">
        <v>0</v>
      </c>
      <c r="G796" s="58">
        <v>0</v>
      </c>
      <c r="I796" s="180">
        <f>+BPub!G782/1000000</f>
        <v>0</v>
      </c>
      <c r="J796" s="180">
        <f>+BPub!L782/1000000</f>
        <v>0</v>
      </c>
      <c r="K796" s="180">
        <f>+BPub!Q782/1000000</f>
        <v>0</v>
      </c>
      <c r="L796" s="180">
        <f>+BPub!W782/1000000</f>
        <v>0</v>
      </c>
      <c r="M796" s="180">
        <f>+BPub!AD782/1000000</f>
        <v>0</v>
      </c>
      <c r="N796" s="180">
        <v>0</v>
      </c>
      <c r="P796" s="58">
        <f>+BPub!I782/1000000</f>
        <v>1.41344794</v>
      </c>
      <c r="Q796" s="58">
        <f>+BPub!N782/1000000</f>
        <v>16.10317994</v>
      </c>
      <c r="R796" s="58">
        <f>+BPub!S782/1000000</f>
        <v>22.177324339999998</v>
      </c>
      <c r="S796" s="58">
        <f>+BPub!X782/1000000</f>
        <v>27.979484760000002</v>
      </c>
      <c r="T796" s="58">
        <f>+BPub!AB782/1000000</f>
        <v>41.256790070000001</v>
      </c>
      <c r="U796" s="58">
        <v>58.733504709999998</v>
      </c>
      <c r="W796" s="58">
        <f>+BPub!H782/1000000</f>
        <v>0</v>
      </c>
      <c r="X796" s="58">
        <f>+BPub!M782/1000000</f>
        <v>0</v>
      </c>
      <c r="Y796" s="58">
        <f>+BPub!R782/1000000</f>
        <v>0</v>
      </c>
      <c r="Z796" s="58">
        <f>+BPub!V782/1000000</f>
        <v>0</v>
      </c>
      <c r="AA796" s="58">
        <f>+BPub!AC782/1000000</f>
        <v>0</v>
      </c>
      <c r="AB796" s="58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</row>
    <row r="797" spans="1:35" x14ac:dyDescent="0.25">
      <c r="A797" t="s">
        <v>777</v>
      </c>
      <c r="B797" s="1">
        <v>0</v>
      </c>
      <c r="C797" s="149">
        <v>0</v>
      </c>
      <c r="D797" s="1">
        <v>0</v>
      </c>
      <c r="E797" s="1">
        <v>0</v>
      </c>
      <c r="F797" s="1">
        <v>0</v>
      </c>
      <c r="G797" s="58">
        <v>0</v>
      </c>
      <c r="I797" s="180">
        <f>+BPub!G783/1000000</f>
        <v>0</v>
      </c>
      <c r="J797" s="180">
        <f>+BPub!L783/1000000</f>
        <v>0</v>
      </c>
      <c r="K797" s="180">
        <f>+BPub!Q783/1000000</f>
        <v>0</v>
      </c>
      <c r="L797" s="180">
        <f>+BPub!W783/1000000</f>
        <v>0</v>
      </c>
      <c r="M797" s="180">
        <f>+BPub!AD783/1000000</f>
        <v>0</v>
      </c>
      <c r="N797" s="180">
        <v>0</v>
      </c>
      <c r="P797" s="58">
        <f>+BPub!I783/1000000</f>
        <v>0</v>
      </c>
      <c r="Q797" s="58">
        <f>+BPub!N783/1000000</f>
        <v>0</v>
      </c>
      <c r="R797" s="58">
        <f>+BPub!S783/1000000</f>
        <v>0</v>
      </c>
      <c r="S797" s="58">
        <f>+BPub!X783/1000000</f>
        <v>0</v>
      </c>
      <c r="T797" s="58">
        <f>+BPub!AB783/1000000</f>
        <v>0</v>
      </c>
      <c r="U797" s="58">
        <v>0</v>
      </c>
      <c r="W797" s="58">
        <f>+BPub!H783/1000000</f>
        <v>0</v>
      </c>
      <c r="X797" s="58">
        <f>+BPub!M783/1000000</f>
        <v>0</v>
      </c>
      <c r="Y797" s="58">
        <f>+BPub!R783/1000000</f>
        <v>0</v>
      </c>
      <c r="Z797" s="58">
        <f>+BPub!V783/1000000</f>
        <v>0</v>
      </c>
      <c r="AA797" s="58">
        <f>+BPub!AC783/1000000</f>
        <v>0</v>
      </c>
      <c r="AB797" s="58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</row>
    <row r="798" spans="1:35" x14ac:dyDescent="0.25">
      <c r="A798" t="s">
        <v>778</v>
      </c>
      <c r="B798" s="1">
        <v>2.4556630099999999</v>
      </c>
      <c r="C798" s="149">
        <v>3.711996E-2</v>
      </c>
      <c r="D798" s="1">
        <v>6.1572299999999996E-3</v>
      </c>
      <c r="E798" s="1">
        <v>0</v>
      </c>
      <c r="F798" s="1">
        <v>0</v>
      </c>
      <c r="G798" s="58">
        <v>0</v>
      </c>
      <c r="I798" s="180">
        <f>+BPub!G784/1000000</f>
        <v>0</v>
      </c>
      <c r="J798" s="180">
        <f>+BPub!L784/1000000</f>
        <v>0</v>
      </c>
      <c r="K798" s="180">
        <f>+BPub!Q784/1000000</f>
        <v>0</v>
      </c>
      <c r="L798" s="180">
        <f>+BPub!W784/1000000</f>
        <v>0</v>
      </c>
      <c r="M798" s="180">
        <f>+BPub!AD784/1000000</f>
        <v>0</v>
      </c>
      <c r="N798" s="180">
        <v>0</v>
      </c>
      <c r="P798" s="58">
        <f>+BPub!I784/1000000</f>
        <v>6.86450359</v>
      </c>
      <c r="Q798" s="58">
        <f>+BPub!N784/1000000</f>
        <v>3.4902828700000001</v>
      </c>
      <c r="R798" s="58">
        <f>+BPub!S784/1000000</f>
        <v>0.29544999999999999</v>
      </c>
      <c r="S798" s="58">
        <f>+BPub!X784/1000000</f>
        <v>0</v>
      </c>
      <c r="T798" s="58">
        <f>+BPub!AB784/1000000</f>
        <v>0</v>
      </c>
      <c r="U798" s="58">
        <v>0</v>
      </c>
      <c r="W798" s="58">
        <f>+BPub!H784/1000000</f>
        <v>0.93037094999999992</v>
      </c>
      <c r="X798" s="58">
        <f>+BPub!M784/1000000</f>
        <v>0.64796863999999998</v>
      </c>
      <c r="Y798" s="58">
        <f>+BPub!R784/1000000</f>
        <v>7.79556E-2</v>
      </c>
      <c r="Z798" s="58">
        <f>+BPub!V784/1000000</f>
        <v>0.95292405000000002</v>
      </c>
      <c r="AA798" s="58">
        <f>+BPub!AC784/1000000</f>
        <v>6.2589050000000007E-2</v>
      </c>
      <c r="AB798" s="58">
        <v>2.2292900000000001E-3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</row>
    <row r="799" spans="1:35" x14ac:dyDescent="0.25">
      <c r="A799" t="s">
        <v>779</v>
      </c>
      <c r="B799" s="1">
        <v>1.7678970000000002E-2</v>
      </c>
      <c r="C799" s="149">
        <v>4.4296000000000006E-3</v>
      </c>
      <c r="D799" s="1">
        <v>6.1340400000000003E-3</v>
      </c>
      <c r="E799" s="1">
        <v>0</v>
      </c>
      <c r="F799" s="1">
        <v>0</v>
      </c>
      <c r="G799" s="58">
        <v>0</v>
      </c>
      <c r="I799" s="180">
        <f>+BPub!G785/1000000</f>
        <v>0</v>
      </c>
      <c r="J799" s="180">
        <f>+BPub!L785/1000000</f>
        <v>0</v>
      </c>
      <c r="K799" s="180">
        <f>+BPub!Q785/1000000</f>
        <v>0</v>
      </c>
      <c r="L799" s="180">
        <f>+BPub!W785/1000000</f>
        <v>0</v>
      </c>
      <c r="M799" s="180">
        <f>+BPub!AD785/1000000</f>
        <v>0</v>
      </c>
      <c r="N799" s="180">
        <v>0</v>
      </c>
      <c r="P799" s="58">
        <f>+BPub!I785/1000000</f>
        <v>0</v>
      </c>
      <c r="Q799" s="58">
        <f>+BPub!N785/1000000</f>
        <v>0</v>
      </c>
      <c r="R799" s="58">
        <f>+BPub!S785/1000000</f>
        <v>0</v>
      </c>
      <c r="S799" s="58">
        <f>+BPub!X785/1000000</f>
        <v>0</v>
      </c>
      <c r="T799" s="58">
        <f>+BPub!AB785/1000000</f>
        <v>0</v>
      </c>
      <c r="U799" s="58">
        <v>0</v>
      </c>
      <c r="W799" s="58">
        <f>+BPub!H785/1000000</f>
        <v>0</v>
      </c>
      <c r="X799" s="58">
        <f>+BPub!M785/1000000</f>
        <v>0</v>
      </c>
      <c r="Y799" s="58">
        <f>+BPub!R785/1000000</f>
        <v>0</v>
      </c>
      <c r="Z799" s="58">
        <f>+BPub!V785/1000000</f>
        <v>0</v>
      </c>
      <c r="AA799" s="58">
        <f>+BPub!AC785/1000000</f>
        <v>0</v>
      </c>
      <c r="AB799" s="58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</row>
    <row r="800" spans="1:35" x14ac:dyDescent="0.25">
      <c r="A800" t="s">
        <v>780</v>
      </c>
      <c r="B800" s="1">
        <v>2.4379840399999999</v>
      </c>
      <c r="C800" s="149">
        <v>3.2690360000000002E-2</v>
      </c>
      <c r="D800" s="1">
        <v>2.319E-5</v>
      </c>
      <c r="E800" s="1">
        <v>0</v>
      </c>
      <c r="F800" s="1">
        <v>0</v>
      </c>
      <c r="G800" s="58">
        <v>0</v>
      </c>
      <c r="I800" s="180">
        <f>+BPub!G786/1000000</f>
        <v>0</v>
      </c>
      <c r="J800" s="180">
        <f>+BPub!L786/1000000</f>
        <v>0</v>
      </c>
      <c r="K800" s="180">
        <f>+BPub!Q786/1000000</f>
        <v>0</v>
      </c>
      <c r="L800" s="180">
        <f>+BPub!W786/1000000</f>
        <v>0</v>
      </c>
      <c r="M800" s="180">
        <f>+BPub!AD786/1000000</f>
        <v>0</v>
      </c>
      <c r="N800" s="180">
        <v>0</v>
      </c>
      <c r="P800" s="58">
        <f>+BPub!I786/1000000</f>
        <v>6.86450359</v>
      </c>
      <c r="Q800" s="58">
        <f>+BPub!N786/1000000</f>
        <v>3.4902828700000001</v>
      </c>
      <c r="R800" s="58">
        <f>+BPub!S786/1000000</f>
        <v>0.29544999999999999</v>
      </c>
      <c r="S800" s="58">
        <f>+BPub!X786/1000000</f>
        <v>0</v>
      </c>
      <c r="T800" s="58">
        <f>+BPub!AB786/1000000</f>
        <v>0</v>
      </c>
      <c r="U800" s="58">
        <v>0</v>
      </c>
      <c r="W800" s="58">
        <f>+BPub!H786/1000000</f>
        <v>0.93037094999999992</v>
      </c>
      <c r="X800" s="58">
        <f>+BPub!M786/1000000</f>
        <v>0.64796863999999998</v>
      </c>
      <c r="Y800" s="58">
        <f>+BPub!R786/1000000</f>
        <v>7.79556E-2</v>
      </c>
      <c r="Z800" s="58">
        <f>+BPub!V786/1000000</f>
        <v>0.95292405000000002</v>
      </c>
      <c r="AA800" s="58">
        <f>+BPub!AC786/1000000</f>
        <v>6.2589050000000007E-2</v>
      </c>
      <c r="AB800" s="58">
        <v>2.2292900000000001E-3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</row>
    <row r="801" spans="1:35" x14ac:dyDescent="0.25">
      <c r="A801" t="s">
        <v>781</v>
      </c>
      <c r="B801" s="1">
        <v>6.564964999999999E-2</v>
      </c>
      <c r="C801" s="149">
        <v>9.0453520000000009E-2</v>
      </c>
      <c r="D801" s="1">
        <v>0.3159207</v>
      </c>
      <c r="E801" s="1">
        <v>0.55898800999999998</v>
      </c>
      <c r="F801" s="1">
        <v>0.65436117000000005</v>
      </c>
      <c r="G801" s="58">
        <v>0.83698657999999992</v>
      </c>
      <c r="I801" s="180">
        <f>+BPub!G787/1000000</f>
        <v>4.8948529999999997E-2</v>
      </c>
      <c r="J801" s="180">
        <f>+BPub!L787/1000000</f>
        <v>6.244533E-2</v>
      </c>
      <c r="K801" s="180">
        <f>+BPub!Q787/1000000</f>
        <v>0.10074329</v>
      </c>
      <c r="L801" s="180">
        <f>+BPub!W787/1000000</f>
        <v>6.7542970000000008E-2</v>
      </c>
      <c r="M801" s="180">
        <f>+BPub!AD787/1000000</f>
        <v>3.3538819999999997E-2</v>
      </c>
      <c r="N801" s="180">
        <v>1.2762799999999999E-2</v>
      </c>
      <c r="P801" s="58">
        <f>+BPub!I787/1000000</f>
        <v>0.32893663000000001</v>
      </c>
      <c r="Q801" s="58">
        <f>+BPub!N787/1000000</f>
        <v>0.50895384999999993</v>
      </c>
      <c r="R801" s="58">
        <f>+BPub!S787/1000000</f>
        <v>0.66024994999999997</v>
      </c>
      <c r="S801" s="58">
        <f>+BPub!X787/1000000</f>
        <v>0.81547948000000003</v>
      </c>
      <c r="T801" s="58">
        <f>+BPub!AB787/1000000</f>
        <v>0.85449027</v>
      </c>
      <c r="U801" s="58">
        <v>0.96055170999999995</v>
      </c>
      <c r="W801" s="58">
        <f>+BPub!H787/1000000</f>
        <v>6.3514769999999998E-2</v>
      </c>
      <c r="X801" s="58">
        <f>+BPub!M787/1000000</f>
        <v>5.208832E-2</v>
      </c>
      <c r="Y801" s="58">
        <f>+BPub!R787/1000000</f>
        <v>0.10799113</v>
      </c>
      <c r="Z801" s="58">
        <f>+BPub!V787/1000000</f>
        <v>5.7395639999999998E-2</v>
      </c>
      <c r="AA801" s="58">
        <f>+BPub!AC787/1000000</f>
        <v>0.20491373000000002</v>
      </c>
      <c r="AB801" s="58">
        <v>4.3176970000000002E-2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</row>
    <row r="802" spans="1:35" x14ac:dyDescent="0.25">
      <c r="A802" t="s">
        <v>782</v>
      </c>
      <c r="B802" s="1">
        <v>3.590351E-2</v>
      </c>
      <c r="C802" s="149">
        <v>6.7102620000000002E-2</v>
      </c>
      <c r="D802" s="1">
        <v>0.21322311999999999</v>
      </c>
      <c r="E802" s="1">
        <v>0.49369421000000002</v>
      </c>
      <c r="F802" s="1">
        <v>0.54726914999999998</v>
      </c>
      <c r="G802" s="58">
        <v>0.79550970999999993</v>
      </c>
      <c r="I802" s="180">
        <f>+BPub!G788/1000000</f>
        <v>0</v>
      </c>
      <c r="J802" s="180">
        <f>+BPub!L788/1000000</f>
        <v>0</v>
      </c>
      <c r="K802" s="180">
        <f>+BPub!Q788/1000000</f>
        <v>0</v>
      </c>
      <c r="L802" s="180">
        <f>+BPub!W788/1000000</f>
        <v>0</v>
      </c>
      <c r="M802" s="180">
        <f>+BPub!AD788/1000000</f>
        <v>0</v>
      </c>
      <c r="N802" s="180">
        <v>0</v>
      </c>
      <c r="P802" s="58">
        <f>+BPub!I788/1000000</f>
        <v>0</v>
      </c>
      <c r="Q802" s="58">
        <f>+BPub!N788/1000000</f>
        <v>0</v>
      </c>
      <c r="R802" s="58">
        <f>+BPub!S788/1000000</f>
        <v>0</v>
      </c>
      <c r="S802" s="58">
        <f>+BPub!X788/1000000</f>
        <v>0</v>
      </c>
      <c r="T802" s="58">
        <f>+BPub!AB788/1000000</f>
        <v>0</v>
      </c>
      <c r="U802" s="58">
        <v>0</v>
      </c>
      <c r="W802" s="58">
        <f>+BPub!H788/1000000</f>
        <v>4.1437470000000004E-2</v>
      </c>
      <c r="X802" s="58">
        <f>+BPub!M788/1000000</f>
        <v>2.9630189999999997E-2</v>
      </c>
      <c r="Y802" s="58">
        <f>+BPub!R788/1000000</f>
        <v>1.5491129999999999E-2</v>
      </c>
      <c r="Z802" s="58">
        <f>+BPub!V788/1000000</f>
        <v>1.0700299999999999E-2</v>
      </c>
      <c r="AA802" s="58">
        <f>+BPub!AC788/1000000</f>
        <v>7.74867E-3</v>
      </c>
      <c r="AB802" s="58">
        <v>1.6992299999999998E-2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</row>
    <row r="803" spans="1:35" x14ac:dyDescent="0.25">
      <c r="A803" t="s">
        <v>783</v>
      </c>
      <c r="B803" s="1">
        <v>0</v>
      </c>
      <c r="C803" s="149">
        <v>0</v>
      </c>
      <c r="D803" s="1">
        <v>0</v>
      </c>
      <c r="E803" s="1">
        <v>0</v>
      </c>
      <c r="F803" s="1">
        <v>0</v>
      </c>
      <c r="G803" s="58">
        <v>0</v>
      </c>
      <c r="I803" s="180">
        <f>+BPub!G789/1000000</f>
        <v>0</v>
      </c>
      <c r="J803" s="180">
        <f>+BPub!L789/1000000</f>
        <v>0</v>
      </c>
      <c r="K803" s="180">
        <f>+BPub!Q789/1000000</f>
        <v>0</v>
      </c>
      <c r="L803" s="180">
        <f>+BPub!W789/1000000</f>
        <v>0</v>
      </c>
      <c r="M803" s="180">
        <f>+BPub!AD789/1000000</f>
        <v>0</v>
      </c>
      <c r="N803" s="180">
        <v>0</v>
      </c>
      <c r="P803" s="58">
        <f>+BPub!I789/1000000</f>
        <v>0</v>
      </c>
      <c r="Q803" s="58">
        <f>+BPub!N789/1000000</f>
        <v>0</v>
      </c>
      <c r="R803" s="58">
        <f>+BPub!S789/1000000</f>
        <v>0</v>
      </c>
      <c r="S803" s="58">
        <f>+BPub!X789/1000000</f>
        <v>0</v>
      </c>
      <c r="T803" s="58">
        <f>+BPub!AB789/1000000</f>
        <v>0</v>
      </c>
      <c r="U803" s="58">
        <v>0</v>
      </c>
      <c r="W803" s="58">
        <f>+BPub!H789/1000000</f>
        <v>0</v>
      </c>
      <c r="X803" s="58">
        <f>+BPub!M789/1000000</f>
        <v>0</v>
      </c>
      <c r="Y803" s="58">
        <f>+BPub!R789/1000000</f>
        <v>0</v>
      </c>
      <c r="Z803" s="58">
        <f>+BPub!V789/1000000</f>
        <v>0</v>
      </c>
      <c r="AA803" s="58">
        <f>+BPub!AC789/1000000</f>
        <v>0</v>
      </c>
      <c r="AB803" s="58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</row>
    <row r="804" spans="1:35" x14ac:dyDescent="0.25">
      <c r="A804" t="s">
        <v>784</v>
      </c>
      <c r="B804" s="1">
        <v>0</v>
      </c>
      <c r="C804" s="149">
        <v>0</v>
      </c>
      <c r="D804" s="1">
        <v>0</v>
      </c>
      <c r="E804" s="1">
        <v>0</v>
      </c>
      <c r="F804" s="1">
        <v>0</v>
      </c>
      <c r="G804" s="58">
        <v>0</v>
      </c>
      <c r="I804" s="180">
        <f>+BPub!G790/1000000</f>
        <v>0</v>
      </c>
      <c r="J804" s="180">
        <f>+BPub!L790/1000000</f>
        <v>0</v>
      </c>
      <c r="K804" s="180">
        <f>+BPub!Q790/1000000</f>
        <v>0</v>
      </c>
      <c r="L804" s="180">
        <f>+BPub!W790/1000000</f>
        <v>0</v>
      </c>
      <c r="M804" s="180">
        <f>+BPub!AD790/1000000</f>
        <v>0</v>
      </c>
      <c r="N804" s="180">
        <v>0</v>
      </c>
      <c r="P804" s="58">
        <f>+BPub!I790/1000000</f>
        <v>0</v>
      </c>
      <c r="Q804" s="58">
        <f>+BPub!N790/1000000</f>
        <v>0</v>
      </c>
      <c r="R804" s="58">
        <f>+BPub!S790/1000000</f>
        <v>0</v>
      </c>
      <c r="S804" s="58">
        <f>+BPub!X790/1000000</f>
        <v>0</v>
      </c>
      <c r="T804" s="58">
        <f>+BPub!AB790/1000000</f>
        <v>0</v>
      </c>
      <c r="U804" s="58">
        <v>0</v>
      </c>
      <c r="W804" s="58">
        <f>+BPub!H790/1000000</f>
        <v>0</v>
      </c>
      <c r="X804" s="58">
        <f>+BPub!M790/1000000</f>
        <v>0</v>
      </c>
      <c r="Y804" s="58">
        <f>+BPub!R790/1000000</f>
        <v>0</v>
      </c>
      <c r="Z804" s="58">
        <f>+BPub!V790/1000000</f>
        <v>0</v>
      </c>
      <c r="AA804" s="58">
        <f>+BPub!AC790/1000000</f>
        <v>0</v>
      </c>
      <c r="AB804" s="58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</row>
    <row r="805" spans="1:35" x14ac:dyDescent="0.25">
      <c r="A805" t="s">
        <v>785</v>
      </c>
      <c r="B805" s="1">
        <v>0</v>
      </c>
      <c r="C805" s="149">
        <v>0</v>
      </c>
      <c r="D805" s="1">
        <v>0</v>
      </c>
      <c r="E805" s="1">
        <v>0</v>
      </c>
      <c r="F805" s="1">
        <v>0</v>
      </c>
      <c r="G805" s="58">
        <v>0</v>
      </c>
      <c r="I805" s="180">
        <f>+BPub!G791/1000000</f>
        <v>0</v>
      </c>
      <c r="J805" s="180">
        <f>+BPub!L791/1000000</f>
        <v>0</v>
      </c>
      <c r="K805" s="180">
        <f>+BPub!Q791/1000000</f>
        <v>0</v>
      </c>
      <c r="L805" s="180">
        <f>+BPub!W791/1000000</f>
        <v>0</v>
      </c>
      <c r="M805" s="180">
        <f>+BPub!AD791/1000000</f>
        <v>0</v>
      </c>
      <c r="N805" s="180">
        <v>0</v>
      </c>
      <c r="P805" s="58">
        <f>+BPub!I791/1000000</f>
        <v>0</v>
      </c>
      <c r="Q805" s="58">
        <f>+BPub!N791/1000000</f>
        <v>0</v>
      </c>
      <c r="R805" s="58">
        <f>+BPub!S791/1000000</f>
        <v>0</v>
      </c>
      <c r="S805" s="58">
        <f>+BPub!X791/1000000</f>
        <v>0</v>
      </c>
      <c r="T805" s="58">
        <f>+BPub!AB791/1000000</f>
        <v>0</v>
      </c>
      <c r="U805" s="58">
        <v>0</v>
      </c>
      <c r="W805" s="58">
        <f>+BPub!H791/1000000</f>
        <v>0</v>
      </c>
      <c r="X805" s="58">
        <f>+BPub!M791/1000000</f>
        <v>0</v>
      </c>
      <c r="Y805" s="58">
        <f>+BPub!R791/1000000</f>
        <v>0</v>
      </c>
      <c r="Z805" s="58">
        <f>+BPub!V791/1000000</f>
        <v>0</v>
      </c>
      <c r="AA805" s="58">
        <f>+BPub!AC791/1000000</f>
        <v>0</v>
      </c>
      <c r="AB805" s="58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</row>
    <row r="806" spans="1:35" x14ac:dyDescent="0.25">
      <c r="A806" t="s">
        <v>786</v>
      </c>
      <c r="B806" s="1">
        <v>0</v>
      </c>
      <c r="C806" s="149">
        <v>0</v>
      </c>
      <c r="D806" s="1">
        <v>0</v>
      </c>
      <c r="E806" s="1">
        <v>0</v>
      </c>
      <c r="F806" s="1">
        <v>0</v>
      </c>
      <c r="G806" s="58">
        <v>0</v>
      </c>
      <c r="I806" s="180">
        <f>+BPub!G792/1000000</f>
        <v>0</v>
      </c>
      <c r="J806" s="180">
        <f>+BPub!L792/1000000</f>
        <v>0</v>
      </c>
      <c r="K806" s="180">
        <f>+BPub!Q792/1000000</f>
        <v>0</v>
      </c>
      <c r="L806" s="180">
        <f>+BPub!W792/1000000</f>
        <v>0</v>
      </c>
      <c r="M806" s="180">
        <f>+BPub!AD792/1000000</f>
        <v>0</v>
      </c>
      <c r="N806" s="180">
        <v>0</v>
      </c>
      <c r="P806" s="58">
        <f>+BPub!I792/1000000</f>
        <v>0</v>
      </c>
      <c r="Q806" s="58">
        <f>+BPub!N792/1000000</f>
        <v>2.715E-3</v>
      </c>
      <c r="R806" s="58">
        <f>+BPub!S792/1000000</f>
        <v>1.9949999999999998E-3</v>
      </c>
      <c r="S806" s="58">
        <f>+BPub!X792/1000000</f>
        <v>1.3649999999999999E-3</v>
      </c>
      <c r="T806" s="58">
        <f>+BPub!AB792/1000000</f>
        <v>7.0560000000000002E-4</v>
      </c>
      <c r="U806" s="58">
        <v>0</v>
      </c>
      <c r="W806" s="58">
        <f>+BPub!H792/1000000</f>
        <v>0</v>
      </c>
      <c r="X806" s="58">
        <f>+BPub!M792/1000000</f>
        <v>0</v>
      </c>
      <c r="Y806" s="58">
        <f>+BPub!R792/1000000</f>
        <v>0</v>
      </c>
      <c r="Z806" s="58">
        <f>+BPub!V792/1000000</f>
        <v>0</v>
      </c>
      <c r="AA806" s="58">
        <f>+BPub!AC792/1000000</f>
        <v>0</v>
      </c>
      <c r="AB806" s="58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</row>
    <row r="807" spans="1:35" x14ac:dyDescent="0.25">
      <c r="A807" t="s">
        <v>787</v>
      </c>
      <c r="B807" s="1">
        <v>2.9746140000000001E-2</v>
      </c>
      <c r="C807" s="149">
        <v>2.3350900000000001E-2</v>
      </c>
      <c r="D807" s="1">
        <v>0.10269758</v>
      </c>
      <c r="E807" s="1">
        <v>6.5293799999999999E-2</v>
      </c>
      <c r="F807" s="1">
        <v>0.10709202000000001</v>
      </c>
      <c r="G807" s="58">
        <v>4.1476870000000006E-2</v>
      </c>
      <c r="I807" s="180">
        <f>+BPub!G793/1000000</f>
        <v>4.8948529999999997E-2</v>
      </c>
      <c r="J807" s="180">
        <f>+BPub!L793/1000000</f>
        <v>6.244533E-2</v>
      </c>
      <c r="K807" s="180">
        <f>+BPub!Q793/1000000</f>
        <v>0.10074329</v>
      </c>
      <c r="L807" s="180">
        <f>+BPub!W793/1000000</f>
        <v>6.7542970000000008E-2</v>
      </c>
      <c r="M807" s="180">
        <f>+BPub!AD793/1000000</f>
        <v>3.3538819999999997E-2</v>
      </c>
      <c r="N807" s="180">
        <v>1.2762799999999999E-2</v>
      </c>
      <c r="P807" s="58">
        <f>+BPub!I793/1000000</f>
        <v>0.32893663000000001</v>
      </c>
      <c r="Q807" s="58">
        <f>+BPub!N793/1000000</f>
        <v>0.50623885000000002</v>
      </c>
      <c r="R807" s="58">
        <f>+BPub!S793/1000000</f>
        <v>0.65825495000000001</v>
      </c>
      <c r="S807" s="58">
        <f>+BPub!X793/1000000</f>
        <v>0.81411447999999997</v>
      </c>
      <c r="T807" s="58">
        <f>+BPub!AB793/1000000</f>
        <v>0.85378467000000002</v>
      </c>
      <c r="U807" s="58">
        <v>0.96055170999999995</v>
      </c>
      <c r="W807" s="58">
        <f>+BPub!H793/1000000</f>
        <v>2.2077299999999998E-2</v>
      </c>
      <c r="X807" s="58">
        <f>+BPub!M793/1000000</f>
        <v>2.245813E-2</v>
      </c>
      <c r="Y807" s="58">
        <f>+BPub!R793/1000000</f>
        <v>9.2499999999999999E-2</v>
      </c>
      <c r="Z807" s="58">
        <f>+BPub!V793/1000000</f>
        <v>4.6695339999999995E-2</v>
      </c>
      <c r="AA807" s="58">
        <f>+BPub!AC793/1000000</f>
        <v>0.19716506</v>
      </c>
      <c r="AB807" s="58">
        <v>2.6184669999999997E-2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</row>
    <row r="808" spans="1:35" x14ac:dyDescent="0.25">
      <c r="A808" t="s">
        <v>788</v>
      </c>
      <c r="B808" s="1">
        <v>0.38116306999999999</v>
      </c>
      <c r="C808" s="149">
        <v>3.6530000000000004E-5</v>
      </c>
      <c r="D808" s="1">
        <v>1.488511E-2</v>
      </c>
      <c r="E808" s="1">
        <v>4.91793E-3</v>
      </c>
      <c r="F808" s="1">
        <v>0</v>
      </c>
      <c r="G808" s="58">
        <v>0.38439321000000004</v>
      </c>
      <c r="I808" s="180">
        <f>+BPub!G794/1000000</f>
        <v>6.8790000000000011E-5</v>
      </c>
      <c r="J808" s="180">
        <f>+BPub!L794/1000000</f>
        <v>6.5430000000000002E-5</v>
      </c>
      <c r="K808" s="180">
        <f>+BPub!Q794/1000000</f>
        <v>5.0541040000000002E-2</v>
      </c>
      <c r="L808" s="180">
        <f>+BPub!W794/1000000</f>
        <v>0.12187114</v>
      </c>
      <c r="M808" s="180">
        <f>+BPub!AD794/1000000</f>
        <v>3.4523569999999996E-2</v>
      </c>
      <c r="N808" s="180">
        <v>5.8017059999999995E-2</v>
      </c>
      <c r="P808" s="58">
        <f>+BPub!I794/1000000</f>
        <v>1.6617559</v>
      </c>
      <c r="Q808" s="58">
        <f>+BPub!N794/1000000</f>
        <v>8.9251737200000001</v>
      </c>
      <c r="R808" s="58">
        <f>+BPub!S794/1000000</f>
        <v>1.0219778399999999</v>
      </c>
      <c r="S808" s="58">
        <f>+BPub!X794/1000000</f>
        <v>12.172245279999999</v>
      </c>
      <c r="T808" s="58">
        <f>+BPub!AB794/1000000</f>
        <v>6.0762965099999997</v>
      </c>
      <c r="U808" s="58">
        <v>2.1507792299999999</v>
      </c>
      <c r="W808" s="58">
        <f>+BPub!H794/1000000</f>
        <v>7.2587079999999998E-2</v>
      </c>
      <c r="X808" s="58">
        <f>+BPub!M794/1000000</f>
        <v>3.83549E-3</v>
      </c>
      <c r="Y808" s="58">
        <f>+BPub!R794/1000000</f>
        <v>8.4069000000000006E-4</v>
      </c>
      <c r="Z808" s="58">
        <f>+BPub!V794/1000000</f>
        <v>0</v>
      </c>
      <c r="AA808" s="58">
        <f>+BPub!AC794/1000000</f>
        <v>0</v>
      </c>
      <c r="AB808" s="5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</row>
    <row r="809" spans="1:35" x14ac:dyDescent="0.25">
      <c r="A809" t="s">
        <v>789</v>
      </c>
      <c r="B809" s="1">
        <v>0</v>
      </c>
      <c r="C809" s="149">
        <v>2.1000000000000002E-6</v>
      </c>
      <c r="D809" s="1">
        <v>0</v>
      </c>
      <c r="E809" s="1">
        <v>0</v>
      </c>
      <c r="F809" s="1">
        <v>0</v>
      </c>
      <c r="G809" s="58">
        <v>0</v>
      </c>
      <c r="I809" s="180">
        <f>+BPub!G795/1000000</f>
        <v>6.8790000000000011E-5</v>
      </c>
      <c r="J809" s="180">
        <f>+BPub!L795/1000000</f>
        <v>6.3270000000000009E-5</v>
      </c>
      <c r="K809" s="180">
        <f>+BPub!Q795/1000000</f>
        <v>2.9710000000000002E-5</v>
      </c>
      <c r="L809" s="180">
        <f>+BPub!W795/1000000</f>
        <v>6.0930000000000001E-5</v>
      </c>
      <c r="M809" s="180">
        <f>+BPub!AD795/1000000</f>
        <v>5.6020000000000002E-5</v>
      </c>
      <c r="N809" s="180">
        <v>2.8390000000000001E-5</v>
      </c>
      <c r="P809" s="58">
        <f>+BPub!I795/1000000</f>
        <v>0</v>
      </c>
      <c r="Q809" s="58">
        <f>+BPub!N795/1000000</f>
        <v>0</v>
      </c>
      <c r="R809" s="58">
        <f>+BPub!S795/1000000</f>
        <v>0.73600656000000009</v>
      </c>
      <c r="S809" s="58">
        <f>+BPub!X795/1000000</f>
        <v>0</v>
      </c>
      <c r="T809" s="58">
        <f>+BPub!AB795/1000000</f>
        <v>0</v>
      </c>
      <c r="U809" s="58">
        <v>0</v>
      </c>
      <c r="W809" s="58">
        <f>+BPub!H795/1000000</f>
        <v>0</v>
      </c>
      <c r="X809" s="58">
        <f>+BPub!M795/1000000</f>
        <v>0</v>
      </c>
      <c r="Y809" s="58">
        <f>+BPub!R795/1000000</f>
        <v>0</v>
      </c>
      <c r="Z809" s="58">
        <f>+BPub!V795/1000000</f>
        <v>0</v>
      </c>
      <c r="AA809" s="58">
        <f>+BPub!AC795/1000000</f>
        <v>0</v>
      </c>
      <c r="AB809" s="58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</row>
    <row r="810" spans="1:35" x14ac:dyDescent="0.25">
      <c r="A810" t="s">
        <v>790</v>
      </c>
      <c r="B810" s="1">
        <v>0.38113786999999999</v>
      </c>
      <c r="C810" s="149">
        <v>3.4430000000000001E-5</v>
      </c>
      <c r="D810" s="1">
        <v>1.4804129999999999E-2</v>
      </c>
      <c r="E810" s="1">
        <v>2E-8</v>
      </c>
      <c r="F810" s="1">
        <v>0</v>
      </c>
      <c r="G810" s="58">
        <v>7.5691300000000003E-2</v>
      </c>
      <c r="I810" s="180">
        <f>+BPub!G796/1000000</f>
        <v>0</v>
      </c>
      <c r="J810" s="180">
        <f>+BPub!L796/1000000</f>
        <v>2.1600000000000001E-6</v>
      </c>
      <c r="K810" s="180">
        <f>+BPub!Q796/1000000</f>
        <v>5.051133E-2</v>
      </c>
      <c r="L810" s="180">
        <f>+BPub!W796/1000000</f>
        <v>0.10387925000000001</v>
      </c>
      <c r="M810" s="180">
        <f>+BPub!AD796/1000000</f>
        <v>2.7988349999999999E-2</v>
      </c>
      <c r="N810" s="180">
        <v>5.7988640000000001E-2</v>
      </c>
      <c r="P810" s="58">
        <f>+BPub!I796/1000000</f>
        <v>1.6495348700000001</v>
      </c>
      <c r="Q810" s="58">
        <f>+BPub!N796/1000000</f>
        <v>1.36168596</v>
      </c>
      <c r="R810" s="58">
        <f>+BPub!S796/1000000</f>
        <v>0.28051786000000001</v>
      </c>
      <c r="S810" s="58">
        <f>+BPub!X796/1000000</f>
        <v>1.5738606000000002</v>
      </c>
      <c r="T810" s="58">
        <f>+BPub!AB796/1000000</f>
        <v>0.49524131999999998</v>
      </c>
      <c r="U810" s="58">
        <v>1.27411962</v>
      </c>
      <c r="W810" s="58">
        <f>+BPub!H796/1000000</f>
        <v>5.7353100000000004E-3</v>
      </c>
      <c r="X810" s="58">
        <f>+BPub!M796/1000000</f>
        <v>3.83549E-3</v>
      </c>
      <c r="Y810" s="58">
        <f>+BPub!R796/1000000</f>
        <v>8.4069000000000006E-4</v>
      </c>
      <c r="Z810" s="58">
        <f>+BPub!V796/1000000</f>
        <v>0</v>
      </c>
      <c r="AA810" s="58">
        <f>+BPub!AC796/1000000</f>
        <v>0</v>
      </c>
      <c r="AB810" s="58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</row>
    <row r="811" spans="1:35" x14ac:dyDescent="0.25">
      <c r="A811" t="s">
        <v>791</v>
      </c>
      <c r="B811" s="1">
        <v>2.5199999999999999E-5</v>
      </c>
      <c r="C811" s="149">
        <v>0</v>
      </c>
      <c r="D811" s="1">
        <v>8.0980000000000001E-5</v>
      </c>
      <c r="E811" s="1">
        <v>4.9179100000000002E-3</v>
      </c>
      <c r="F811" s="1">
        <v>0</v>
      </c>
      <c r="G811" s="58">
        <v>0</v>
      </c>
      <c r="I811" s="180">
        <f>+BPub!G797/1000000</f>
        <v>0</v>
      </c>
      <c r="J811" s="180">
        <f>+BPub!L797/1000000</f>
        <v>0</v>
      </c>
      <c r="K811" s="180">
        <f>+BPub!Q797/1000000</f>
        <v>0</v>
      </c>
      <c r="L811" s="180">
        <f>+BPub!W797/1000000</f>
        <v>1.7930959999999999E-2</v>
      </c>
      <c r="M811" s="180">
        <f>+BPub!AD797/1000000</f>
        <v>6.4792000000000001E-3</v>
      </c>
      <c r="N811" s="180">
        <v>2.9999999999999997E-8</v>
      </c>
      <c r="P811" s="58">
        <f>+BPub!I797/1000000</f>
        <v>1.2221030000000001E-2</v>
      </c>
      <c r="Q811" s="58">
        <f>+BPub!N797/1000000</f>
        <v>7.5634877600000001</v>
      </c>
      <c r="R811" s="58">
        <f>+BPub!S797/1000000</f>
        <v>5.4534200000000005E-3</v>
      </c>
      <c r="S811" s="58">
        <f>+BPub!X797/1000000</f>
        <v>8.8809335699999998</v>
      </c>
      <c r="T811" s="58">
        <f>+BPub!AB797/1000000</f>
        <v>0.25062003999999999</v>
      </c>
      <c r="U811" s="58">
        <v>1.978444E-2</v>
      </c>
      <c r="W811" s="58">
        <f>+BPub!H797/1000000</f>
        <v>6.6851770000000005E-2</v>
      </c>
      <c r="X811" s="58">
        <f>+BPub!M797/1000000</f>
        <v>0</v>
      </c>
      <c r="Y811" s="58">
        <f>+BPub!R797/1000000</f>
        <v>0</v>
      </c>
      <c r="Z811" s="58">
        <f>+BPub!V797/1000000</f>
        <v>0</v>
      </c>
      <c r="AA811" s="58">
        <f>+BPub!AC797/1000000</f>
        <v>0</v>
      </c>
      <c r="AB811" s="58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</row>
    <row r="812" spans="1:35" x14ac:dyDescent="0.25">
      <c r="A812" t="s">
        <v>792</v>
      </c>
      <c r="B812" s="1">
        <v>0</v>
      </c>
      <c r="C812" s="149">
        <v>0</v>
      </c>
      <c r="D812" s="1">
        <v>0</v>
      </c>
      <c r="E812" s="1">
        <v>0</v>
      </c>
      <c r="F812" s="1">
        <v>0</v>
      </c>
      <c r="G812" s="58">
        <v>0</v>
      </c>
      <c r="I812" s="180">
        <f>+BPub!G798/1000000</f>
        <v>0</v>
      </c>
      <c r="J812" s="180">
        <f>+BPub!L798/1000000</f>
        <v>0</v>
      </c>
      <c r="K812" s="180">
        <f>+BPub!Q798/1000000</f>
        <v>0</v>
      </c>
      <c r="L812" s="180">
        <f>+BPub!W798/1000000</f>
        <v>0</v>
      </c>
      <c r="M812" s="180">
        <f>+BPub!AD798/1000000</f>
        <v>0</v>
      </c>
      <c r="N812" s="180">
        <v>0</v>
      </c>
      <c r="P812" s="58">
        <f>+BPub!I798/1000000</f>
        <v>1.2221030000000001E-2</v>
      </c>
      <c r="Q812" s="58">
        <f>+BPub!N798/1000000</f>
        <v>7.5634877600000001</v>
      </c>
      <c r="R812" s="58">
        <f>+BPub!S798/1000000</f>
        <v>5.4534200000000005E-3</v>
      </c>
      <c r="S812" s="58">
        <f>+BPub!X798/1000000</f>
        <v>8.8809335699999998</v>
      </c>
      <c r="T812" s="58">
        <f>+BPub!AB798/1000000</f>
        <v>0.25062003999999999</v>
      </c>
      <c r="U812" s="58">
        <v>1.978444E-2</v>
      </c>
      <c r="W812" s="58">
        <f>+BPub!H798/1000000</f>
        <v>0</v>
      </c>
      <c r="X812" s="58">
        <f>+BPub!M798/1000000</f>
        <v>0</v>
      </c>
      <c r="Y812" s="58">
        <f>+BPub!R798/1000000</f>
        <v>0</v>
      </c>
      <c r="Z812" s="58">
        <f>+BPub!V798/1000000</f>
        <v>0</v>
      </c>
      <c r="AA812" s="58">
        <f>+BPub!AC798/1000000</f>
        <v>0</v>
      </c>
      <c r="AB812" s="58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</row>
    <row r="813" spans="1:35" x14ac:dyDescent="0.25">
      <c r="A813" t="s">
        <v>793</v>
      </c>
      <c r="B813" s="1">
        <v>0</v>
      </c>
      <c r="C813" s="149">
        <v>0</v>
      </c>
      <c r="D813" s="1">
        <v>0</v>
      </c>
      <c r="E813" s="1">
        <v>0</v>
      </c>
      <c r="F813" s="1">
        <v>0</v>
      </c>
      <c r="G813" s="58">
        <v>0</v>
      </c>
      <c r="I813" s="180">
        <f>+BPub!G799/1000000</f>
        <v>0</v>
      </c>
      <c r="J813" s="180">
        <f>+BPub!L799/1000000</f>
        <v>0</v>
      </c>
      <c r="K813" s="180">
        <f>+BPub!Q799/1000000</f>
        <v>0</v>
      </c>
      <c r="L813" s="180">
        <f>+BPub!W799/1000000</f>
        <v>0</v>
      </c>
      <c r="M813" s="180">
        <f>+BPub!AD799/1000000</f>
        <v>0</v>
      </c>
      <c r="N813" s="180">
        <v>0</v>
      </c>
      <c r="P813" s="58">
        <f>+BPub!I799/1000000</f>
        <v>0</v>
      </c>
      <c r="Q813" s="58">
        <f>+BPub!N799/1000000</f>
        <v>0</v>
      </c>
      <c r="R813" s="58">
        <f>+BPub!S799/1000000</f>
        <v>0</v>
      </c>
      <c r="S813" s="58">
        <f>+BPub!X799/1000000</f>
        <v>0</v>
      </c>
      <c r="T813" s="58">
        <f>+BPub!AB799/1000000</f>
        <v>0</v>
      </c>
      <c r="U813" s="58">
        <v>0</v>
      </c>
      <c r="W813" s="58">
        <f>+BPub!H799/1000000</f>
        <v>0</v>
      </c>
      <c r="X813" s="58">
        <f>+BPub!M799/1000000</f>
        <v>0</v>
      </c>
      <c r="Y813" s="58">
        <f>+BPub!R799/1000000</f>
        <v>0</v>
      </c>
      <c r="Z813" s="58">
        <f>+BPub!V799/1000000</f>
        <v>0</v>
      </c>
      <c r="AA813" s="58">
        <f>+BPub!AC799/1000000</f>
        <v>0</v>
      </c>
      <c r="AB813" s="58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</row>
    <row r="814" spans="1:35" x14ac:dyDescent="0.25">
      <c r="A814" t="s">
        <v>794</v>
      </c>
      <c r="B814" s="1">
        <v>2.5199999999999999E-5</v>
      </c>
      <c r="C814" s="149">
        <v>0</v>
      </c>
      <c r="D814" s="1">
        <v>8.0980000000000001E-5</v>
      </c>
      <c r="E814" s="1">
        <v>4.9179100000000002E-3</v>
      </c>
      <c r="F814" s="1">
        <v>0</v>
      </c>
      <c r="G814" s="58">
        <v>0</v>
      </c>
      <c r="I814" s="180">
        <f>+BPub!G800/1000000</f>
        <v>0</v>
      </c>
      <c r="J814" s="180">
        <f>+BPub!L800/1000000</f>
        <v>0</v>
      </c>
      <c r="K814" s="180">
        <f>+BPub!Q800/1000000</f>
        <v>0</v>
      </c>
      <c r="L814" s="180">
        <f>+BPub!W800/1000000</f>
        <v>1.7930959999999999E-2</v>
      </c>
      <c r="M814" s="180">
        <f>+BPub!AD800/1000000</f>
        <v>6.4792000000000001E-3</v>
      </c>
      <c r="N814" s="180">
        <v>2.9999999999999997E-8</v>
      </c>
      <c r="P814" s="58">
        <f>+BPub!I800/1000000</f>
        <v>0</v>
      </c>
      <c r="Q814" s="58">
        <f>+BPub!N800/1000000</f>
        <v>0</v>
      </c>
      <c r="R814" s="58">
        <f>+BPub!S800/1000000</f>
        <v>0</v>
      </c>
      <c r="S814" s="58">
        <f>+BPub!X800/1000000</f>
        <v>0</v>
      </c>
      <c r="T814" s="58">
        <f>+BPub!AB800/1000000</f>
        <v>0</v>
      </c>
      <c r="U814" s="58">
        <v>0</v>
      </c>
      <c r="W814" s="58">
        <f>+BPub!H800/1000000</f>
        <v>6.6851770000000005E-2</v>
      </c>
      <c r="X814" s="58">
        <f>+BPub!M800/1000000</f>
        <v>0</v>
      </c>
      <c r="Y814" s="58">
        <f>+BPub!R800/1000000</f>
        <v>0</v>
      </c>
      <c r="Z814" s="58">
        <f>+BPub!V800/1000000</f>
        <v>0</v>
      </c>
      <c r="AA814" s="58">
        <f>+BPub!AC800/1000000</f>
        <v>0</v>
      </c>
      <c r="AB814" s="58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</row>
    <row r="815" spans="1:35" x14ac:dyDescent="0.25">
      <c r="A815" t="s">
        <v>795</v>
      </c>
      <c r="B815" s="1">
        <v>0</v>
      </c>
      <c r="C815" s="149">
        <v>0</v>
      </c>
      <c r="D815" s="1">
        <v>0</v>
      </c>
      <c r="E815" s="1">
        <v>0</v>
      </c>
      <c r="F815" s="1">
        <v>0</v>
      </c>
      <c r="G815" s="58">
        <v>0</v>
      </c>
      <c r="I815" s="180">
        <f>+BPub!G801/1000000</f>
        <v>0</v>
      </c>
      <c r="J815" s="180">
        <f>+BPub!L801/1000000</f>
        <v>0</v>
      </c>
      <c r="K815" s="180">
        <f>+BPub!Q801/1000000</f>
        <v>0</v>
      </c>
      <c r="L815" s="180">
        <f>+BPub!W801/1000000</f>
        <v>0</v>
      </c>
      <c r="M815" s="180">
        <f>+BPub!AD801/1000000</f>
        <v>0</v>
      </c>
      <c r="N815" s="180">
        <v>0</v>
      </c>
      <c r="P815" s="58">
        <f>+BPub!I801/1000000</f>
        <v>0</v>
      </c>
      <c r="Q815" s="58">
        <f>+BPub!N801/1000000</f>
        <v>0</v>
      </c>
      <c r="R815" s="58">
        <f>+BPub!S801/1000000</f>
        <v>0</v>
      </c>
      <c r="S815" s="58">
        <f>+BPub!X801/1000000</f>
        <v>1.7174511100000001</v>
      </c>
      <c r="T815" s="58">
        <f>+BPub!AB801/1000000</f>
        <v>5.3304351500000005</v>
      </c>
      <c r="U815" s="58">
        <v>0.85687517000000002</v>
      </c>
      <c r="W815" s="58">
        <f>+BPub!H801/1000000</f>
        <v>0</v>
      </c>
      <c r="X815" s="58">
        <f>+BPub!M801/1000000</f>
        <v>0</v>
      </c>
      <c r="Y815" s="58">
        <f>+BPub!R801/1000000</f>
        <v>0</v>
      </c>
      <c r="Z815" s="58">
        <f>+BPub!V801/1000000</f>
        <v>0</v>
      </c>
      <c r="AA815" s="58">
        <f>+BPub!AC801/1000000</f>
        <v>0</v>
      </c>
      <c r="AB815" s="58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</row>
    <row r="816" spans="1:35" x14ac:dyDescent="0.25">
      <c r="A816" t="s">
        <v>796</v>
      </c>
      <c r="B816" s="1">
        <v>0</v>
      </c>
      <c r="C816" s="149">
        <v>0</v>
      </c>
      <c r="D816" s="1">
        <v>0</v>
      </c>
      <c r="E816" s="1">
        <v>0</v>
      </c>
      <c r="F816" s="1">
        <v>0</v>
      </c>
      <c r="G816" s="58">
        <v>0</v>
      </c>
      <c r="I816" s="180">
        <f>+BPub!G802/1000000</f>
        <v>0</v>
      </c>
      <c r="J816" s="180">
        <f>+BPub!L802/1000000</f>
        <v>0</v>
      </c>
      <c r="K816" s="180">
        <f>+BPub!Q802/1000000</f>
        <v>0</v>
      </c>
      <c r="L816" s="180">
        <f>+BPub!W802/1000000</f>
        <v>0</v>
      </c>
      <c r="M816" s="180">
        <f>+BPub!AD802/1000000</f>
        <v>0</v>
      </c>
      <c r="N816" s="180">
        <v>0</v>
      </c>
      <c r="P816" s="58">
        <f>+BPub!I802/1000000</f>
        <v>0</v>
      </c>
      <c r="Q816" s="58">
        <f>+BPub!N802/1000000</f>
        <v>0</v>
      </c>
      <c r="R816" s="58">
        <f>+BPub!S802/1000000</f>
        <v>0</v>
      </c>
      <c r="S816" s="58">
        <f>+BPub!X802/1000000</f>
        <v>0</v>
      </c>
      <c r="T816" s="58">
        <f>+BPub!AB802/1000000</f>
        <v>0</v>
      </c>
      <c r="U816" s="58">
        <v>0</v>
      </c>
      <c r="W816" s="58">
        <f>+BPub!H802/1000000</f>
        <v>0</v>
      </c>
      <c r="X816" s="58">
        <f>+BPub!M802/1000000</f>
        <v>0</v>
      </c>
      <c r="Y816" s="58">
        <f>+BPub!R802/1000000</f>
        <v>0</v>
      </c>
      <c r="Z816" s="58">
        <f>+BPub!V802/1000000</f>
        <v>0</v>
      </c>
      <c r="AA816" s="58">
        <f>+BPub!AC802/1000000</f>
        <v>0</v>
      </c>
      <c r="AB816" s="58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</row>
    <row r="817" spans="1:35" x14ac:dyDescent="0.25">
      <c r="A817" t="s">
        <v>797</v>
      </c>
      <c r="B817" s="1">
        <v>0</v>
      </c>
      <c r="C817" s="149">
        <v>0</v>
      </c>
      <c r="D817" s="1">
        <v>0</v>
      </c>
      <c r="E817" s="1">
        <v>0</v>
      </c>
      <c r="F817" s="1">
        <v>0</v>
      </c>
      <c r="G817" s="58">
        <v>0</v>
      </c>
      <c r="I817" s="180">
        <f>+BPub!G803/1000000</f>
        <v>0</v>
      </c>
      <c r="J817" s="180">
        <f>+BPub!L803/1000000</f>
        <v>0</v>
      </c>
      <c r="K817" s="180">
        <f>+BPub!Q803/1000000</f>
        <v>0</v>
      </c>
      <c r="L817" s="180">
        <f>+BPub!W803/1000000</f>
        <v>0</v>
      </c>
      <c r="M817" s="180">
        <f>+BPub!AD803/1000000</f>
        <v>0</v>
      </c>
      <c r="N817" s="180">
        <v>0</v>
      </c>
      <c r="P817" s="58">
        <f>+BPub!I803/1000000</f>
        <v>0</v>
      </c>
      <c r="Q817" s="58">
        <f>+BPub!N803/1000000</f>
        <v>0</v>
      </c>
      <c r="R817" s="58">
        <f>+BPub!S803/1000000</f>
        <v>0</v>
      </c>
      <c r="S817" s="58">
        <f>+BPub!X803/1000000</f>
        <v>0</v>
      </c>
      <c r="T817" s="58">
        <f>+BPub!AB803/1000000</f>
        <v>0</v>
      </c>
      <c r="U817" s="58">
        <v>0</v>
      </c>
      <c r="W817" s="58">
        <f>+BPub!H803/1000000</f>
        <v>0</v>
      </c>
      <c r="X817" s="58">
        <f>+BPub!M803/1000000</f>
        <v>0</v>
      </c>
      <c r="Y817" s="58">
        <f>+BPub!R803/1000000</f>
        <v>0</v>
      </c>
      <c r="Z817" s="58">
        <f>+BPub!V803/1000000</f>
        <v>0</v>
      </c>
      <c r="AA817" s="58">
        <f>+BPub!AC803/1000000</f>
        <v>0</v>
      </c>
      <c r="AB817" s="58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</row>
    <row r="818" spans="1:35" x14ac:dyDescent="0.25">
      <c r="A818" t="s">
        <v>798</v>
      </c>
      <c r="B818" s="1">
        <v>39.375808999999997</v>
      </c>
      <c r="C818" s="149">
        <v>42.172747310000005</v>
      </c>
      <c r="D818" s="1">
        <v>45.150936999999999</v>
      </c>
      <c r="E818" s="1">
        <v>34.674981219999999</v>
      </c>
      <c r="F818" s="1">
        <v>48.462869789999999</v>
      </c>
      <c r="G818" s="58">
        <v>49.008898719999998</v>
      </c>
      <c r="I818" s="180">
        <f>+BPub!G804/1000000</f>
        <v>4.0612468900000005</v>
      </c>
      <c r="J818" s="180">
        <f>+BPub!L804/1000000</f>
        <v>4.0709501000000001</v>
      </c>
      <c r="K818" s="180">
        <f>+BPub!Q804/1000000</f>
        <v>3.1988281499999998</v>
      </c>
      <c r="L818" s="180">
        <f>+BPub!W804/1000000</f>
        <v>6.79043055</v>
      </c>
      <c r="M818" s="180">
        <f>+BPub!AD804/1000000</f>
        <v>19.332260059999999</v>
      </c>
      <c r="N818" s="180">
        <v>36.177881970000001</v>
      </c>
      <c r="P818" s="58">
        <f>+BPub!I804/1000000</f>
        <v>12.73106875</v>
      </c>
      <c r="Q818" s="58">
        <f>+BPub!N804/1000000</f>
        <v>41.157174869999999</v>
      </c>
      <c r="R818" s="58">
        <f>+BPub!S804/1000000</f>
        <v>58.067796350000002</v>
      </c>
      <c r="S818" s="58">
        <f>+BPub!X804/1000000</f>
        <v>27.196974640000001</v>
      </c>
      <c r="T818" s="58">
        <f>+BPub!AB804/1000000</f>
        <v>40.927182189999996</v>
      </c>
      <c r="U818" s="58">
        <v>32.990835310000001</v>
      </c>
      <c r="W818" s="58">
        <f>+BPub!H804/1000000</f>
        <v>3.4807113900000002</v>
      </c>
      <c r="X818" s="58">
        <f>+BPub!M804/1000000</f>
        <v>1.0979882700000001</v>
      </c>
      <c r="Y818" s="58">
        <f>+BPub!R804/1000000</f>
        <v>1.7644384</v>
      </c>
      <c r="Z818" s="58">
        <f>+BPub!V804/1000000</f>
        <v>1.89485708</v>
      </c>
      <c r="AA818" s="58">
        <f>+BPub!AC804/1000000</f>
        <v>1.7410829999999999</v>
      </c>
      <c r="AB818" s="58">
        <v>16.355972640000001</v>
      </c>
      <c r="AD818">
        <v>0.625058</v>
      </c>
      <c r="AE818">
        <v>1.9322170000000001</v>
      </c>
      <c r="AF818">
        <v>7.8688130000000003</v>
      </c>
      <c r="AG818">
        <v>3.127462</v>
      </c>
      <c r="AH818">
        <v>2.3319325800000001</v>
      </c>
      <c r="AI818">
        <v>0.15625991</v>
      </c>
    </row>
    <row r="819" spans="1:35" x14ac:dyDescent="0.25">
      <c r="A819" t="s">
        <v>799</v>
      </c>
      <c r="B819" s="1">
        <v>0</v>
      </c>
      <c r="C819" s="149">
        <v>0</v>
      </c>
      <c r="D819" s="1">
        <v>0</v>
      </c>
      <c r="E819" s="1">
        <v>0.27491678000000003</v>
      </c>
      <c r="F819" s="1">
        <v>0.44634711999999999</v>
      </c>
      <c r="G819" s="58">
        <v>5.008373E-2</v>
      </c>
      <c r="I819" s="180">
        <f>+BPub!G805/1000000</f>
        <v>0.21023996</v>
      </c>
      <c r="J819" s="180">
        <f>+BPub!L805/1000000</f>
        <v>2E-8</v>
      </c>
      <c r="K819" s="180">
        <f>+BPub!Q805/1000000</f>
        <v>2.0000000000000001E-4</v>
      </c>
      <c r="L819" s="180">
        <f>+BPub!W805/1000000</f>
        <v>0.30010001000000003</v>
      </c>
      <c r="M819" s="180">
        <f>+BPub!AD805/1000000</f>
        <v>5.9999999999999995E-8</v>
      </c>
      <c r="N819" s="180">
        <v>0.42818696000000001</v>
      </c>
      <c r="P819" s="58">
        <f>+BPub!I805/1000000</f>
        <v>0.18818319</v>
      </c>
      <c r="Q819" s="58">
        <f>+BPub!N805/1000000</f>
        <v>0</v>
      </c>
      <c r="R819" s="58">
        <f>+BPub!S805/1000000</f>
        <v>0.40594051000000003</v>
      </c>
      <c r="S819" s="58">
        <f>+BPub!X805/1000000</f>
        <v>0.13222442000000001</v>
      </c>
      <c r="T819" s="58">
        <f>+BPub!AB805/1000000</f>
        <v>6.5663500000000003E-3</v>
      </c>
      <c r="U819" s="58">
        <v>4.0013705000000002</v>
      </c>
      <c r="W819" s="58">
        <f>+BPub!H805/1000000</f>
        <v>0</v>
      </c>
      <c r="X819" s="58">
        <f>+BPub!M805/1000000</f>
        <v>5.075E-5</v>
      </c>
      <c r="Y819" s="58">
        <f>+BPub!R805/1000000</f>
        <v>1.8782E-4</v>
      </c>
      <c r="Z819" s="58">
        <f>+BPub!V805/1000000</f>
        <v>1.7201E-4</v>
      </c>
      <c r="AA819" s="58">
        <f>+BPub!AC805/1000000</f>
        <v>1.5536040000000001E-2</v>
      </c>
      <c r="AB819" s="58">
        <v>0</v>
      </c>
      <c r="AD819">
        <v>0</v>
      </c>
      <c r="AE819">
        <v>0</v>
      </c>
      <c r="AF819">
        <v>0</v>
      </c>
      <c r="AG819">
        <v>0</v>
      </c>
      <c r="AH819">
        <v>0.12</v>
      </c>
      <c r="AI819">
        <v>0</v>
      </c>
    </row>
    <row r="820" spans="1:35" x14ac:dyDescent="0.25">
      <c r="A820" t="s">
        <v>800</v>
      </c>
      <c r="B820" s="1">
        <v>24.698978329999999</v>
      </c>
      <c r="C820" s="149">
        <v>37.599747590000007</v>
      </c>
      <c r="D820" s="1">
        <v>39.567878919999998</v>
      </c>
      <c r="E820" s="1">
        <v>24.349538899999999</v>
      </c>
      <c r="F820" s="1">
        <v>43.835404070000003</v>
      </c>
      <c r="G820" s="58">
        <v>45.298868970000001</v>
      </c>
      <c r="I820" s="180">
        <f>+BPub!G806/1000000</f>
        <v>2.81682583</v>
      </c>
      <c r="J820" s="180">
        <f>+BPub!L806/1000000</f>
        <v>2.2800399900000001</v>
      </c>
      <c r="K820" s="180">
        <f>+BPub!Q806/1000000</f>
        <v>2.35209665</v>
      </c>
      <c r="L820" s="180">
        <f>+BPub!W806/1000000</f>
        <v>4.4561474299999997</v>
      </c>
      <c r="M820" s="180">
        <f>+BPub!AD806/1000000</f>
        <v>18.23419122</v>
      </c>
      <c r="N820" s="180">
        <v>34.177737439999994</v>
      </c>
      <c r="P820" s="58">
        <f>+BPub!I806/1000000</f>
        <v>5.8822701100000003</v>
      </c>
      <c r="Q820" s="58">
        <f>+BPub!N806/1000000</f>
        <v>34.376179950000001</v>
      </c>
      <c r="R820" s="58">
        <f>+BPub!S806/1000000</f>
        <v>38.948448159999998</v>
      </c>
      <c r="S820" s="58">
        <f>+BPub!X806/1000000</f>
        <v>22.087780550000002</v>
      </c>
      <c r="T820" s="58">
        <f>+BPub!AB806/1000000</f>
        <v>26.007325340000001</v>
      </c>
      <c r="U820" s="58">
        <v>6.6122122000000001</v>
      </c>
      <c r="W820" s="58">
        <f>+BPub!H806/1000000</f>
        <v>3.47523136</v>
      </c>
      <c r="X820" s="58">
        <f>+BPub!M806/1000000</f>
        <v>1.0920107400000001</v>
      </c>
      <c r="Y820" s="58">
        <f>+BPub!R806/1000000</f>
        <v>1.43311579</v>
      </c>
      <c r="Z820" s="58">
        <f>+BPub!V806/1000000</f>
        <v>1.0430767400000001</v>
      </c>
      <c r="AA820" s="58">
        <f>+BPub!AC806/1000000</f>
        <v>0.78752140000000004</v>
      </c>
      <c r="AB820" s="58">
        <v>15.763784359999999</v>
      </c>
      <c r="AD820">
        <v>0.624807</v>
      </c>
      <c r="AE820">
        <v>1.9252</v>
      </c>
      <c r="AF820">
        <v>7.7430950000000003</v>
      </c>
      <c r="AG820">
        <v>3.127462</v>
      </c>
      <c r="AH820">
        <v>2.0063571499999999</v>
      </c>
      <c r="AI820">
        <v>0</v>
      </c>
    </row>
    <row r="821" spans="1:35" x14ac:dyDescent="0.25">
      <c r="A821" t="s">
        <v>801</v>
      </c>
      <c r="B821" s="1">
        <v>12.601711330000001</v>
      </c>
      <c r="C821" s="149">
        <v>3.6731390299999997</v>
      </c>
      <c r="D821" s="1">
        <v>4.4150019699999996</v>
      </c>
      <c r="E821" s="1">
        <v>7.8813127600000001</v>
      </c>
      <c r="F821" s="1">
        <v>3.6032825699999997</v>
      </c>
      <c r="G821" s="58">
        <v>3.21933523</v>
      </c>
      <c r="I821" s="180">
        <f>+BPub!G807/1000000</f>
        <v>0.99852195999999993</v>
      </c>
      <c r="J821" s="180">
        <f>+BPub!L807/1000000</f>
        <v>1.25255867</v>
      </c>
      <c r="K821" s="180">
        <f>+BPub!Q807/1000000</f>
        <v>0.77568786999999995</v>
      </c>
      <c r="L821" s="180">
        <f>+BPub!W807/1000000</f>
        <v>1.27454285</v>
      </c>
      <c r="M821" s="180">
        <f>+BPub!AD807/1000000</f>
        <v>0.89990082999999998</v>
      </c>
      <c r="N821" s="180">
        <v>1.4777816499999998</v>
      </c>
      <c r="P821" s="58">
        <f>+BPub!I807/1000000</f>
        <v>4.7794386700000002</v>
      </c>
      <c r="Q821" s="58">
        <f>+BPub!N807/1000000</f>
        <v>4.7870386600000003</v>
      </c>
      <c r="R821" s="58">
        <f>+BPub!S807/1000000</f>
        <v>18.483156090000001</v>
      </c>
      <c r="S821" s="58">
        <f>+BPub!X807/1000000</f>
        <v>3.0125679399999998</v>
      </c>
      <c r="T821" s="58">
        <f>+BPub!AB807/1000000</f>
        <v>8.4435106400000013</v>
      </c>
      <c r="U821" s="58">
        <v>17.96366853</v>
      </c>
      <c r="W821" s="58">
        <f>+BPub!H807/1000000</f>
        <v>4.0091000000000004E-4</v>
      </c>
      <c r="X821" s="58">
        <f>+BPub!M807/1000000</f>
        <v>4.3228800000000003E-3</v>
      </c>
      <c r="Y821" s="58">
        <f>+BPub!R807/1000000</f>
        <v>0.32905278999999998</v>
      </c>
      <c r="Z821" s="58">
        <f>+BPub!V807/1000000</f>
        <v>0.85056817000000007</v>
      </c>
      <c r="AA821" s="58">
        <f>+BPub!AC807/1000000</f>
        <v>0.92854555000000005</v>
      </c>
      <c r="AB821" s="58">
        <v>0.59218177999999999</v>
      </c>
      <c r="AD821">
        <v>0</v>
      </c>
      <c r="AE821">
        <v>0</v>
      </c>
      <c r="AF821">
        <v>0.125697</v>
      </c>
      <c r="AG821">
        <v>0</v>
      </c>
      <c r="AH821">
        <v>0.19556867</v>
      </c>
      <c r="AI821">
        <v>0.14235935</v>
      </c>
    </row>
    <row r="822" spans="1:35" x14ac:dyDescent="0.25">
      <c r="A822" t="s">
        <v>802</v>
      </c>
      <c r="B822" s="1">
        <v>0</v>
      </c>
      <c r="C822" s="149">
        <v>0</v>
      </c>
      <c r="D822" s="1">
        <v>0</v>
      </c>
      <c r="E822" s="1">
        <v>9.9999999999999995E-7</v>
      </c>
      <c r="F822" s="1">
        <v>0</v>
      </c>
      <c r="G822" s="58">
        <v>0</v>
      </c>
      <c r="I822" s="180">
        <f>+BPub!G808/1000000</f>
        <v>3.1346020000000002E-2</v>
      </c>
      <c r="J822" s="180">
        <f>+BPub!L808/1000000</f>
        <v>0.30948870000000001</v>
      </c>
      <c r="K822" s="180">
        <f>+BPub!Q808/1000000</f>
        <v>6.1762110000000002E-2</v>
      </c>
      <c r="L822" s="180">
        <f>+BPub!W808/1000000</f>
        <v>5.0299080000000003E-2</v>
      </c>
      <c r="M822" s="180">
        <f>+BPub!AD808/1000000</f>
        <v>9.9455630000000003E-2</v>
      </c>
      <c r="N822" s="180">
        <v>5.4309550000000005E-2</v>
      </c>
      <c r="P822" s="58">
        <f>+BPub!I808/1000000</f>
        <v>1.55316677</v>
      </c>
      <c r="Q822" s="58">
        <f>+BPub!N808/1000000</f>
        <v>1.3708937400000001</v>
      </c>
      <c r="R822" s="58">
        <f>+BPub!S808/1000000</f>
        <v>0.21342582000000002</v>
      </c>
      <c r="S822" s="58">
        <f>+BPub!X808/1000000</f>
        <v>1.62241152</v>
      </c>
      <c r="T822" s="58">
        <f>+BPub!AB808/1000000</f>
        <v>1.8912888000000001</v>
      </c>
      <c r="U822" s="58">
        <v>2.4532497999999996</v>
      </c>
      <c r="W822" s="58">
        <f>+BPub!H808/1000000</f>
        <v>0</v>
      </c>
      <c r="X822" s="58">
        <f>+BPub!M808/1000000</f>
        <v>0</v>
      </c>
      <c r="Y822" s="58">
        <f>+BPub!R808/1000000</f>
        <v>0</v>
      </c>
      <c r="Z822" s="58">
        <f>+BPub!V808/1000000</f>
        <v>0</v>
      </c>
      <c r="AA822" s="58">
        <f>+BPub!AC808/1000000</f>
        <v>0</v>
      </c>
      <c r="AB822" s="58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</row>
    <row r="823" spans="1:35" x14ac:dyDescent="0.25">
      <c r="A823" t="s">
        <v>803</v>
      </c>
      <c r="B823" s="1">
        <v>2.07085959</v>
      </c>
      <c r="C823" s="149">
        <v>0.89986068999999991</v>
      </c>
      <c r="D823" s="1">
        <v>1.1680561100000002</v>
      </c>
      <c r="E823" s="1">
        <v>2.1692117799999999</v>
      </c>
      <c r="F823" s="1">
        <v>0.57783603000000006</v>
      </c>
      <c r="G823" s="58">
        <v>0.44061078999999997</v>
      </c>
      <c r="I823" s="180">
        <f>+BPub!G809/1000000</f>
        <v>4.3131200000000001E-3</v>
      </c>
      <c r="J823" s="180">
        <f>+BPub!L809/1000000</f>
        <v>0.22886271999999999</v>
      </c>
      <c r="K823" s="180">
        <f>+BPub!Q809/1000000</f>
        <v>9.0815200000000009E-3</v>
      </c>
      <c r="L823" s="180">
        <f>+BPub!W809/1000000</f>
        <v>0.70934118000000002</v>
      </c>
      <c r="M823" s="180">
        <f>+BPub!AD809/1000000</f>
        <v>9.8712320000000006E-2</v>
      </c>
      <c r="N823" s="180">
        <v>3.9866370000000005E-2</v>
      </c>
      <c r="P823" s="58">
        <f>+BPub!I809/1000000</f>
        <v>0.32801001000000002</v>
      </c>
      <c r="Q823" s="58">
        <f>+BPub!N809/1000000</f>
        <v>0.62306252000000006</v>
      </c>
      <c r="R823" s="58">
        <f>+BPub!S809/1000000</f>
        <v>1.682577E-2</v>
      </c>
      <c r="S823" s="58">
        <f>+BPub!X809/1000000</f>
        <v>0.34199021000000002</v>
      </c>
      <c r="T823" s="58">
        <f>+BPub!AB809/1000000</f>
        <v>4.5784910599999993</v>
      </c>
      <c r="U823" s="58">
        <v>1.9603342800000001</v>
      </c>
      <c r="W823" s="58">
        <f>+BPub!H809/1000000</f>
        <v>5.0791199999999995E-3</v>
      </c>
      <c r="X823" s="58">
        <f>+BPub!M809/1000000</f>
        <v>1.6039000000000001E-3</v>
      </c>
      <c r="Y823" s="58">
        <f>+BPub!R809/1000000</f>
        <v>2.0820000000000001E-3</v>
      </c>
      <c r="Z823" s="58">
        <f>+BPub!V809/1000000</f>
        <v>1.04016E-3</v>
      </c>
      <c r="AA823" s="58">
        <f>+BPub!AC809/1000000</f>
        <v>9.4800100000000005E-3</v>
      </c>
      <c r="AB823" s="58">
        <v>6.4999999999999996E-6</v>
      </c>
      <c r="AD823">
        <v>2.5099999999999998E-4</v>
      </c>
      <c r="AE823">
        <v>7.0169999999999998E-3</v>
      </c>
      <c r="AF823">
        <v>2.0999999999999999E-5</v>
      </c>
      <c r="AG823">
        <v>0</v>
      </c>
      <c r="AH823">
        <v>1.000676E-2</v>
      </c>
      <c r="AI823">
        <v>1.3900559999999999E-2</v>
      </c>
    </row>
    <row r="824" spans="1:35" x14ac:dyDescent="0.25">
      <c r="A824" t="s">
        <v>804</v>
      </c>
      <c r="B824" s="1">
        <v>4.2597499999999996E-3</v>
      </c>
      <c r="C824" s="149">
        <v>0</v>
      </c>
      <c r="D824" s="1">
        <v>0</v>
      </c>
      <c r="E824" s="1">
        <v>0</v>
      </c>
      <c r="F824" s="1">
        <v>0</v>
      </c>
      <c r="G824" s="58">
        <v>0</v>
      </c>
      <c r="I824" s="180">
        <f>+BPub!G810/1000000</f>
        <v>0</v>
      </c>
      <c r="J824" s="180">
        <f>+BPub!L810/1000000</f>
        <v>0</v>
      </c>
      <c r="K824" s="180">
        <f>+BPub!Q810/1000000</f>
        <v>0</v>
      </c>
      <c r="L824" s="180">
        <f>+BPub!W810/1000000</f>
        <v>0</v>
      </c>
      <c r="M824" s="180">
        <f>+BPub!AD810/1000000</f>
        <v>0</v>
      </c>
      <c r="N824" s="180">
        <v>0</v>
      </c>
      <c r="P824" s="58">
        <f>+BPub!I810/1000000</f>
        <v>0</v>
      </c>
      <c r="Q824" s="58">
        <f>+BPub!N810/1000000</f>
        <v>0</v>
      </c>
      <c r="R824" s="58">
        <f>+BPub!S810/1000000</f>
        <v>0</v>
      </c>
      <c r="S824" s="58">
        <f>+BPub!X810/1000000</f>
        <v>0</v>
      </c>
      <c r="T824" s="58">
        <f>+BPub!AB810/1000000</f>
        <v>0</v>
      </c>
      <c r="U824" s="58">
        <v>0</v>
      </c>
      <c r="W824" s="58">
        <f>+BPub!H810/1000000</f>
        <v>0</v>
      </c>
      <c r="X824" s="58">
        <f>+BPub!M810/1000000</f>
        <v>0</v>
      </c>
      <c r="Y824" s="58">
        <f>+BPub!R810/1000000</f>
        <v>0</v>
      </c>
      <c r="Z824" s="58">
        <f>+BPub!V810/1000000</f>
        <v>0</v>
      </c>
      <c r="AA824" s="58">
        <f>+BPub!AC810/1000000</f>
        <v>0</v>
      </c>
      <c r="AB824" s="58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</row>
    <row r="825" spans="1:35" x14ac:dyDescent="0.25">
      <c r="A825" t="s">
        <v>805</v>
      </c>
      <c r="B825" s="1">
        <v>0</v>
      </c>
      <c r="C825" s="149">
        <v>0</v>
      </c>
      <c r="D825" s="1">
        <v>0</v>
      </c>
      <c r="E825" s="1">
        <v>0</v>
      </c>
      <c r="F825" s="1">
        <v>0</v>
      </c>
      <c r="G825" s="58">
        <v>0</v>
      </c>
      <c r="I825" s="180">
        <f>+BPub!G811/1000000</f>
        <v>0</v>
      </c>
      <c r="J825" s="180">
        <f>+BPub!L811/1000000</f>
        <v>0</v>
      </c>
      <c r="K825" s="180">
        <f>+BPub!Q811/1000000</f>
        <v>0</v>
      </c>
      <c r="L825" s="180">
        <f>+BPub!W811/1000000</f>
        <v>0</v>
      </c>
      <c r="M825" s="180">
        <f>+BPub!AD811/1000000</f>
        <v>0</v>
      </c>
      <c r="N825" s="180">
        <v>0</v>
      </c>
      <c r="P825" s="58">
        <f>+BPub!I811/1000000</f>
        <v>0</v>
      </c>
      <c r="Q825" s="58">
        <f>+BPub!N811/1000000</f>
        <v>0</v>
      </c>
      <c r="R825" s="58">
        <f>+BPub!S811/1000000</f>
        <v>0</v>
      </c>
      <c r="S825" s="58">
        <f>+BPub!X811/1000000</f>
        <v>0</v>
      </c>
      <c r="T825" s="58">
        <f>+BPub!AB811/1000000</f>
        <v>0</v>
      </c>
      <c r="U825" s="58">
        <v>0</v>
      </c>
      <c r="W825" s="58">
        <f>+BPub!H811/1000000</f>
        <v>0</v>
      </c>
      <c r="X825" s="58">
        <f>+BPub!M811/1000000</f>
        <v>0</v>
      </c>
      <c r="Y825" s="58">
        <f>+BPub!R811/1000000</f>
        <v>0</v>
      </c>
      <c r="Z825" s="58">
        <f>+BPub!V811/1000000</f>
        <v>0</v>
      </c>
      <c r="AA825" s="58">
        <f>+BPub!AC811/1000000</f>
        <v>0</v>
      </c>
      <c r="AB825" s="58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</row>
    <row r="826" spans="1:35" x14ac:dyDescent="0.25">
      <c r="A826" t="s">
        <v>806</v>
      </c>
      <c r="B826" s="1">
        <v>58.259527179999999</v>
      </c>
      <c r="C826" s="149">
        <v>70.538997629999997</v>
      </c>
      <c r="D826" s="1">
        <v>68.229292079999993</v>
      </c>
      <c r="E826" s="1">
        <v>79.357329379999996</v>
      </c>
      <c r="F826" s="1">
        <v>79.319339920000004</v>
      </c>
      <c r="G826" s="58">
        <v>86.132888730000005</v>
      </c>
      <c r="I826" s="180">
        <f>+BPub!G812/1000000</f>
        <v>7.0063074299999997</v>
      </c>
      <c r="J826" s="180">
        <f>+BPub!L812/1000000</f>
        <v>6.6713918200000002</v>
      </c>
      <c r="K826" s="180">
        <f>+BPub!Q812/1000000</f>
        <v>8.0087549400000011</v>
      </c>
      <c r="L826" s="180">
        <f>+BPub!W812/1000000</f>
        <v>10.153919</v>
      </c>
      <c r="M826" s="180">
        <f>+BPub!AD812/1000000</f>
        <v>10.647981400000001</v>
      </c>
      <c r="N826" s="180">
        <v>9.4199149299999991</v>
      </c>
      <c r="P826" s="58">
        <f>+BPub!I812/1000000</f>
        <v>19.917253579999997</v>
      </c>
      <c r="Q826" s="58">
        <f>+BPub!N812/1000000</f>
        <v>25.403504000000002</v>
      </c>
      <c r="R826" s="58">
        <f>+BPub!S812/1000000</f>
        <v>31.856321269999999</v>
      </c>
      <c r="S826" s="58">
        <f>+BPub!X812/1000000</f>
        <v>35.369339090000004</v>
      </c>
      <c r="T826" s="58">
        <f>+BPub!AB812/1000000</f>
        <v>43.336473850000004</v>
      </c>
      <c r="U826" s="58">
        <v>47.963559689999997</v>
      </c>
      <c r="W826" s="58">
        <f>+BPub!H812/1000000</f>
        <v>12.97866769</v>
      </c>
      <c r="X826" s="58">
        <f>+BPub!M812/1000000</f>
        <v>13.681179970000001</v>
      </c>
      <c r="Y826" s="58">
        <f>+BPub!R812/1000000</f>
        <v>13.465795480000001</v>
      </c>
      <c r="Z826" s="58">
        <f>+BPub!V812/1000000</f>
        <v>15.435456029999999</v>
      </c>
      <c r="AA826" s="58">
        <f>+BPub!AC812/1000000</f>
        <v>15.021547400000001</v>
      </c>
      <c r="AB826" s="58">
        <v>19.50692265</v>
      </c>
      <c r="AD826">
        <v>4.4997999999999996</v>
      </c>
      <c r="AE826">
        <v>6.2980910000000003</v>
      </c>
      <c r="AF826">
        <v>7.564978</v>
      </c>
      <c r="AG826">
        <v>9.0601430000000001</v>
      </c>
      <c r="AH826">
        <v>10.97918756</v>
      </c>
      <c r="AI826">
        <v>12.68047207</v>
      </c>
    </row>
    <row r="827" spans="1:35" x14ac:dyDescent="0.25">
      <c r="A827" t="s">
        <v>807</v>
      </c>
      <c r="B827" s="1">
        <v>39.873408490000003</v>
      </c>
      <c r="C827" s="149">
        <v>45.210446090000005</v>
      </c>
      <c r="D827" s="1">
        <v>44.851921969999999</v>
      </c>
      <c r="E827" s="1">
        <v>50.330411920000003</v>
      </c>
      <c r="F827" s="1">
        <v>46.799594280000001</v>
      </c>
      <c r="G827" s="58">
        <v>52.710120909999993</v>
      </c>
      <c r="I827" s="180">
        <f>+BPub!G813/1000000</f>
        <v>4.8323151700000002</v>
      </c>
      <c r="J827" s="180">
        <f>+BPub!L813/1000000</f>
        <v>4.4820009699999996</v>
      </c>
      <c r="K827" s="180">
        <f>+BPub!Q813/1000000</f>
        <v>5.4093602300000008</v>
      </c>
      <c r="L827" s="180">
        <f>+BPub!W813/1000000</f>
        <v>6.5030484099999999</v>
      </c>
      <c r="M827" s="180">
        <f>+BPub!AD813/1000000</f>
        <v>6.2612243300000001</v>
      </c>
      <c r="N827" s="180">
        <v>5.73541933</v>
      </c>
      <c r="P827" s="58">
        <f>+BPub!I813/1000000</f>
        <v>12.600369839999999</v>
      </c>
      <c r="Q827" s="58">
        <f>+BPub!N813/1000000</f>
        <v>15.990803029999999</v>
      </c>
      <c r="R827" s="58">
        <f>+BPub!S813/1000000</f>
        <v>18.911770899999997</v>
      </c>
      <c r="S827" s="58">
        <f>+BPub!X813/1000000</f>
        <v>20.87651881</v>
      </c>
      <c r="T827" s="58">
        <f>+BPub!AB813/1000000</f>
        <v>23.729945470000001</v>
      </c>
      <c r="U827" s="58">
        <v>25.153836300000002</v>
      </c>
      <c r="W827" s="58">
        <f>+BPub!H813/1000000</f>
        <v>9.8177273300000003</v>
      </c>
      <c r="X827" s="58">
        <f>+BPub!M813/1000000</f>
        <v>10.07597531</v>
      </c>
      <c r="Y827" s="58">
        <f>+BPub!R813/1000000</f>
        <v>10.02924964</v>
      </c>
      <c r="Z827" s="58">
        <f>+BPub!V813/1000000</f>
        <v>10.680120800000001</v>
      </c>
      <c r="AA827" s="58">
        <f>+BPub!AC813/1000000</f>
        <v>11.678205500000001</v>
      </c>
      <c r="AB827" s="58">
        <v>15.04224658</v>
      </c>
      <c r="AD827">
        <v>2.939238</v>
      </c>
      <c r="AE827">
        <v>3.8827859999999998</v>
      </c>
      <c r="AF827">
        <v>5.003457</v>
      </c>
      <c r="AG827">
        <v>6.4181980000000003</v>
      </c>
      <c r="AH827">
        <v>7.5707178200000005</v>
      </c>
      <c r="AI827">
        <v>8.3292833700000006</v>
      </c>
    </row>
    <row r="828" spans="1:35" x14ac:dyDescent="0.25">
      <c r="A828" t="s">
        <v>808</v>
      </c>
      <c r="B828" s="1">
        <v>19.6301667</v>
      </c>
      <c r="C828" s="149">
        <v>22.222259440000002</v>
      </c>
      <c r="D828" s="1">
        <v>21.808542360000001</v>
      </c>
      <c r="E828" s="1">
        <v>21.433586870000003</v>
      </c>
      <c r="F828" s="1">
        <v>16.679534279999999</v>
      </c>
      <c r="G828" s="58">
        <v>23.392793530000002</v>
      </c>
      <c r="I828" s="180">
        <f>+BPub!G814/1000000</f>
        <v>2.9263280699999998</v>
      </c>
      <c r="J828" s="180">
        <f>+BPub!L814/1000000</f>
        <v>2.8265444700000004</v>
      </c>
      <c r="K828" s="180">
        <f>+BPub!Q814/1000000</f>
        <v>3.00641932</v>
      </c>
      <c r="L828" s="180">
        <f>+BPub!W814/1000000</f>
        <v>2.99478431</v>
      </c>
      <c r="M828" s="180">
        <f>+BPub!AD814/1000000</f>
        <v>2.2661936900000001</v>
      </c>
      <c r="N828" s="180">
        <v>2.05967119</v>
      </c>
      <c r="P828" s="58">
        <f>+BPub!I814/1000000</f>
        <v>7.7396717699999993</v>
      </c>
      <c r="Q828" s="58">
        <f>+BPub!N814/1000000</f>
        <v>10.24848356</v>
      </c>
      <c r="R828" s="58">
        <f>+BPub!S814/1000000</f>
        <v>12.45775965</v>
      </c>
      <c r="S828" s="58">
        <f>+BPub!X814/1000000</f>
        <v>13.599375960000001</v>
      </c>
      <c r="T828" s="58">
        <f>+BPub!AB814/1000000</f>
        <v>15.074192929999999</v>
      </c>
      <c r="U828" s="58">
        <v>15.54755153</v>
      </c>
      <c r="W828" s="58">
        <f>+BPub!H814/1000000</f>
        <v>6.3174826299999998</v>
      </c>
      <c r="X828" s="58">
        <f>+BPub!M814/1000000</f>
        <v>6.5785166100000003</v>
      </c>
      <c r="Y828" s="58">
        <f>+BPub!R814/1000000</f>
        <v>6.4056294600000001</v>
      </c>
      <c r="Z828" s="58">
        <f>+BPub!V814/1000000</f>
        <v>6.5056528600000005</v>
      </c>
      <c r="AA828" s="58">
        <f>+BPub!AC814/1000000</f>
        <v>5.8714809699999995</v>
      </c>
      <c r="AB828" s="58">
        <v>6.1066587000000006</v>
      </c>
      <c r="AD828">
        <v>2.1462219999999999</v>
      </c>
      <c r="AE828">
        <v>2.7200899999999999</v>
      </c>
      <c r="AF828">
        <v>3.3647279999999999</v>
      </c>
      <c r="AG828">
        <v>3.938024</v>
      </c>
      <c r="AH828">
        <v>4.5501131399999997</v>
      </c>
      <c r="AI828">
        <v>4.5120069800000007</v>
      </c>
    </row>
    <row r="829" spans="1:35" x14ac:dyDescent="0.25">
      <c r="A829" t="s">
        <v>809</v>
      </c>
      <c r="B829" s="1">
        <v>2.1980112599999999</v>
      </c>
      <c r="C829" s="149">
        <v>2.3908870299999996</v>
      </c>
      <c r="D829" s="1">
        <v>2.4093043500000002</v>
      </c>
      <c r="E829" s="1">
        <v>2.3788080099999998</v>
      </c>
      <c r="F829" s="1">
        <v>1.5657217800000001</v>
      </c>
      <c r="G829" s="58">
        <v>2.66238061</v>
      </c>
      <c r="I829" s="180">
        <f>+BPub!G815/1000000</f>
        <v>0.51694481999999997</v>
      </c>
      <c r="J829" s="180">
        <f>+BPub!L815/1000000</f>
        <v>0.51256623000000001</v>
      </c>
      <c r="K829" s="180">
        <f>+BPub!Q815/1000000</f>
        <v>0.53029623000000004</v>
      </c>
      <c r="L829" s="180">
        <f>+BPub!W815/1000000</f>
        <v>0.53774118000000004</v>
      </c>
      <c r="M829" s="180">
        <f>+BPub!AD815/1000000</f>
        <v>0.40409911999999998</v>
      </c>
      <c r="N829" s="180">
        <v>0.37234821000000001</v>
      </c>
      <c r="P829" s="58">
        <f>+BPub!I815/1000000</f>
        <v>1.1516003300000002</v>
      </c>
      <c r="Q829" s="58">
        <f>+BPub!N815/1000000</f>
        <v>1.5927689199999999</v>
      </c>
      <c r="R829" s="58">
        <f>+BPub!S815/1000000</f>
        <v>2.03112476</v>
      </c>
      <c r="S829" s="58">
        <f>+BPub!X815/1000000</f>
        <v>2.3750859599999998</v>
      </c>
      <c r="T829" s="58">
        <f>+BPub!AB815/1000000</f>
        <v>2.5933298599999999</v>
      </c>
      <c r="U829" s="58">
        <v>2.8231783999999998</v>
      </c>
      <c r="W829" s="58">
        <f>+BPub!H815/1000000</f>
        <v>1.0328296299999999</v>
      </c>
      <c r="X829" s="58">
        <f>+BPub!M815/1000000</f>
        <v>1.19004646</v>
      </c>
      <c r="Y829" s="58">
        <f>+BPub!R815/1000000</f>
        <v>1.13685441</v>
      </c>
      <c r="Z829" s="58">
        <f>+BPub!V815/1000000</f>
        <v>1.1361780100000001</v>
      </c>
      <c r="AA829" s="58">
        <f>+BPub!AC815/1000000</f>
        <v>1.1109153999999999</v>
      </c>
      <c r="AB829" s="58">
        <v>1.07308709</v>
      </c>
      <c r="AD829">
        <v>0.206598</v>
      </c>
      <c r="AE829">
        <v>0.263291</v>
      </c>
      <c r="AF829">
        <v>0.32510600000000001</v>
      </c>
      <c r="AG829">
        <v>0.40488800000000003</v>
      </c>
      <c r="AH829">
        <v>0.48650651</v>
      </c>
      <c r="AI829">
        <v>0.49700206000000002</v>
      </c>
    </row>
    <row r="830" spans="1:35" x14ac:dyDescent="0.25">
      <c r="A830" t="s">
        <v>810</v>
      </c>
      <c r="B830" s="1">
        <v>6.1013910000000005E-2</v>
      </c>
      <c r="C830" s="149">
        <v>7.7328110000000005E-2</v>
      </c>
      <c r="D830" s="1">
        <v>0.17468851000000002</v>
      </c>
      <c r="E830" s="1">
        <v>0.27365319999999999</v>
      </c>
      <c r="F830" s="1">
        <v>0.32235205</v>
      </c>
      <c r="G830" s="58">
        <v>0.23160751000000002</v>
      </c>
      <c r="I830" s="180">
        <f>+BPub!G816/1000000</f>
        <v>0</v>
      </c>
      <c r="J830" s="180">
        <f>+BPub!L816/1000000</f>
        <v>0</v>
      </c>
      <c r="K830" s="180">
        <f>+BPub!Q816/1000000</f>
        <v>0</v>
      </c>
      <c r="L830" s="180">
        <f>+BPub!W816/1000000</f>
        <v>0</v>
      </c>
      <c r="M830" s="180">
        <f>+BPub!AD816/1000000</f>
        <v>0</v>
      </c>
      <c r="N830" s="180">
        <v>0</v>
      </c>
      <c r="P830" s="58">
        <f>+BPub!I816/1000000</f>
        <v>0</v>
      </c>
      <c r="Q830" s="58">
        <f>+BPub!N816/1000000</f>
        <v>0</v>
      </c>
      <c r="R830" s="58">
        <f>+BPub!S816/1000000</f>
        <v>0</v>
      </c>
      <c r="S830" s="58">
        <f>+BPub!X816/1000000</f>
        <v>0</v>
      </c>
      <c r="T830" s="58">
        <f>+BPub!AB816/1000000</f>
        <v>1.85253E-3</v>
      </c>
      <c r="U830" s="58">
        <v>2.0100000000000001E-3</v>
      </c>
      <c r="W830" s="58">
        <f>+BPub!H816/1000000</f>
        <v>7.6499999999999996E-6</v>
      </c>
      <c r="X830" s="58">
        <f>+BPub!M816/1000000</f>
        <v>4.6560000000000001E-5</v>
      </c>
      <c r="Y830" s="58">
        <f>+BPub!R816/1000000</f>
        <v>9.1547999999999998E-4</v>
      </c>
      <c r="Z830" s="58">
        <f>+BPub!V816/1000000</f>
        <v>0</v>
      </c>
      <c r="AA830" s="58">
        <f>+BPub!AC816/1000000</f>
        <v>0</v>
      </c>
      <c r="AB830" s="58">
        <v>1.177925E-2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</row>
    <row r="831" spans="1:35" x14ac:dyDescent="0.25">
      <c r="A831" t="s">
        <v>811</v>
      </c>
      <c r="B831" s="1">
        <v>1.9995094</v>
      </c>
      <c r="C831" s="149">
        <v>2.6309689999999999</v>
      </c>
      <c r="D831" s="1">
        <v>2.98960318</v>
      </c>
      <c r="E831" s="1">
        <v>3.0156526800000001</v>
      </c>
      <c r="F831" s="1">
        <v>2.2888976000000003</v>
      </c>
      <c r="G831" s="58">
        <v>2.9042876299999998</v>
      </c>
      <c r="I831" s="180">
        <f>+BPub!G817/1000000</f>
        <v>0.24527831</v>
      </c>
      <c r="J831" s="180">
        <f>+BPub!L817/1000000</f>
        <v>0.28648180000000001</v>
      </c>
      <c r="K831" s="180">
        <f>+BPub!Q817/1000000</f>
        <v>0.35712178000000006</v>
      </c>
      <c r="L831" s="180">
        <f>+BPub!W817/1000000</f>
        <v>0.34951619</v>
      </c>
      <c r="M831" s="180">
        <f>+BPub!AD817/1000000</f>
        <v>0.26541049999999999</v>
      </c>
      <c r="N831" s="180">
        <v>0.25265007</v>
      </c>
      <c r="P831" s="58">
        <f>+BPub!I817/1000000</f>
        <v>0.58461968999999991</v>
      </c>
      <c r="Q831" s="58">
        <f>+BPub!N817/1000000</f>
        <v>1.0031841100000001</v>
      </c>
      <c r="R831" s="58">
        <f>+BPub!S817/1000000</f>
        <v>1.43145495</v>
      </c>
      <c r="S831" s="58">
        <f>+BPub!X817/1000000</f>
        <v>1.5923192399999999</v>
      </c>
      <c r="T831" s="58">
        <f>+BPub!AB817/1000000</f>
        <v>1.8035335400000001</v>
      </c>
      <c r="U831" s="58">
        <v>1.8748098400000002</v>
      </c>
      <c r="W831" s="58">
        <f>+BPub!H817/1000000</f>
        <v>0.38249242</v>
      </c>
      <c r="X831" s="58">
        <f>+BPub!M817/1000000</f>
        <v>0.58395145999999998</v>
      </c>
      <c r="Y831" s="58">
        <f>+BPub!R817/1000000</f>
        <v>0.74454390000000004</v>
      </c>
      <c r="Z831" s="58">
        <f>+BPub!V817/1000000</f>
        <v>0.75582448000000002</v>
      </c>
      <c r="AA831" s="58">
        <f>+BPub!AC817/1000000</f>
        <v>0.69962427000000005</v>
      </c>
      <c r="AB831" s="58">
        <v>0.73561618999999989</v>
      </c>
      <c r="AD831">
        <v>0.16297400000000001</v>
      </c>
      <c r="AE831">
        <v>0.26650000000000001</v>
      </c>
      <c r="AF831">
        <v>0.36672900000000003</v>
      </c>
      <c r="AG831">
        <v>0.43961800000000001</v>
      </c>
      <c r="AH831">
        <v>0.49585333000000004</v>
      </c>
      <c r="AI831">
        <v>0.51433403</v>
      </c>
    </row>
    <row r="832" spans="1:35" x14ac:dyDescent="0.25">
      <c r="A832" t="s">
        <v>812</v>
      </c>
      <c r="B832" s="1">
        <v>0</v>
      </c>
      <c r="C832" s="149">
        <v>0</v>
      </c>
      <c r="D832" s="1">
        <v>0</v>
      </c>
      <c r="E832" s="1">
        <v>0</v>
      </c>
      <c r="F832" s="1">
        <v>0</v>
      </c>
      <c r="G832" s="58">
        <v>0</v>
      </c>
      <c r="I832" s="180">
        <f>+BPub!G818/1000000</f>
        <v>0</v>
      </c>
      <c r="J832" s="180">
        <f>+BPub!L818/1000000</f>
        <v>0</v>
      </c>
      <c r="K832" s="180">
        <f>+BPub!Q818/1000000</f>
        <v>0</v>
      </c>
      <c r="L832" s="180">
        <f>+BPub!W818/1000000</f>
        <v>0</v>
      </c>
      <c r="M832" s="180">
        <f>+BPub!AD818/1000000</f>
        <v>0</v>
      </c>
      <c r="N832" s="180">
        <v>0</v>
      </c>
      <c r="P832" s="58">
        <f>+BPub!I818/1000000</f>
        <v>0</v>
      </c>
      <c r="Q832" s="58">
        <f>+BPub!N818/1000000</f>
        <v>0</v>
      </c>
      <c r="R832" s="58">
        <f>+BPub!S818/1000000</f>
        <v>0</v>
      </c>
      <c r="S832" s="58">
        <f>+BPub!X818/1000000</f>
        <v>0</v>
      </c>
      <c r="T832" s="58">
        <f>+BPub!AB818/1000000</f>
        <v>0</v>
      </c>
      <c r="U832" s="58">
        <v>0</v>
      </c>
      <c r="W832" s="58">
        <f>+BPub!H818/1000000</f>
        <v>0</v>
      </c>
      <c r="X832" s="58">
        <f>+BPub!M818/1000000</f>
        <v>0</v>
      </c>
      <c r="Y832" s="58">
        <f>+BPub!R818/1000000</f>
        <v>0</v>
      </c>
      <c r="Z832" s="58">
        <f>+BPub!V818/1000000</f>
        <v>0</v>
      </c>
      <c r="AA832" s="58">
        <f>+BPub!AC818/1000000</f>
        <v>0</v>
      </c>
      <c r="AB832" s="58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</row>
    <row r="833" spans="1:35" x14ac:dyDescent="0.25">
      <c r="A833" t="s">
        <v>813</v>
      </c>
      <c r="B833" s="1">
        <v>1.35812595</v>
      </c>
      <c r="C833" s="149">
        <v>0.17681357</v>
      </c>
      <c r="D833" s="1">
        <v>4.8381830000000001E-2</v>
      </c>
      <c r="E833" s="1">
        <v>1.5143499999999998E-3</v>
      </c>
      <c r="F833" s="1">
        <v>0.45198058000000002</v>
      </c>
      <c r="G833" s="58">
        <v>0.46427915999999997</v>
      </c>
      <c r="I833" s="180">
        <f>+BPub!G819/1000000</f>
        <v>0</v>
      </c>
      <c r="J833" s="180">
        <f>+BPub!L819/1000000</f>
        <v>0</v>
      </c>
      <c r="K833" s="180">
        <f>+BPub!Q819/1000000</f>
        <v>0</v>
      </c>
      <c r="L833" s="180">
        <f>+BPub!W819/1000000</f>
        <v>0</v>
      </c>
      <c r="M833" s="180">
        <f>+BPub!AD819/1000000</f>
        <v>0</v>
      </c>
      <c r="N833" s="180">
        <v>0</v>
      </c>
      <c r="P833" s="58">
        <f>+BPub!I819/1000000</f>
        <v>0.61496598999999996</v>
      </c>
      <c r="Q833" s="58">
        <f>+BPub!N819/1000000</f>
        <v>0</v>
      </c>
      <c r="R833" s="58">
        <f>+BPub!S819/1000000</f>
        <v>2.2463549999999999E-2</v>
      </c>
      <c r="S833" s="58">
        <f>+BPub!X819/1000000</f>
        <v>1.1703459999999999E-2</v>
      </c>
      <c r="T833" s="58">
        <f>+BPub!AB819/1000000</f>
        <v>0</v>
      </c>
      <c r="U833" s="58">
        <v>0</v>
      </c>
      <c r="W833" s="58">
        <f>+BPub!H819/1000000</f>
        <v>0.19247400000000001</v>
      </c>
      <c r="X833" s="58">
        <f>+BPub!M819/1000000</f>
        <v>0</v>
      </c>
      <c r="Y833" s="58">
        <f>+BPub!R819/1000000</f>
        <v>0</v>
      </c>
      <c r="Z833" s="58">
        <f>+BPub!V819/1000000</f>
        <v>0</v>
      </c>
      <c r="AA833" s="58">
        <f>+BPub!AC819/1000000</f>
        <v>0</v>
      </c>
      <c r="AB833" s="58">
        <v>1.713069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</row>
    <row r="834" spans="1:35" x14ac:dyDescent="0.25">
      <c r="A834" t="s">
        <v>814</v>
      </c>
      <c r="B834" s="1">
        <v>1.5774069199999998</v>
      </c>
      <c r="C834" s="149">
        <v>1.7617823700000002</v>
      </c>
      <c r="D834" s="1">
        <v>1.7184862599999999</v>
      </c>
      <c r="E834" s="1">
        <v>1.8068947200000001</v>
      </c>
      <c r="F834" s="1">
        <v>1.5084960600000001</v>
      </c>
      <c r="G834" s="58">
        <v>2.04160012</v>
      </c>
      <c r="I834" s="180">
        <f>+BPub!G820/1000000</f>
        <v>0</v>
      </c>
      <c r="J834" s="180">
        <f>+BPub!L820/1000000</f>
        <v>0</v>
      </c>
      <c r="K834" s="180">
        <f>+BPub!Q820/1000000</f>
        <v>0</v>
      </c>
      <c r="L834" s="180">
        <f>+BPub!W820/1000000</f>
        <v>0</v>
      </c>
      <c r="M834" s="180">
        <f>+BPub!AD820/1000000</f>
        <v>0</v>
      </c>
      <c r="N834" s="180">
        <v>0</v>
      </c>
      <c r="P834" s="58">
        <f>+BPub!I820/1000000</f>
        <v>0</v>
      </c>
      <c r="Q834" s="58">
        <f>+BPub!N820/1000000</f>
        <v>0</v>
      </c>
      <c r="R834" s="58">
        <f>+BPub!S820/1000000</f>
        <v>0</v>
      </c>
      <c r="S834" s="58">
        <f>+BPub!X820/1000000</f>
        <v>0</v>
      </c>
      <c r="T834" s="58">
        <f>+BPub!AB820/1000000</f>
        <v>0</v>
      </c>
      <c r="U834" s="58">
        <v>0</v>
      </c>
      <c r="W834" s="58">
        <f>+BPub!H820/1000000</f>
        <v>5.1749999999999995E-4</v>
      </c>
      <c r="X834" s="58">
        <f>+BPub!M820/1000000</f>
        <v>0</v>
      </c>
      <c r="Y834" s="58">
        <f>+BPub!R820/1000000</f>
        <v>0</v>
      </c>
      <c r="Z834" s="58">
        <f>+BPub!V820/1000000</f>
        <v>1.405238E-2</v>
      </c>
      <c r="AA834" s="58">
        <f>+BPub!AC820/1000000</f>
        <v>0</v>
      </c>
      <c r="AB834" s="58">
        <v>0</v>
      </c>
      <c r="AD834">
        <v>0.12712100000000001</v>
      </c>
      <c r="AE834">
        <v>0</v>
      </c>
      <c r="AF834">
        <v>0.36874800000000002</v>
      </c>
      <c r="AG834">
        <v>0.26223400000000002</v>
      </c>
      <c r="AH834">
        <v>0.31448893</v>
      </c>
      <c r="AI834">
        <v>0.34670645999999999</v>
      </c>
    </row>
    <row r="835" spans="1:35" x14ac:dyDescent="0.25">
      <c r="A835" t="s">
        <v>815</v>
      </c>
      <c r="B835" s="1">
        <v>13.049174349999999</v>
      </c>
      <c r="C835" s="149">
        <v>15.95040657</v>
      </c>
      <c r="D835" s="1">
        <v>15.70291548</v>
      </c>
      <c r="E835" s="1">
        <v>21.42030209</v>
      </c>
      <c r="F835" s="1">
        <v>23.982611930000001</v>
      </c>
      <c r="G835" s="58">
        <v>21.013172350000001</v>
      </c>
      <c r="I835" s="180">
        <f>+BPub!G821/1000000</f>
        <v>1.14376397</v>
      </c>
      <c r="J835" s="180">
        <f>+BPub!L821/1000000</f>
        <v>0.85640846999999998</v>
      </c>
      <c r="K835" s="180">
        <f>+BPub!Q821/1000000</f>
        <v>1.5155228999999999</v>
      </c>
      <c r="L835" s="180">
        <f>+BPub!W821/1000000</f>
        <v>2.62100673</v>
      </c>
      <c r="M835" s="180">
        <f>+BPub!AD821/1000000</f>
        <v>3.32552102</v>
      </c>
      <c r="N835" s="180">
        <v>3.0507498599999998</v>
      </c>
      <c r="P835" s="58">
        <f>+BPub!I821/1000000</f>
        <v>2.50951206</v>
      </c>
      <c r="Q835" s="58">
        <f>+BPub!N821/1000000</f>
        <v>3.14636644</v>
      </c>
      <c r="R835" s="58">
        <f>+BPub!S821/1000000</f>
        <v>2.9689679900000003</v>
      </c>
      <c r="S835" s="58">
        <f>+BPub!X821/1000000</f>
        <v>3.2980341900000001</v>
      </c>
      <c r="T835" s="58">
        <f>+BPub!AB821/1000000</f>
        <v>4.2570366100000001</v>
      </c>
      <c r="U835" s="58">
        <v>4.90628653</v>
      </c>
      <c r="W835" s="58">
        <f>+BPub!H821/1000000</f>
        <v>1.8919235000000001</v>
      </c>
      <c r="X835" s="58">
        <f>+BPub!M821/1000000</f>
        <v>1.72341422</v>
      </c>
      <c r="Y835" s="58">
        <f>+BPub!R821/1000000</f>
        <v>1.7413063899999999</v>
      </c>
      <c r="Z835" s="58">
        <f>+BPub!V821/1000000</f>
        <v>2.2684130699999998</v>
      </c>
      <c r="AA835" s="58">
        <f>+BPub!AC821/1000000</f>
        <v>3.9961848600000001</v>
      </c>
      <c r="AB835" s="58">
        <v>5.4020363499999995</v>
      </c>
      <c r="AD835">
        <v>0.29632500000000001</v>
      </c>
      <c r="AE835">
        <v>0.63290400000000002</v>
      </c>
      <c r="AF835">
        <v>0.57814600000000005</v>
      </c>
      <c r="AG835">
        <v>1.3734329999999999</v>
      </c>
      <c r="AH835">
        <v>1.7237559099999999</v>
      </c>
      <c r="AI835">
        <v>2.45923384</v>
      </c>
    </row>
    <row r="836" spans="1:35" x14ac:dyDescent="0.25">
      <c r="A836" t="s">
        <v>816</v>
      </c>
      <c r="B836" s="1">
        <v>0.12815599999999999</v>
      </c>
      <c r="C836" s="149">
        <v>7.2152670000000002E-2</v>
      </c>
      <c r="D836" s="1">
        <v>5.6026319999999998E-2</v>
      </c>
      <c r="E836" s="1">
        <v>1.3224680000000001E-2</v>
      </c>
      <c r="F836" s="1">
        <v>9.6611600000000002E-3</v>
      </c>
      <c r="G836" s="58">
        <v>1.0476639999999999E-2</v>
      </c>
      <c r="I836" s="180">
        <f>+BPub!G822/1000000</f>
        <v>0.31273192999999999</v>
      </c>
      <c r="J836" s="180">
        <f>+BPub!L822/1000000</f>
        <v>0.48974345000000002</v>
      </c>
      <c r="K836" s="180">
        <f>+BPub!Q822/1000000</f>
        <v>0.61133351000000002</v>
      </c>
      <c r="L836" s="180">
        <f>+BPub!W822/1000000</f>
        <v>0.85378471</v>
      </c>
      <c r="M836" s="180">
        <f>+BPub!AD822/1000000</f>
        <v>1.17479186</v>
      </c>
      <c r="N836" s="180">
        <v>0.66921693999999998</v>
      </c>
      <c r="P836" s="58">
        <f>+BPub!I822/1000000</f>
        <v>0.74901974999999998</v>
      </c>
      <c r="Q836" s="58">
        <f>+BPub!N822/1000000</f>
        <v>0.32420120000000002</v>
      </c>
      <c r="R836" s="58">
        <f>+BPub!S822/1000000</f>
        <v>0.58593461999999996</v>
      </c>
      <c r="S836" s="58">
        <f>+BPub!X822/1000000</f>
        <v>0.23934838</v>
      </c>
      <c r="T836" s="58">
        <f>+BPub!AB822/1000000</f>
        <v>0.16532885999999999</v>
      </c>
      <c r="U836" s="58">
        <v>0.22607105</v>
      </c>
      <c r="W836" s="58">
        <f>+BPub!H822/1000000</f>
        <v>3.5999999999999999E-3</v>
      </c>
      <c r="X836" s="58">
        <f>+BPub!M822/1000000</f>
        <v>3.323E-3</v>
      </c>
      <c r="Y836" s="58">
        <f>+BPub!R822/1000000</f>
        <v>8.7789999999999993E-4</v>
      </c>
      <c r="Z836" s="58">
        <f>+BPub!V822/1000000</f>
        <v>9.3120000000000008E-4</v>
      </c>
      <c r="AA836" s="58">
        <f>+BPub!AC822/1000000</f>
        <v>9.4615999999999993E-4</v>
      </c>
      <c r="AB836" s="58">
        <v>1.33292E-3</v>
      </c>
      <c r="AD836">
        <v>4.052E-3</v>
      </c>
      <c r="AE836">
        <v>2.8639999999999998E-3</v>
      </c>
      <c r="AF836">
        <v>2.6280000000000001E-3</v>
      </c>
      <c r="AG836">
        <v>4.9620000000000003E-3</v>
      </c>
      <c r="AH836">
        <v>1.848E-3</v>
      </c>
      <c r="AI836">
        <v>1.1826999999999999E-4</v>
      </c>
    </row>
    <row r="837" spans="1:35" x14ac:dyDescent="0.25">
      <c r="A837" t="s">
        <v>817</v>
      </c>
      <c r="B837" s="1">
        <v>0.12693099999999999</v>
      </c>
      <c r="C837" s="149">
        <v>6.8877610000000006E-2</v>
      </c>
      <c r="D837" s="1">
        <v>5.5066320000000002E-2</v>
      </c>
      <c r="E837" s="1">
        <v>1.3224680000000001E-2</v>
      </c>
      <c r="F837" s="1">
        <v>9.6611600000000002E-3</v>
      </c>
      <c r="G837" s="58">
        <v>1.0476639999999999E-2</v>
      </c>
      <c r="I837" s="180">
        <f>+BPub!G823/1000000</f>
        <v>1E-3</v>
      </c>
      <c r="J837" s="180">
        <f>+BPub!L823/1000000</f>
        <v>2.153E-3</v>
      </c>
      <c r="K837" s="180">
        <f>+BPub!Q823/1000000</f>
        <v>1.48E-3</v>
      </c>
      <c r="L837" s="180">
        <f>+BPub!W823/1000000</f>
        <v>0</v>
      </c>
      <c r="M837" s="180">
        <f>+BPub!AD823/1000000</f>
        <v>0</v>
      </c>
      <c r="N837" s="180">
        <v>0</v>
      </c>
      <c r="P837" s="58">
        <f>+BPub!I823/1000000</f>
        <v>5.1102639999999998E-2</v>
      </c>
      <c r="Q837" s="58">
        <f>+BPub!N823/1000000</f>
        <v>6.7416299999999998E-2</v>
      </c>
      <c r="R837" s="58">
        <f>+BPub!S823/1000000</f>
        <v>9.348629E-2</v>
      </c>
      <c r="S837" s="58">
        <f>+BPub!X823/1000000</f>
        <v>0.10534503999999999</v>
      </c>
      <c r="T837" s="58">
        <f>+BPub!AB823/1000000</f>
        <v>4.9644470000000003E-2</v>
      </c>
      <c r="U837" s="58">
        <v>6.9267519999999999E-2</v>
      </c>
      <c r="W837" s="58">
        <f>+BPub!H823/1000000</f>
        <v>3.5999999999999999E-3</v>
      </c>
      <c r="X837" s="58">
        <f>+BPub!M823/1000000</f>
        <v>3.323E-3</v>
      </c>
      <c r="Y837" s="58">
        <f>+BPub!R823/1000000</f>
        <v>8.7789999999999993E-4</v>
      </c>
      <c r="Z837" s="58">
        <f>+BPub!V823/1000000</f>
        <v>9.3120000000000008E-4</v>
      </c>
      <c r="AA837" s="58">
        <f>+BPub!AC823/1000000</f>
        <v>9.4615999999999993E-4</v>
      </c>
      <c r="AB837" s="58">
        <v>1.33292E-3</v>
      </c>
      <c r="AD837">
        <v>4.052E-3</v>
      </c>
      <c r="AE837">
        <v>2.8639999999999998E-3</v>
      </c>
      <c r="AF837">
        <v>2.6280000000000001E-3</v>
      </c>
      <c r="AG837">
        <v>4.9620000000000003E-3</v>
      </c>
      <c r="AH837">
        <v>1.848E-3</v>
      </c>
      <c r="AI837">
        <v>1.1826999999999999E-4</v>
      </c>
    </row>
    <row r="838" spans="1:35" x14ac:dyDescent="0.25">
      <c r="A838" t="s">
        <v>818</v>
      </c>
      <c r="B838" s="1">
        <v>1.225E-3</v>
      </c>
      <c r="C838" s="149">
        <v>3.2750599999999998E-3</v>
      </c>
      <c r="D838" s="1">
        <v>9.6000000000000002E-4</v>
      </c>
      <c r="E838" s="1">
        <v>0</v>
      </c>
      <c r="F838" s="1">
        <v>0</v>
      </c>
      <c r="G838" s="58">
        <v>0</v>
      </c>
      <c r="I838" s="180">
        <f>+BPub!G824/1000000</f>
        <v>0.31173192999999999</v>
      </c>
      <c r="J838" s="180">
        <f>+BPub!L824/1000000</f>
        <v>0.48759045000000001</v>
      </c>
      <c r="K838" s="180">
        <f>+BPub!Q824/1000000</f>
        <v>0.60985350999999999</v>
      </c>
      <c r="L838" s="180">
        <f>+BPub!W824/1000000</f>
        <v>0.85378471</v>
      </c>
      <c r="M838" s="180">
        <f>+BPub!AD824/1000000</f>
        <v>1.17479186</v>
      </c>
      <c r="N838" s="180">
        <v>0.66921693999999998</v>
      </c>
      <c r="P838" s="58">
        <f>+BPub!I824/1000000</f>
        <v>0.69791711000000001</v>
      </c>
      <c r="Q838" s="58">
        <f>+BPub!N824/1000000</f>
        <v>0.25678489999999998</v>
      </c>
      <c r="R838" s="58">
        <f>+BPub!S824/1000000</f>
        <v>0.49244832999999999</v>
      </c>
      <c r="S838" s="58">
        <f>+BPub!X824/1000000</f>
        <v>0.13400334</v>
      </c>
      <c r="T838" s="58">
        <f>+BPub!AB824/1000000</f>
        <v>0.11568439</v>
      </c>
      <c r="U838" s="58">
        <v>0.15680353</v>
      </c>
      <c r="W838" s="58">
        <f>+BPub!H824/1000000</f>
        <v>0</v>
      </c>
      <c r="X838" s="58">
        <f>+BPub!M824/1000000</f>
        <v>0</v>
      </c>
      <c r="Y838" s="58">
        <f>+BPub!R824/1000000</f>
        <v>0</v>
      </c>
      <c r="Z838" s="58">
        <f>+BPub!V824/1000000</f>
        <v>0</v>
      </c>
      <c r="AA838" s="58">
        <f>+BPub!AC824/1000000</f>
        <v>0</v>
      </c>
      <c r="AB838" s="5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</row>
    <row r="839" spans="1:35" x14ac:dyDescent="0.25">
      <c r="A839" t="s">
        <v>819</v>
      </c>
      <c r="B839" s="1">
        <v>10.454230320000001</v>
      </c>
      <c r="C839" s="149">
        <v>13.06990231</v>
      </c>
      <c r="D839" s="1">
        <v>11.287828800000002</v>
      </c>
      <c r="E839" s="1">
        <v>13.97153557</v>
      </c>
      <c r="F839" s="1">
        <v>16.483122139999999</v>
      </c>
      <c r="G839" s="58">
        <v>17.609775589999998</v>
      </c>
      <c r="I839" s="180">
        <f>+BPub!G825/1000000</f>
        <v>0.94862728000000007</v>
      </c>
      <c r="J839" s="180">
        <f>+BPub!L825/1000000</f>
        <v>0.82117739000000001</v>
      </c>
      <c r="K839" s="180">
        <f>+BPub!Q825/1000000</f>
        <v>1.0158351299999999</v>
      </c>
      <c r="L839" s="180">
        <f>+BPub!W825/1000000</f>
        <v>1.2037208100000001</v>
      </c>
      <c r="M839" s="180">
        <f>+BPub!AD825/1000000</f>
        <v>1.3574116299999999</v>
      </c>
      <c r="N839" s="180">
        <v>1.34552249</v>
      </c>
      <c r="P839" s="58">
        <f>+BPub!I825/1000000</f>
        <v>2.8533668999999997</v>
      </c>
      <c r="Q839" s="58">
        <f>+BPub!N825/1000000</f>
        <v>3.5310959999999998</v>
      </c>
      <c r="R839" s="58">
        <f>+BPub!S825/1000000</f>
        <v>4.9216983600000006</v>
      </c>
      <c r="S839" s="58">
        <f>+BPub!X825/1000000</f>
        <v>5.5967603300000004</v>
      </c>
      <c r="T839" s="58">
        <f>+BPub!AB825/1000000</f>
        <v>8.2434906899999998</v>
      </c>
      <c r="U839" s="58">
        <v>8.2925145199999992</v>
      </c>
      <c r="W839" s="58">
        <f>+BPub!H825/1000000</f>
        <v>0.99574541000000005</v>
      </c>
      <c r="X839" s="58">
        <f>+BPub!M825/1000000</f>
        <v>0.93804632999999993</v>
      </c>
      <c r="Y839" s="58">
        <f>+BPub!R825/1000000</f>
        <v>0.98776852999999998</v>
      </c>
      <c r="Z839" s="58">
        <f>+BPub!V825/1000000</f>
        <v>1.1351703500000001</v>
      </c>
      <c r="AA839" s="58">
        <f>+BPub!AC825/1000000</f>
        <v>1.2443437900000001</v>
      </c>
      <c r="AB839" s="58">
        <v>2.0471516899999997</v>
      </c>
      <c r="AD839">
        <v>0.69556700000000005</v>
      </c>
      <c r="AE839">
        <v>1.098732</v>
      </c>
      <c r="AF839">
        <v>1.010799</v>
      </c>
      <c r="AG839">
        <v>0.98244900000000002</v>
      </c>
      <c r="AH839">
        <v>1.43916405</v>
      </c>
      <c r="AI839">
        <v>2.07072989</v>
      </c>
    </row>
    <row r="840" spans="1:35" x14ac:dyDescent="0.25">
      <c r="A840" t="s">
        <v>820</v>
      </c>
      <c r="B840" s="1">
        <v>1.54529955</v>
      </c>
      <c r="C840" s="149">
        <v>1.64531402</v>
      </c>
      <c r="D840" s="1">
        <v>2.0205209100000001</v>
      </c>
      <c r="E840" s="1">
        <v>1.8599220400000001</v>
      </c>
      <c r="F840" s="1">
        <v>1.9430148899999999</v>
      </c>
      <c r="G840" s="58">
        <v>2.4379045800000001</v>
      </c>
      <c r="I840" s="180">
        <f>+BPub!G826/1000000</f>
        <v>6.5225299999999995E-3</v>
      </c>
      <c r="J840" s="180">
        <f>+BPub!L826/1000000</f>
        <v>4.8984600000000003E-3</v>
      </c>
      <c r="K840" s="180">
        <f>+BPub!Q826/1000000</f>
        <v>1.2494940000000001E-2</v>
      </c>
      <c r="L840" s="180">
        <f>+BPub!W826/1000000</f>
        <v>1.050509E-2</v>
      </c>
      <c r="M840" s="180">
        <f>+BPub!AD826/1000000</f>
        <v>1.8046349999999999E-2</v>
      </c>
      <c r="N840" s="180">
        <v>1.3337190000000001E-2</v>
      </c>
      <c r="P840" s="58">
        <f>+BPub!I826/1000000</f>
        <v>7.6020270000000001E-2</v>
      </c>
      <c r="Q840" s="58">
        <f>+BPub!N826/1000000</f>
        <v>0.10070786999999999</v>
      </c>
      <c r="R840" s="58">
        <f>+BPub!S826/1000000</f>
        <v>0.13534219</v>
      </c>
      <c r="S840" s="58">
        <f>+BPub!X826/1000000</f>
        <v>0.10958214999999999</v>
      </c>
      <c r="T840" s="58">
        <f>+BPub!AB826/1000000</f>
        <v>0.1158685</v>
      </c>
      <c r="U840" s="58">
        <v>0.12255983000000001</v>
      </c>
      <c r="W840" s="58">
        <f>+BPub!H826/1000000</f>
        <v>1.6500799999999999E-3</v>
      </c>
      <c r="X840" s="58">
        <f>+BPub!M826/1000000</f>
        <v>4.4248100000000004E-3</v>
      </c>
      <c r="Y840" s="58">
        <f>+BPub!R826/1000000</f>
        <v>9.8497900000000006E-3</v>
      </c>
      <c r="Z840" s="58">
        <f>+BPub!V826/1000000</f>
        <v>1.352241E-2</v>
      </c>
      <c r="AA840" s="58">
        <f>+BPub!AC826/1000000</f>
        <v>1.467595E-2</v>
      </c>
      <c r="AB840" s="58">
        <v>2.4575700000000002E-2</v>
      </c>
      <c r="AD840">
        <v>2.5309999999999998E-3</v>
      </c>
      <c r="AE840">
        <v>1.1055000000000001E-2</v>
      </c>
      <c r="AF840">
        <v>4.4910000000000002E-3</v>
      </c>
      <c r="AG840">
        <v>1.1733E-2</v>
      </c>
      <c r="AH840">
        <v>2.7799999999999999E-3</v>
      </c>
      <c r="AI840">
        <v>7.8929799999999991E-3</v>
      </c>
    </row>
    <row r="841" spans="1:35" x14ac:dyDescent="0.25">
      <c r="A841" t="s">
        <v>821</v>
      </c>
      <c r="B841" s="1">
        <v>4.1938755399999996</v>
      </c>
      <c r="C841" s="149">
        <v>5.4927482400000001</v>
      </c>
      <c r="D841" s="1">
        <v>3.5335567599999997</v>
      </c>
      <c r="E841" s="1">
        <v>5.1249300399999997</v>
      </c>
      <c r="F841" s="1">
        <v>7.2121903700000001</v>
      </c>
      <c r="G841" s="58">
        <v>7.2563762199999999</v>
      </c>
      <c r="I841" s="180">
        <f>+BPub!G827/1000000</f>
        <v>0.28510236999999999</v>
      </c>
      <c r="J841" s="180">
        <f>+BPub!L827/1000000</f>
        <v>0.36341213999999999</v>
      </c>
      <c r="K841" s="180">
        <f>+BPub!Q827/1000000</f>
        <v>0.27562038999999999</v>
      </c>
      <c r="L841" s="180">
        <f>+BPub!W827/1000000</f>
        <v>0.26529601000000003</v>
      </c>
      <c r="M841" s="180">
        <f>+BPub!AD827/1000000</f>
        <v>0.29090198</v>
      </c>
      <c r="N841" s="180">
        <v>0.46259413999999999</v>
      </c>
      <c r="P841" s="58">
        <f>+BPub!I827/1000000</f>
        <v>0.17820011999999999</v>
      </c>
      <c r="Q841" s="58">
        <f>+BPub!N827/1000000</f>
        <v>0.24619004999999999</v>
      </c>
      <c r="R841" s="58">
        <f>+BPub!S827/1000000</f>
        <v>0.23348001000000002</v>
      </c>
      <c r="S841" s="58">
        <f>+BPub!X827/1000000</f>
        <v>0.32258097999999996</v>
      </c>
      <c r="T841" s="58">
        <f>+BPub!AB827/1000000</f>
        <v>0.66244234000000002</v>
      </c>
      <c r="U841" s="58">
        <v>0.65751711999999995</v>
      </c>
      <c r="W841" s="58">
        <f>+BPub!H827/1000000</f>
        <v>0.102673</v>
      </c>
      <c r="X841" s="58">
        <f>+BPub!M827/1000000</f>
        <v>0.14657655</v>
      </c>
      <c r="Y841" s="58">
        <f>+BPub!R827/1000000</f>
        <v>0.15804762</v>
      </c>
      <c r="Z841" s="58">
        <f>+BPub!V827/1000000</f>
        <v>0.21638038000000001</v>
      </c>
      <c r="AA841" s="58">
        <f>+BPub!AC827/1000000</f>
        <v>0.25953146999999999</v>
      </c>
      <c r="AB841" s="58">
        <v>0.31699785999999996</v>
      </c>
      <c r="AD841">
        <v>3.0232999999999999E-2</v>
      </c>
      <c r="AE841">
        <v>5.8368999999999997E-2</v>
      </c>
      <c r="AF841">
        <v>0.10535799999999999</v>
      </c>
      <c r="AG841">
        <v>0.129719</v>
      </c>
      <c r="AH841">
        <v>0.13922532000000001</v>
      </c>
      <c r="AI841">
        <v>0.33113426000000001</v>
      </c>
    </row>
    <row r="842" spans="1:35" x14ac:dyDescent="0.25">
      <c r="A842" t="s">
        <v>822</v>
      </c>
      <c r="B842" s="1">
        <v>0.78581615000000005</v>
      </c>
      <c r="C842" s="149">
        <v>1.2444255</v>
      </c>
      <c r="D842" s="1">
        <v>0.15115151000000002</v>
      </c>
      <c r="E842" s="1">
        <v>0.48885655</v>
      </c>
      <c r="F842" s="1">
        <v>0.81020845999999991</v>
      </c>
      <c r="G842" s="58">
        <v>1.0462057900000001</v>
      </c>
      <c r="I842" s="180">
        <f>+BPub!G828/1000000</f>
        <v>5.3802550000000005E-2</v>
      </c>
      <c r="J842" s="180">
        <f>+BPub!L828/1000000</f>
        <v>2.5338689999999997E-2</v>
      </c>
      <c r="K842" s="180">
        <f>+BPub!Q828/1000000</f>
        <v>0.16004026999999998</v>
      </c>
      <c r="L842" s="180">
        <f>+BPub!W828/1000000</f>
        <v>0.20842073</v>
      </c>
      <c r="M842" s="180">
        <f>+BPub!AD828/1000000</f>
        <v>0.22429764000000002</v>
      </c>
      <c r="N842" s="180">
        <v>1.6221799999999998E-2</v>
      </c>
      <c r="P842" s="58">
        <f>+BPub!I828/1000000</f>
        <v>1.1725097099999999</v>
      </c>
      <c r="Q842" s="58">
        <f>+BPub!N828/1000000</f>
        <v>1.21091707</v>
      </c>
      <c r="R842" s="58">
        <f>+BPub!S828/1000000</f>
        <v>1.80286174</v>
      </c>
      <c r="S842" s="58">
        <f>+BPub!X828/1000000</f>
        <v>1.5629358200000001</v>
      </c>
      <c r="T842" s="58">
        <f>+BPub!AB828/1000000</f>
        <v>2.0471624099999999</v>
      </c>
      <c r="U842" s="58">
        <v>2.3739408399999999</v>
      </c>
      <c r="W842" s="58">
        <f>+BPub!H828/1000000</f>
        <v>0.19262715</v>
      </c>
      <c r="X842" s="58">
        <f>+BPub!M828/1000000</f>
        <v>0.15626932999999998</v>
      </c>
      <c r="Y842" s="58">
        <f>+BPub!R828/1000000</f>
        <v>0.18846762</v>
      </c>
      <c r="Z842" s="58">
        <f>+BPub!V828/1000000</f>
        <v>0.12282571</v>
      </c>
      <c r="AA842" s="58">
        <f>+BPub!AC828/1000000</f>
        <v>0.12428328</v>
      </c>
      <c r="AB842" s="58">
        <v>0.54888625000000002</v>
      </c>
      <c r="AD842">
        <v>0.18902099999999999</v>
      </c>
      <c r="AE842">
        <v>0.35856100000000002</v>
      </c>
      <c r="AF842">
        <v>0.128526</v>
      </c>
      <c r="AG842">
        <v>0.25824999999999998</v>
      </c>
      <c r="AH842">
        <v>0.42447899</v>
      </c>
      <c r="AI842">
        <v>0.78490931999999991</v>
      </c>
    </row>
    <row r="843" spans="1:35" x14ac:dyDescent="0.25">
      <c r="A843" t="s">
        <v>823</v>
      </c>
      <c r="B843" s="1">
        <v>1.1211605099999999</v>
      </c>
      <c r="C843" s="149">
        <v>1.17053338</v>
      </c>
      <c r="D843" s="1">
        <v>1.3811105400000001</v>
      </c>
      <c r="E843" s="1">
        <v>1.51004458</v>
      </c>
      <c r="F843" s="1">
        <v>1.7636875000000001</v>
      </c>
      <c r="G843" s="58">
        <v>1.8697192900000001</v>
      </c>
      <c r="I843" s="180">
        <f>+BPub!G829/1000000</f>
        <v>0.22628712000000001</v>
      </c>
      <c r="J843" s="180">
        <f>+BPub!L829/1000000</f>
        <v>0.18540779000000002</v>
      </c>
      <c r="K843" s="180">
        <f>+BPub!Q829/1000000</f>
        <v>0.18571701000000002</v>
      </c>
      <c r="L843" s="180">
        <f>+BPub!W829/1000000</f>
        <v>0.21033535</v>
      </c>
      <c r="M843" s="180">
        <f>+BPub!AD829/1000000</f>
        <v>0.21065655999999999</v>
      </c>
      <c r="N843" s="180">
        <v>0.16345323</v>
      </c>
      <c r="P843" s="58">
        <f>+BPub!I829/1000000</f>
        <v>0.50032312000000001</v>
      </c>
      <c r="Q843" s="58">
        <f>+BPub!N829/1000000</f>
        <v>0.5969850699999999</v>
      </c>
      <c r="R843" s="58">
        <f>+BPub!S829/1000000</f>
        <v>0.71087809999999996</v>
      </c>
      <c r="S843" s="58">
        <f>+BPub!X829/1000000</f>
        <v>0.97632721</v>
      </c>
      <c r="T843" s="58">
        <f>+BPub!AB829/1000000</f>
        <v>1.2405876999999998</v>
      </c>
      <c r="U843" s="58">
        <v>1.1991683899999999</v>
      </c>
      <c r="W843" s="58">
        <f>+BPub!H829/1000000</f>
        <v>0.26071230000000001</v>
      </c>
      <c r="X843" s="58">
        <f>+BPub!M829/1000000</f>
        <v>0.25475355999999999</v>
      </c>
      <c r="Y843" s="58">
        <f>+BPub!R829/1000000</f>
        <v>0.23989348000000002</v>
      </c>
      <c r="Z843" s="58">
        <f>+BPub!V829/1000000</f>
        <v>0.25301007000000003</v>
      </c>
      <c r="AA843" s="58">
        <f>+BPub!AC829/1000000</f>
        <v>0.27340571000000002</v>
      </c>
      <c r="AB843" s="58">
        <v>0.32378349000000001</v>
      </c>
      <c r="AD843">
        <v>8.4475999999999996E-2</v>
      </c>
      <c r="AE843">
        <v>0.13700200000000001</v>
      </c>
      <c r="AF843">
        <v>0.20891299999999999</v>
      </c>
      <c r="AG843">
        <v>0.184224</v>
      </c>
      <c r="AH843">
        <v>0.25729036</v>
      </c>
      <c r="AI843">
        <v>0.32196728999999996</v>
      </c>
    </row>
    <row r="844" spans="1:35" x14ac:dyDescent="0.25">
      <c r="A844" t="s">
        <v>824</v>
      </c>
      <c r="B844" s="1">
        <v>0.66132447999999999</v>
      </c>
      <c r="C844" s="149">
        <v>0.80942557999999998</v>
      </c>
      <c r="D844" s="1">
        <v>0.81517302000000003</v>
      </c>
      <c r="E844" s="1">
        <v>0.81287777999999999</v>
      </c>
      <c r="F844" s="1">
        <v>1.1010288100000001</v>
      </c>
      <c r="G844" s="58">
        <v>0.99051487000000005</v>
      </c>
      <c r="I844" s="180">
        <f>+BPub!G830/1000000</f>
        <v>4.6358110000000001E-2</v>
      </c>
      <c r="J844" s="180">
        <f>+BPub!L830/1000000</f>
        <v>3.5347709999999997E-2</v>
      </c>
      <c r="K844" s="180">
        <f>+BPub!Q830/1000000</f>
        <v>3.3685629999999994E-2</v>
      </c>
      <c r="L844" s="180">
        <f>+BPub!W830/1000000</f>
        <v>4.4295889999999997E-2</v>
      </c>
      <c r="M844" s="180">
        <f>+BPub!AD830/1000000</f>
        <v>5.876021E-2</v>
      </c>
      <c r="N844" s="180">
        <v>0.13618764000000003</v>
      </c>
      <c r="P844" s="58">
        <f>+BPub!I830/1000000</f>
        <v>6.5530489999999997E-2</v>
      </c>
      <c r="Q844" s="58">
        <f>+BPub!N830/1000000</f>
        <v>8.3059140000000004E-2</v>
      </c>
      <c r="R844" s="58">
        <f>+BPub!S830/1000000</f>
        <v>0.16020324</v>
      </c>
      <c r="S844" s="58">
        <f>+BPub!X830/1000000</f>
        <v>0.20122398999999999</v>
      </c>
      <c r="T844" s="58">
        <f>+BPub!AB830/1000000</f>
        <v>0.26129026</v>
      </c>
      <c r="U844" s="58">
        <v>0.23110204000000001</v>
      </c>
      <c r="W844" s="58">
        <f>+BPub!H830/1000000</f>
        <v>4.3498589999999997E-2</v>
      </c>
      <c r="X844" s="58">
        <f>+BPub!M830/1000000</f>
        <v>4.4155710000000001E-2</v>
      </c>
      <c r="Y844" s="58">
        <f>+BPub!R830/1000000</f>
        <v>4.8321449999999995E-2</v>
      </c>
      <c r="Z844" s="58">
        <f>+BPub!V830/1000000</f>
        <v>7.5249589999999991E-2</v>
      </c>
      <c r="AA844" s="58">
        <f>+BPub!AC830/1000000</f>
        <v>8.7535080000000001E-2</v>
      </c>
      <c r="AB844" s="58">
        <v>0.15984224999999999</v>
      </c>
      <c r="AD844">
        <v>0.12565699999999999</v>
      </c>
      <c r="AE844">
        <v>0.209672</v>
      </c>
      <c r="AF844">
        <v>0.34087000000000001</v>
      </c>
      <c r="AG844">
        <v>0.12067799999999999</v>
      </c>
      <c r="AH844">
        <v>0.13212189000000002</v>
      </c>
      <c r="AI844">
        <v>3.4273569999999996E-2</v>
      </c>
    </row>
    <row r="845" spans="1:35" x14ac:dyDescent="0.25">
      <c r="A845" t="s">
        <v>825</v>
      </c>
      <c r="B845" s="1">
        <v>1.0953561599999999</v>
      </c>
      <c r="C845" s="149">
        <v>1.65350606</v>
      </c>
      <c r="D845" s="1">
        <v>1.8509891999999999</v>
      </c>
      <c r="E845" s="1">
        <v>2.1727911899999999</v>
      </c>
      <c r="F845" s="1">
        <v>2.5036480800000001</v>
      </c>
      <c r="G845" s="58">
        <v>3.1324143599999998</v>
      </c>
      <c r="I845" s="180">
        <f>+BPub!G831/1000000</f>
        <v>8.5089500000000012E-3</v>
      </c>
      <c r="J845" s="180">
        <f>+BPub!L831/1000000</f>
        <v>2.3392399999999998E-3</v>
      </c>
      <c r="K845" s="180">
        <f>+BPub!Q831/1000000</f>
        <v>2.1883800000000002E-3</v>
      </c>
      <c r="L845" s="180">
        <f>+BPub!W831/1000000</f>
        <v>2.21601E-3</v>
      </c>
      <c r="M845" s="180">
        <f>+BPub!AD831/1000000</f>
        <v>5.0960699999999994E-3</v>
      </c>
      <c r="N845" s="180">
        <v>4.1315100000000006E-3</v>
      </c>
      <c r="P845" s="58">
        <f>+BPub!I831/1000000</f>
        <v>0.13311169</v>
      </c>
      <c r="Q845" s="58">
        <f>+BPub!N831/1000000</f>
        <v>7.001955E-2</v>
      </c>
      <c r="R845" s="58">
        <f>+BPub!S831/1000000</f>
        <v>5.7164099999999995E-2</v>
      </c>
      <c r="S845" s="58">
        <f>+BPub!X831/1000000</f>
        <v>5.7846980000000006E-2</v>
      </c>
      <c r="T845" s="58">
        <f>+BPub!AB831/1000000</f>
        <v>6.9447369999999994E-2</v>
      </c>
      <c r="U845" s="58">
        <v>6.7152539999999997E-2</v>
      </c>
      <c r="W845" s="58">
        <f>+BPub!H831/1000000</f>
        <v>0.12261528999999999</v>
      </c>
      <c r="X845" s="58">
        <f>+BPub!M831/1000000</f>
        <v>0.10387903</v>
      </c>
      <c r="Y845" s="58">
        <f>+BPub!R831/1000000</f>
        <v>9.9829410000000007E-2</v>
      </c>
      <c r="Z845" s="58">
        <f>+BPub!V831/1000000</f>
        <v>8.9087340000000001E-2</v>
      </c>
      <c r="AA845" s="58">
        <f>+BPub!AC831/1000000</f>
        <v>9.6314179999999999E-2</v>
      </c>
      <c r="AB845" s="58">
        <v>0.12948675000000001</v>
      </c>
      <c r="AD845">
        <v>6.9199999999999998E-2</v>
      </c>
      <c r="AE845">
        <v>8.3098000000000005E-2</v>
      </c>
      <c r="AF845">
        <v>8.1582000000000002E-2</v>
      </c>
      <c r="AG845">
        <v>0.11754100000000001</v>
      </c>
      <c r="AH845">
        <v>0.19676248999999998</v>
      </c>
      <c r="AI845">
        <v>0.23647636</v>
      </c>
    </row>
    <row r="846" spans="1:35" x14ac:dyDescent="0.25">
      <c r="A846" t="s">
        <v>826</v>
      </c>
      <c r="B846" s="1">
        <v>1.05139793</v>
      </c>
      <c r="C846" s="149">
        <v>1.0539495300000001</v>
      </c>
      <c r="D846" s="1">
        <v>1.5353268600000001</v>
      </c>
      <c r="E846" s="1">
        <v>2.0021133899999999</v>
      </c>
      <c r="F846" s="1">
        <v>1.14934403</v>
      </c>
      <c r="G846" s="58">
        <v>0.87664047999999994</v>
      </c>
      <c r="I846" s="180">
        <f>+BPub!G832/1000000</f>
        <v>0.32204565000000002</v>
      </c>
      <c r="J846" s="180">
        <f>+BPub!L832/1000000</f>
        <v>0.20443335999999998</v>
      </c>
      <c r="K846" s="180">
        <f>+BPub!Q832/1000000</f>
        <v>0.34608851000000002</v>
      </c>
      <c r="L846" s="180">
        <f>+BPub!W832/1000000</f>
        <v>0.46265172999999998</v>
      </c>
      <c r="M846" s="180">
        <f>+BPub!AD832/1000000</f>
        <v>0.54965281999999993</v>
      </c>
      <c r="N846" s="180">
        <v>0.54959698000000001</v>
      </c>
      <c r="P846" s="58">
        <f>+BPub!I832/1000000</f>
        <v>0.72767150000000003</v>
      </c>
      <c r="Q846" s="58">
        <f>+BPub!N832/1000000</f>
        <v>1.22321725</v>
      </c>
      <c r="R846" s="58">
        <f>+BPub!S832/1000000</f>
        <v>1.8217689799999999</v>
      </c>
      <c r="S846" s="58">
        <f>+BPub!X832/1000000</f>
        <v>2.3662632000000001</v>
      </c>
      <c r="T846" s="58">
        <f>+BPub!AB832/1000000</f>
        <v>3.8466921099999998</v>
      </c>
      <c r="U846" s="58">
        <v>3.6410737599999998</v>
      </c>
      <c r="W846" s="58">
        <f>+BPub!H832/1000000</f>
        <v>0.27196900000000002</v>
      </c>
      <c r="X846" s="58">
        <f>+BPub!M832/1000000</f>
        <v>0.22798733999999998</v>
      </c>
      <c r="Y846" s="58">
        <f>+BPub!R832/1000000</f>
        <v>0.24335915999999999</v>
      </c>
      <c r="Z846" s="58">
        <f>+BPub!V832/1000000</f>
        <v>0.36509484999999997</v>
      </c>
      <c r="AA846" s="58">
        <f>+BPub!AC832/1000000</f>
        <v>0.38859811999999999</v>
      </c>
      <c r="AB846" s="58">
        <v>0.54357939</v>
      </c>
      <c r="AD846">
        <v>0.19444800000000001</v>
      </c>
      <c r="AE846">
        <v>0.24097499999999999</v>
      </c>
      <c r="AF846">
        <v>0.14105699999999999</v>
      </c>
      <c r="AG846">
        <v>0.160304</v>
      </c>
      <c r="AH846">
        <v>0.28650500000000001</v>
      </c>
      <c r="AI846">
        <v>0.35407611</v>
      </c>
    </row>
    <row r="847" spans="1:35" x14ac:dyDescent="0.25">
      <c r="A847" t="s">
        <v>827</v>
      </c>
      <c r="B847" s="1">
        <v>2.34728307</v>
      </c>
      <c r="C847" s="149">
        <v>4.3291029600000002</v>
      </c>
      <c r="D847" s="1">
        <v>4.5142301900000001</v>
      </c>
      <c r="E847" s="1">
        <v>4.9407878499999995</v>
      </c>
      <c r="F847" s="1">
        <v>4.9646589299999997</v>
      </c>
      <c r="G847" s="58">
        <v>5.9094132400000001</v>
      </c>
      <c r="I847" s="180">
        <f>+BPub!G833/1000000</f>
        <v>0.10888563000000001</v>
      </c>
      <c r="J847" s="180">
        <f>+BPub!L833/1000000</f>
        <v>0.12980232</v>
      </c>
      <c r="K847" s="180">
        <f>+BPub!Q833/1000000</f>
        <v>0.31786434999999996</v>
      </c>
      <c r="L847" s="180">
        <f>+BPub!W833/1000000</f>
        <v>0.42794799</v>
      </c>
      <c r="M847" s="180">
        <f>+BPub!AD833/1000000</f>
        <v>0.36699274999999998</v>
      </c>
      <c r="N847" s="180">
        <v>0.52749892000000009</v>
      </c>
      <c r="P847" s="58">
        <f>+BPub!I833/1000000</f>
        <v>0.77971567000000008</v>
      </c>
      <c r="Q847" s="58">
        <f>+BPub!N833/1000000</f>
        <v>1.20796309</v>
      </c>
      <c r="R847" s="58">
        <f>+BPub!S833/1000000</f>
        <v>1.5777447099999999</v>
      </c>
      <c r="S847" s="58">
        <f>+BPub!X833/1000000</f>
        <v>1.8367452399999999</v>
      </c>
      <c r="T847" s="58">
        <f>+BPub!AB833/1000000</f>
        <v>2.8005839199999998</v>
      </c>
      <c r="U847" s="58">
        <v>3.7123623700000001</v>
      </c>
      <c r="W847" s="58">
        <f>+BPub!H833/1000000</f>
        <v>0.66087945999999997</v>
      </c>
      <c r="X847" s="58">
        <f>+BPub!M833/1000000</f>
        <v>0.94848790000000005</v>
      </c>
      <c r="Y847" s="58">
        <f>+BPub!R833/1000000</f>
        <v>0.21906028</v>
      </c>
      <c r="Z847" s="58">
        <f>+BPub!V833/1000000</f>
        <v>1.62017419</v>
      </c>
      <c r="AA847" s="58">
        <f>+BPub!AC833/1000000</f>
        <v>0.18804728000000001</v>
      </c>
      <c r="AB847" s="58">
        <v>3.8572449999999994E-2</v>
      </c>
      <c r="AD847">
        <v>0.21004300000000001</v>
      </c>
      <c r="AE847">
        <v>0.38044699999999998</v>
      </c>
      <c r="AF847">
        <v>0.342754</v>
      </c>
      <c r="AG847">
        <v>0.345883</v>
      </c>
      <c r="AH847">
        <v>0.59980151000000004</v>
      </c>
      <c r="AI847">
        <v>0.63100345999999996</v>
      </c>
    </row>
    <row r="848" spans="1:35" x14ac:dyDescent="0.25">
      <c r="A848" t="s">
        <v>828</v>
      </c>
      <c r="B848" s="1">
        <v>0</v>
      </c>
      <c r="C848" s="149">
        <v>0</v>
      </c>
      <c r="D848" s="1">
        <v>0</v>
      </c>
      <c r="E848" s="1">
        <v>0</v>
      </c>
      <c r="F848" s="1">
        <v>0</v>
      </c>
      <c r="G848" s="58">
        <v>0</v>
      </c>
      <c r="I848" s="180">
        <f>+BPub!G834/1000000</f>
        <v>0</v>
      </c>
      <c r="J848" s="180">
        <f>+BPub!L834/1000000</f>
        <v>0</v>
      </c>
      <c r="K848" s="180">
        <f>+BPub!Q834/1000000</f>
        <v>0</v>
      </c>
      <c r="L848" s="180">
        <f>+BPub!W834/1000000</f>
        <v>0</v>
      </c>
      <c r="M848" s="180">
        <f>+BPub!AD834/1000000</f>
        <v>0</v>
      </c>
      <c r="N848" s="180">
        <v>0</v>
      </c>
      <c r="P848" s="58">
        <f>+BPub!I834/1000000</f>
        <v>0</v>
      </c>
      <c r="Q848" s="58">
        <f>+BPub!N834/1000000</f>
        <v>0</v>
      </c>
      <c r="R848" s="58">
        <f>+BPub!S834/1000000</f>
        <v>0</v>
      </c>
      <c r="S848" s="58">
        <f>+BPub!X834/1000000</f>
        <v>0</v>
      </c>
      <c r="T848" s="58">
        <f>+BPub!AB834/1000000</f>
        <v>0</v>
      </c>
      <c r="U848" s="58">
        <v>0</v>
      </c>
      <c r="W848" s="58">
        <f>+BPub!H834/1000000</f>
        <v>0</v>
      </c>
      <c r="X848" s="58">
        <f>+BPub!M834/1000000</f>
        <v>0</v>
      </c>
      <c r="Y848" s="58">
        <f>+BPub!R834/1000000</f>
        <v>0</v>
      </c>
      <c r="Z848" s="58">
        <f>+BPub!V834/1000000</f>
        <v>0</v>
      </c>
      <c r="AA848" s="58">
        <f>+BPub!AC834/1000000</f>
        <v>0</v>
      </c>
      <c r="AB848" s="5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</row>
    <row r="849" spans="1:35" x14ac:dyDescent="0.25">
      <c r="A849" t="s">
        <v>829</v>
      </c>
      <c r="B849" s="1">
        <v>7.7755999999999995E-4</v>
      </c>
      <c r="C849" s="149">
        <v>1.7792299999999999E-3</v>
      </c>
      <c r="D849" s="1">
        <v>4.0816000000000002E-4</v>
      </c>
      <c r="E849" s="1">
        <v>3.21112E-3</v>
      </c>
      <c r="F849" s="1">
        <v>1.8961290000000002E-2</v>
      </c>
      <c r="G849" s="58">
        <v>2.2536630000000002E-2</v>
      </c>
      <c r="I849" s="180">
        <f>+BPub!G835/1000000</f>
        <v>8.1651E-4</v>
      </c>
      <c r="J849" s="180">
        <f>+BPub!L835/1000000</f>
        <v>0</v>
      </c>
      <c r="K849" s="180">
        <f>+BPub!Q835/1000000</f>
        <v>0</v>
      </c>
      <c r="L849" s="180">
        <f>+BPub!W835/1000000</f>
        <v>0</v>
      </c>
      <c r="M849" s="180">
        <f>+BPub!AD835/1000000</f>
        <v>6.1580000000000003E-5</v>
      </c>
      <c r="N849" s="180">
        <v>3.5426039999999999E-2</v>
      </c>
      <c r="P849" s="58">
        <f>+BPub!I835/1000000</f>
        <v>6.9999999999999999E-6</v>
      </c>
      <c r="Q849" s="58">
        <f>+BPub!N835/1000000</f>
        <v>9.5370200000000002E-3</v>
      </c>
      <c r="R849" s="58">
        <f>+BPub!S835/1000000</f>
        <v>7.2721000000000005E-4</v>
      </c>
      <c r="S849" s="58">
        <f>+BPub!X835/1000000</f>
        <v>1.2129000000000001E-4</v>
      </c>
      <c r="T849" s="58">
        <f>+BPub!AB835/1000000</f>
        <v>4.0080209999999998E-2</v>
      </c>
      <c r="U849" s="58">
        <v>2.725611E-2</v>
      </c>
      <c r="W849" s="58">
        <f>+BPub!H835/1000000</f>
        <v>7.8532900000000006E-3</v>
      </c>
      <c r="X849" s="58">
        <f>+BPub!M835/1000000</f>
        <v>8.1139799999999998E-3</v>
      </c>
      <c r="Y849" s="58">
        <f>+BPub!R835/1000000</f>
        <v>3.1192899999999998E-3</v>
      </c>
      <c r="Z849" s="58">
        <f>+BPub!V835/1000000</f>
        <v>3.5944200000000001E-3</v>
      </c>
      <c r="AA849" s="58">
        <f>+BPub!AC835/1000000</f>
        <v>4.2563200000000001E-3</v>
      </c>
      <c r="AB849" s="58">
        <v>5.5421999999999997E-3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</row>
    <row r="850" spans="1:35" x14ac:dyDescent="0.25">
      <c r="A850" t="s">
        <v>830</v>
      </c>
      <c r="B850" s="1">
        <v>0.39834953000000001</v>
      </c>
      <c r="C850" s="149">
        <v>0.59594765999999999</v>
      </c>
      <c r="D850" s="1">
        <v>0.75862600999999996</v>
      </c>
      <c r="E850" s="1">
        <v>1.1306346699999998</v>
      </c>
      <c r="F850" s="1">
        <v>1.03975935</v>
      </c>
      <c r="G850" s="58">
        <v>1.0792620900000001</v>
      </c>
      <c r="I850" s="180">
        <f>+BPub!G836/1000000</f>
        <v>9.0282059999999997E-2</v>
      </c>
      <c r="J850" s="180">
        <f>+BPub!L836/1000000</f>
        <v>0.10832385</v>
      </c>
      <c r="K850" s="180">
        <f>+BPub!Q836/1000000</f>
        <v>0.14397263000000002</v>
      </c>
      <c r="L850" s="180">
        <f>+BPub!W836/1000000</f>
        <v>0.22630957000000002</v>
      </c>
      <c r="M850" s="180">
        <f>+BPub!AD836/1000000</f>
        <v>0.22443668999999999</v>
      </c>
      <c r="N850" s="180">
        <v>0.23633699999999999</v>
      </c>
      <c r="P850" s="58">
        <f>+BPub!I836/1000000</f>
        <v>0.75129040000000002</v>
      </c>
      <c r="Q850" s="58">
        <f>+BPub!N836/1000000</f>
        <v>1.1406057000000001</v>
      </c>
      <c r="R850" s="58">
        <f>+BPub!S836/1000000</f>
        <v>1.51944736</v>
      </c>
      <c r="S850" s="58">
        <f>+BPub!X836/1000000</f>
        <v>1.7577528600000001</v>
      </c>
      <c r="T850" s="58">
        <f>+BPub!AB836/1000000</f>
        <v>2.6546506499999998</v>
      </c>
      <c r="U850" s="58">
        <v>3.59584014</v>
      </c>
      <c r="W850" s="58">
        <f>+BPub!H836/1000000</f>
        <v>0.64302617000000006</v>
      </c>
      <c r="X850" s="58">
        <f>+BPub!M836/1000000</f>
        <v>0.93037392000000008</v>
      </c>
      <c r="Y850" s="58">
        <f>+BPub!R836/1000000</f>
        <v>0.20555379000000001</v>
      </c>
      <c r="Z850" s="58">
        <f>+BPub!V836/1000000</f>
        <v>1.60630977</v>
      </c>
      <c r="AA850" s="58">
        <f>+BPub!AC836/1000000</f>
        <v>0.17332096</v>
      </c>
      <c r="AB850" s="58">
        <v>2.2595250000000001E-2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</row>
    <row r="851" spans="1:35" x14ac:dyDescent="0.25">
      <c r="A851" t="s">
        <v>831</v>
      </c>
      <c r="B851" s="1">
        <v>0</v>
      </c>
      <c r="C851" s="149">
        <v>0</v>
      </c>
      <c r="D851" s="1">
        <v>0</v>
      </c>
      <c r="E851" s="1">
        <v>0</v>
      </c>
      <c r="F851" s="1">
        <v>0</v>
      </c>
      <c r="G851" s="58">
        <v>0</v>
      </c>
      <c r="I851" s="180">
        <f>+BPub!G837/1000000</f>
        <v>0</v>
      </c>
      <c r="J851" s="180">
        <f>+BPub!L837/1000000</f>
        <v>0</v>
      </c>
      <c r="K851" s="180">
        <f>+BPub!Q837/1000000</f>
        <v>0</v>
      </c>
      <c r="L851" s="180">
        <f>+BPub!W837/1000000</f>
        <v>0</v>
      </c>
      <c r="M851" s="180">
        <f>+BPub!AD837/1000000</f>
        <v>0</v>
      </c>
      <c r="N851" s="180">
        <v>0</v>
      </c>
      <c r="P851" s="58">
        <f>+BPub!I837/1000000</f>
        <v>0</v>
      </c>
      <c r="Q851" s="58">
        <f>+BPub!N837/1000000</f>
        <v>0</v>
      </c>
      <c r="R851" s="58">
        <f>+BPub!S837/1000000</f>
        <v>0</v>
      </c>
      <c r="S851" s="58">
        <f>+BPub!X837/1000000</f>
        <v>0</v>
      </c>
      <c r="T851" s="58">
        <f>+BPub!AB837/1000000</f>
        <v>0</v>
      </c>
      <c r="U851" s="58">
        <v>0</v>
      </c>
      <c r="W851" s="58">
        <f>+BPub!H837/1000000</f>
        <v>0</v>
      </c>
      <c r="X851" s="58">
        <f>+BPub!M837/1000000</f>
        <v>0</v>
      </c>
      <c r="Y851" s="58">
        <f>+BPub!R837/1000000</f>
        <v>0</v>
      </c>
      <c r="Z851" s="58">
        <f>+BPub!V837/1000000</f>
        <v>0</v>
      </c>
      <c r="AA851" s="58">
        <f>+BPub!AC837/1000000</f>
        <v>0</v>
      </c>
      <c r="AB851" s="58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</row>
    <row r="852" spans="1:35" x14ac:dyDescent="0.25">
      <c r="A852" t="s">
        <v>832</v>
      </c>
      <c r="B852" s="1">
        <v>0</v>
      </c>
      <c r="C852" s="149">
        <v>0</v>
      </c>
      <c r="D852" s="1">
        <v>0</v>
      </c>
      <c r="E852" s="1">
        <v>0</v>
      </c>
      <c r="F852" s="1">
        <v>0</v>
      </c>
      <c r="G852" s="58">
        <v>0</v>
      </c>
      <c r="I852" s="180">
        <f>+BPub!G838/1000000</f>
        <v>0</v>
      </c>
      <c r="J852" s="180">
        <f>+BPub!L838/1000000</f>
        <v>0</v>
      </c>
      <c r="K852" s="180">
        <f>+BPub!Q838/1000000</f>
        <v>0</v>
      </c>
      <c r="L852" s="180">
        <f>+BPub!W838/1000000</f>
        <v>0</v>
      </c>
      <c r="M852" s="180">
        <f>+BPub!AD838/1000000</f>
        <v>0</v>
      </c>
      <c r="N852" s="180">
        <v>0</v>
      </c>
      <c r="P852" s="58">
        <f>+BPub!I838/1000000</f>
        <v>0</v>
      </c>
      <c r="Q852" s="58">
        <f>+BPub!N838/1000000</f>
        <v>0</v>
      </c>
      <c r="R852" s="58">
        <f>+BPub!S838/1000000</f>
        <v>0</v>
      </c>
      <c r="S852" s="58">
        <f>+BPub!X838/1000000</f>
        <v>0</v>
      </c>
      <c r="T852" s="58">
        <f>+BPub!AB838/1000000</f>
        <v>0</v>
      </c>
      <c r="U852" s="58">
        <v>0</v>
      </c>
      <c r="W852" s="58">
        <f>+BPub!H838/1000000</f>
        <v>0</v>
      </c>
      <c r="X852" s="58">
        <f>+BPub!M838/1000000</f>
        <v>0</v>
      </c>
      <c r="Y852" s="58">
        <f>+BPub!R838/1000000</f>
        <v>0</v>
      </c>
      <c r="Z852" s="58">
        <f>+BPub!V838/1000000</f>
        <v>0</v>
      </c>
      <c r="AA852" s="58">
        <f>+BPub!AC838/1000000</f>
        <v>0</v>
      </c>
      <c r="AB852" s="58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</row>
    <row r="853" spans="1:35" x14ac:dyDescent="0.25">
      <c r="A853" t="s">
        <v>833</v>
      </c>
      <c r="B853" s="1">
        <v>3.3904899999999999E-3</v>
      </c>
      <c r="C853" s="149">
        <v>2.0686699999999999E-3</v>
      </c>
      <c r="D853" s="1">
        <v>2.1940770000000002E-2</v>
      </c>
      <c r="E853" s="1">
        <v>3.3710999999999998E-2</v>
      </c>
      <c r="F853" s="1">
        <v>8.4691300000000001E-3</v>
      </c>
      <c r="G853" s="58">
        <v>5.3771400000000007E-3</v>
      </c>
      <c r="I853" s="180">
        <f>+BPub!G839/1000000</f>
        <v>0</v>
      </c>
      <c r="J853" s="180">
        <f>+BPub!L839/1000000</f>
        <v>0</v>
      </c>
      <c r="K853" s="180">
        <f>+BPub!Q839/1000000</f>
        <v>0</v>
      </c>
      <c r="L853" s="180">
        <f>+BPub!W839/1000000</f>
        <v>0</v>
      </c>
      <c r="M853" s="180">
        <f>+BPub!AD839/1000000</f>
        <v>0</v>
      </c>
      <c r="N853" s="180">
        <v>0</v>
      </c>
      <c r="P853" s="58">
        <f>+BPub!I839/1000000</f>
        <v>1.9883499999999998E-3</v>
      </c>
      <c r="Q853" s="58">
        <f>+BPub!N839/1000000</f>
        <v>3.1297659999999998E-2</v>
      </c>
      <c r="R853" s="58">
        <f>+BPub!S839/1000000</f>
        <v>3.102603E-2</v>
      </c>
      <c r="S853" s="58">
        <f>+BPub!X839/1000000</f>
        <v>5.3852980000000002E-2</v>
      </c>
      <c r="T853" s="58">
        <f>+BPub!AB839/1000000</f>
        <v>7.2107060000000001E-2</v>
      </c>
      <c r="U853" s="58">
        <v>2.7819899999999998E-3</v>
      </c>
      <c r="W853" s="58">
        <f>+BPub!H839/1000000</f>
        <v>0</v>
      </c>
      <c r="X853" s="58">
        <f>+BPub!M839/1000000</f>
        <v>0</v>
      </c>
      <c r="Y853" s="58">
        <f>+BPub!R839/1000000</f>
        <v>0</v>
      </c>
      <c r="Z853" s="58">
        <f>+BPub!V839/1000000</f>
        <v>0</v>
      </c>
      <c r="AA853" s="58">
        <f>+BPub!AC839/1000000</f>
        <v>0</v>
      </c>
      <c r="AB853" s="58">
        <v>0</v>
      </c>
      <c r="AD853">
        <v>0</v>
      </c>
      <c r="AE853">
        <v>0</v>
      </c>
      <c r="AF853">
        <v>0</v>
      </c>
      <c r="AG853">
        <v>0</v>
      </c>
      <c r="AH853">
        <v>-4.3109999999999999E-5</v>
      </c>
      <c r="AI853">
        <v>6.4800000000000006E-6</v>
      </c>
    </row>
    <row r="854" spans="1:35" x14ac:dyDescent="0.25">
      <c r="A854" t="s">
        <v>834</v>
      </c>
      <c r="B854" s="1">
        <v>1.94476549</v>
      </c>
      <c r="C854" s="149">
        <v>3.7293073999999997</v>
      </c>
      <c r="D854" s="1">
        <v>3.73325525</v>
      </c>
      <c r="E854" s="1">
        <v>3.7732310600000001</v>
      </c>
      <c r="F854" s="1">
        <v>3.89746916</v>
      </c>
      <c r="G854" s="58">
        <v>4.8022373800000002</v>
      </c>
      <c r="I854" s="180">
        <f>+BPub!G840/1000000</f>
        <v>1.778706E-2</v>
      </c>
      <c r="J854" s="180">
        <f>+BPub!L840/1000000</f>
        <v>2.147847E-2</v>
      </c>
      <c r="K854" s="180">
        <f>+BPub!Q840/1000000</f>
        <v>0.17389172</v>
      </c>
      <c r="L854" s="180">
        <f>+BPub!W840/1000000</f>
        <v>0.20163842000000001</v>
      </c>
      <c r="M854" s="180">
        <f>+BPub!AD840/1000000</f>
        <v>0.14249448000000001</v>
      </c>
      <c r="N854" s="180">
        <v>0.25573588000000003</v>
      </c>
      <c r="P854" s="58">
        <f>+BPub!I840/1000000</f>
        <v>2.6429919999999999E-2</v>
      </c>
      <c r="Q854" s="58">
        <f>+BPub!N840/1000000</f>
        <v>2.6522709999999998E-2</v>
      </c>
      <c r="R854" s="58">
        <f>+BPub!S840/1000000</f>
        <v>2.6544109999999999E-2</v>
      </c>
      <c r="S854" s="58">
        <f>+BPub!X840/1000000</f>
        <v>2.501811E-2</v>
      </c>
      <c r="T854" s="58">
        <f>+BPub!AB840/1000000</f>
        <v>3.3745999999999998E-2</v>
      </c>
      <c r="U854" s="58">
        <v>8.6484130000000006E-2</v>
      </c>
      <c r="W854" s="58">
        <f>+BPub!H840/1000000</f>
        <v>0.01</v>
      </c>
      <c r="X854" s="58">
        <f>+BPub!M840/1000000</f>
        <v>0.01</v>
      </c>
      <c r="Y854" s="58">
        <f>+BPub!R840/1000000</f>
        <v>1.0387200000000001E-2</v>
      </c>
      <c r="Z854" s="58">
        <f>+BPub!V840/1000000</f>
        <v>1.027E-2</v>
      </c>
      <c r="AA854" s="58">
        <f>+BPub!AC840/1000000</f>
        <v>1.047E-2</v>
      </c>
      <c r="AB854" s="58">
        <v>1.0435E-2</v>
      </c>
      <c r="AD854">
        <v>0.21004300000000001</v>
      </c>
      <c r="AE854">
        <v>0.38044699999999998</v>
      </c>
      <c r="AF854">
        <v>0.342754</v>
      </c>
      <c r="AG854">
        <v>0.345883</v>
      </c>
      <c r="AH854">
        <v>0.59984462000000005</v>
      </c>
      <c r="AI854">
        <v>0.63099697999999993</v>
      </c>
    </row>
    <row r="855" spans="1:35" x14ac:dyDescent="0.25">
      <c r="A855" t="s">
        <v>835</v>
      </c>
      <c r="B855" s="1">
        <v>1.55949403</v>
      </c>
      <c r="C855" s="149">
        <v>2.0528960299999999</v>
      </c>
      <c r="D855" s="1">
        <v>2.1624812000000002</v>
      </c>
      <c r="E855" s="1">
        <v>3.0670436000000003</v>
      </c>
      <c r="F855" s="1">
        <v>3.1901818199999998</v>
      </c>
      <c r="G855" s="58">
        <v>3.3592014100000003</v>
      </c>
      <c r="I855" s="180">
        <f>+BPub!G841/1000000</f>
        <v>0.24860654000000001</v>
      </c>
      <c r="J855" s="180">
        <f>+BPub!L841/1000000</f>
        <v>0.20788575000000001</v>
      </c>
      <c r="K855" s="180">
        <f>+BPub!Q841/1000000</f>
        <v>0.13559067999999999</v>
      </c>
      <c r="L855" s="180">
        <f>+BPub!W841/1000000</f>
        <v>0.21613320999999999</v>
      </c>
      <c r="M855" s="180">
        <f>+BPub!AD841/1000000</f>
        <v>0.41782907000000002</v>
      </c>
      <c r="N855" s="180">
        <v>0.50978953999999999</v>
      </c>
      <c r="P855" s="58">
        <f>+BPub!I841/1000000</f>
        <v>1.1528389299999999</v>
      </c>
      <c r="Q855" s="58">
        <f>+BPub!N841/1000000</f>
        <v>1.4195778600000002</v>
      </c>
      <c r="R855" s="58">
        <f>+BPub!S841/1000000</f>
        <v>1.6719931399999999</v>
      </c>
      <c r="S855" s="58">
        <f>+BPub!X841/1000000</f>
        <v>2.9762819900000004</v>
      </c>
      <c r="T855" s="58">
        <f>+BPub!AB841/1000000</f>
        <v>2.9938027699999998</v>
      </c>
      <c r="U855" s="58">
        <v>3.86761015</v>
      </c>
      <c r="W855" s="58">
        <f>+BPub!H841/1000000</f>
        <v>0.73496247999999997</v>
      </c>
      <c r="X855" s="58">
        <f>+BPub!M841/1000000</f>
        <v>0.66513931999999998</v>
      </c>
      <c r="Y855" s="58">
        <f>+BPub!R841/1000000</f>
        <v>0.73193885999999997</v>
      </c>
      <c r="Z855" s="58">
        <f>+BPub!V841/1000000</f>
        <v>0.96811197999999998</v>
      </c>
      <c r="AA855" s="58">
        <f>+BPub!AC841/1000000</f>
        <v>0.90530069999999996</v>
      </c>
      <c r="AB855" s="58">
        <v>0.88772852000000002</v>
      </c>
      <c r="AD855">
        <v>0.14386399999999999</v>
      </c>
      <c r="AE855">
        <v>0.175035</v>
      </c>
      <c r="AF855">
        <v>0.272007</v>
      </c>
      <c r="AG855">
        <v>0.37520799999999999</v>
      </c>
      <c r="AH855">
        <v>0.55734528000000005</v>
      </c>
      <c r="AI855">
        <v>0.72434580000000004</v>
      </c>
    </row>
    <row r="856" spans="1:35" x14ac:dyDescent="0.25">
      <c r="A856" t="s">
        <v>836</v>
      </c>
      <c r="B856" s="1">
        <v>0</v>
      </c>
      <c r="C856" s="149">
        <v>0</v>
      </c>
      <c r="D856" s="1">
        <v>0</v>
      </c>
      <c r="E856" s="1">
        <v>0</v>
      </c>
      <c r="F856" s="1">
        <v>0</v>
      </c>
      <c r="G856" s="58">
        <v>0</v>
      </c>
      <c r="I856" s="180">
        <f>+BPub!G842/1000000</f>
        <v>0</v>
      </c>
      <c r="J856" s="180">
        <f>+BPub!L842/1000000</f>
        <v>0</v>
      </c>
      <c r="K856" s="180">
        <f>+BPub!Q842/1000000</f>
        <v>0</v>
      </c>
      <c r="L856" s="180">
        <f>+BPub!W842/1000000</f>
        <v>0</v>
      </c>
      <c r="M856" s="180">
        <f>+BPub!AD842/1000000</f>
        <v>0</v>
      </c>
      <c r="N856" s="180">
        <v>0</v>
      </c>
      <c r="P856" s="58">
        <f>+BPub!I842/1000000</f>
        <v>1.5905570000000001E-2</v>
      </c>
      <c r="Q856" s="58">
        <f>+BPub!N842/1000000</f>
        <v>1.206341E-2</v>
      </c>
      <c r="R856" s="58">
        <f>+BPub!S842/1000000</f>
        <v>0</v>
      </c>
      <c r="S856" s="58">
        <f>+BPub!X842/1000000</f>
        <v>0</v>
      </c>
      <c r="T856" s="58">
        <f>+BPub!AB842/1000000</f>
        <v>0</v>
      </c>
      <c r="U856" s="58">
        <v>3.4000000000000003E-7</v>
      </c>
      <c r="W856" s="58">
        <f>+BPub!H842/1000000</f>
        <v>0</v>
      </c>
      <c r="X856" s="58">
        <f>+BPub!M842/1000000</f>
        <v>0</v>
      </c>
      <c r="Y856" s="58">
        <f>+BPub!R842/1000000</f>
        <v>0</v>
      </c>
      <c r="Z856" s="58">
        <f>+BPub!V842/1000000</f>
        <v>0</v>
      </c>
      <c r="AA856" s="58">
        <f>+BPub!AC842/1000000</f>
        <v>0</v>
      </c>
      <c r="AB856" s="58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</row>
    <row r="857" spans="1:35" x14ac:dyDescent="0.25">
      <c r="A857" t="s">
        <v>837</v>
      </c>
      <c r="B857" s="1">
        <v>5.12036E-3</v>
      </c>
      <c r="C857" s="149">
        <v>2.8728E-3</v>
      </c>
      <c r="D857" s="1">
        <v>5.8976940000000005E-2</v>
      </c>
      <c r="E857" s="1">
        <v>0.19430533</v>
      </c>
      <c r="F857" s="1">
        <v>0</v>
      </c>
      <c r="G857" s="58">
        <v>7.31739E-3</v>
      </c>
      <c r="I857" s="180">
        <f>+BPub!G843/1000000</f>
        <v>0</v>
      </c>
      <c r="J857" s="180">
        <f>+BPub!L843/1000000</f>
        <v>0</v>
      </c>
      <c r="K857" s="180">
        <f>+BPub!Q843/1000000</f>
        <v>0</v>
      </c>
      <c r="L857" s="180">
        <f>+BPub!W843/1000000</f>
        <v>3.0977999999999995E-4</v>
      </c>
      <c r="M857" s="180">
        <f>+BPub!AD843/1000000</f>
        <v>0</v>
      </c>
      <c r="N857" s="180">
        <v>0</v>
      </c>
      <c r="P857" s="58">
        <f>+BPub!I843/1000000</f>
        <v>3.6747949999999995E-2</v>
      </c>
      <c r="Q857" s="58">
        <f>+BPub!N843/1000000</f>
        <v>3.476564E-2</v>
      </c>
      <c r="R857" s="58">
        <f>+BPub!S843/1000000</f>
        <v>3.285163E-2</v>
      </c>
      <c r="S857" s="58">
        <f>+BPub!X843/1000000</f>
        <v>2.8847459999999998E-2</v>
      </c>
      <c r="T857" s="58">
        <f>+BPub!AB843/1000000</f>
        <v>9.4549899999999999E-3</v>
      </c>
      <c r="U857" s="58">
        <v>6.4774250000000005E-2</v>
      </c>
      <c r="W857" s="58">
        <f>+BPub!H843/1000000</f>
        <v>0</v>
      </c>
      <c r="X857" s="58">
        <f>+BPub!M843/1000000</f>
        <v>0</v>
      </c>
      <c r="Y857" s="58">
        <f>+BPub!R843/1000000</f>
        <v>0</v>
      </c>
      <c r="Z857" s="58">
        <f>+BPub!V843/1000000</f>
        <v>0</v>
      </c>
      <c r="AA857" s="58">
        <f>+BPub!AC843/1000000</f>
        <v>2.6678520000000001E-2</v>
      </c>
      <c r="AB857" s="58">
        <v>2.6678520000000001E-2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</row>
    <row r="858" spans="1:35" x14ac:dyDescent="0.25">
      <c r="A858" t="s">
        <v>838</v>
      </c>
      <c r="B858" s="1">
        <v>0.25268726999999996</v>
      </c>
      <c r="C858" s="149">
        <v>0.24234486</v>
      </c>
      <c r="D858" s="1">
        <v>0.25128252000000001</v>
      </c>
      <c r="E858" s="1">
        <v>0.28302483000000001</v>
      </c>
      <c r="F858" s="1">
        <v>0.569353</v>
      </c>
      <c r="G858" s="58">
        <v>0.50632144000000001</v>
      </c>
      <c r="I858" s="180">
        <f>+BPub!G844/1000000</f>
        <v>7.7364479999999999E-2</v>
      </c>
      <c r="J858" s="180">
        <f>+BPub!L844/1000000</f>
        <v>4.8055629999999995E-2</v>
      </c>
      <c r="K858" s="180">
        <f>+BPub!Q844/1000000</f>
        <v>9.9348600000000002E-3</v>
      </c>
      <c r="L858" s="180">
        <f>+BPub!W844/1000000</f>
        <v>1.8123169999999997E-2</v>
      </c>
      <c r="M858" s="180">
        <f>+BPub!AD844/1000000</f>
        <v>3.0504220000000002E-2</v>
      </c>
      <c r="N858" s="180">
        <v>4.3616999999999999E-4</v>
      </c>
      <c r="P858" s="58">
        <f>+BPub!I844/1000000</f>
        <v>0.65251137000000003</v>
      </c>
      <c r="Q858" s="58">
        <f>+BPub!N844/1000000</f>
        <v>0.67535292000000002</v>
      </c>
      <c r="R858" s="58">
        <f>+BPub!S844/1000000</f>
        <v>0.66660861999999999</v>
      </c>
      <c r="S858" s="58">
        <f>+BPub!X844/1000000</f>
        <v>1.85990959</v>
      </c>
      <c r="T858" s="58">
        <f>+BPub!AB844/1000000</f>
        <v>1.7536686499999998</v>
      </c>
      <c r="U858" s="58">
        <v>1.7215615200000001</v>
      </c>
      <c r="W858" s="58">
        <f>+BPub!H844/1000000</f>
        <v>0.45375778000000005</v>
      </c>
      <c r="X858" s="58">
        <f>+BPub!M844/1000000</f>
        <v>0.37617305000000001</v>
      </c>
      <c r="Y858" s="58">
        <f>+BPub!R844/1000000</f>
        <v>0.40393637999999998</v>
      </c>
      <c r="Z858" s="58">
        <f>+BPub!V844/1000000</f>
        <v>0.51793992</v>
      </c>
      <c r="AA858" s="58">
        <f>+BPub!AC844/1000000</f>
        <v>0.43364977000000005</v>
      </c>
      <c r="AB858" s="58">
        <v>0.39644225999999999</v>
      </c>
      <c r="AD858">
        <v>8.4799999999999997E-3</v>
      </c>
      <c r="AE858">
        <v>3.9973000000000002E-2</v>
      </c>
      <c r="AF858">
        <v>3.8746999999999997E-2</v>
      </c>
      <c r="AG858">
        <v>5.4246999999999997E-2</v>
      </c>
      <c r="AH858">
        <v>4.6497120000000003E-2</v>
      </c>
      <c r="AI858">
        <v>4.6283360000000003E-2</v>
      </c>
    </row>
    <row r="859" spans="1:35" x14ac:dyDescent="0.25">
      <c r="A859" t="s">
        <v>839</v>
      </c>
      <c r="B859" s="1">
        <v>3.9240000000000004E-5</v>
      </c>
      <c r="C859" s="149">
        <v>0</v>
      </c>
      <c r="D859" s="1">
        <v>0</v>
      </c>
      <c r="E859" s="1">
        <v>0</v>
      </c>
      <c r="F859" s="1">
        <v>5.2704999999999994E-4</v>
      </c>
      <c r="G859" s="58">
        <v>0</v>
      </c>
      <c r="I859" s="180">
        <f>+BPub!G845/1000000</f>
        <v>0</v>
      </c>
      <c r="J859" s="180">
        <f>+BPub!L845/1000000</f>
        <v>0</v>
      </c>
      <c r="K859" s="180">
        <f>+BPub!Q845/1000000</f>
        <v>0</v>
      </c>
      <c r="L859" s="180">
        <f>+BPub!W845/1000000</f>
        <v>0</v>
      </c>
      <c r="M859" s="180">
        <f>+BPub!AD845/1000000</f>
        <v>0</v>
      </c>
      <c r="N859" s="180">
        <v>0</v>
      </c>
      <c r="P859" s="58">
        <f>+BPub!I845/1000000</f>
        <v>0</v>
      </c>
      <c r="Q859" s="58">
        <f>+BPub!N845/1000000</f>
        <v>0</v>
      </c>
      <c r="R859" s="58">
        <f>+BPub!S845/1000000</f>
        <v>0</v>
      </c>
      <c r="S859" s="58">
        <f>+BPub!X845/1000000</f>
        <v>0</v>
      </c>
      <c r="T859" s="58">
        <f>+BPub!AB845/1000000</f>
        <v>0</v>
      </c>
      <c r="U859" s="58">
        <v>0</v>
      </c>
      <c r="W859" s="58">
        <f>+BPub!H845/1000000</f>
        <v>0</v>
      </c>
      <c r="X859" s="58">
        <f>+BPub!M845/1000000</f>
        <v>0</v>
      </c>
      <c r="Y859" s="58">
        <f>+BPub!R845/1000000</f>
        <v>0</v>
      </c>
      <c r="Z859" s="58">
        <f>+BPub!V845/1000000</f>
        <v>0</v>
      </c>
      <c r="AA859" s="58">
        <f>+BPub!AC845/1000000</f>
        <v>0</v>
      </c>
      <c r="AB859" s="58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</row>
    <row r="860" spans="1:35" x14ac:dyDescent="0.25">
      <c r="A860" t="s">
        <v>840</v>
      </c>
      <c r="B860" s="1">
        <v>0.25979688000000001</v>
      </c>
      <c r="C860" s="149">
        <v>0.41677436000000001</v>
      </c>
      <c r="D860" s="1">
        <v>0.52712397999999994</v>
      </c>
      <c r="E860" s="1">
        <v>0.63661371</v>
      </c>
      <c r="F860" s="1">
        <v>0.47615185999999998</v>
      </c>
      <c r="G860" s="58">
        <v>0.24639442</v>
      </c>
      <c r="I860" s="180">
        <f>+BPub!G846/1000000</f>
        <v>2.159026E-2</v>
      </c>
      <c r="J860" s="180">
        <f>+BPub!L846/1000000</f>
        <v>2.5580639999999998E-2</v>
      </c>
      <c r="K860" s="180">
        <f>+BPub!Q846/1000000</f>
        <v>2.6591679999999999E-2</v>
      </c>
      <c r="L860" s="180">
        <f>+BPub!W846/1000000</f>
        <v>4.0138E-2</v>
      </c>
      <c r="M860" s="180">
        <f>+BPub!AD846/1000000</f>
        <v>6.9545360000000001E-2</v>
      </c>
      <c r="N860" s="180">
        <v>7.653597999999999E-2</v>
      </c>
      <c r="P860" s="58">
        <f>+BPub!I846/1000000</f>
        <v>5.8766319999999997E-2</v>
      </c>
      <c r="Q860" s="58">
        <f>+BPub!N846/1000000</f>
        <v>8.7945049999999997E-2</v>
      </c>
      <c r="R860" s="58">
        <f>+BPub!S846/1000000</f>
        <v>0.17054933999999999</v>
      </c>
      <c r="S860" s="58">
        <f>+BPub!X846/1000000</f>
        <v>0.21118579999999998</v>
      </c>
      <c r="T860" s="58">
        <f>+BPub!AB846/1000000</f>
        <v>0.25940506000000002</v>
      </c>
      <c r="U860" s="58">
        <v>0.30998238</v>
      </c>
      <c r="W860" s="58">
        <f>+BPub!H846/1000000</f>
        <v>5.9926849999999997E-2</v>
      </c>
      <c r="X860" s="58">
        <f>+BPub!M846/1000000</f>
        <v>7.0592210000000002E-2</v>
      </c>
      <c r="Y860" s="58">
        <f>+BPub!R846/1000000</f>
        <v>8.0584420000000004E-2</v>
      </c>
      <c r="Z860" s="58">
        <f>+BPub!V846/1000000</f>
        <v>9.2256039999999997E-2</v>
      </c>
      <c r="AA860" s="58">
        <f>+BPub!AC846/1000000</f>
        <v>0.10085506</v>
      </c>
      <c r="AB860" s="58">
        <v>0.10437958</v>
      </c>
      <c r="AD860">
        <v>2.3914000000000001E-2</v>
      </c>
      <c r="AE860">
        <v>2.9791000000000002E-2</v>
      </c>
      <c r="AF860">
        <v>4.6844999999999998E-2</v>
      </c>
      <c r="AG860">
        <v>6.0519999999999997E-2</v>
      </c>
      <c r="AH860">
        <v>8.1338889999999997E-2</v>
      </c>
      <c r="AI860">
        <v>0.13015210999999999</v>
      </c>
    </row>
    <row r="861" spans="1:35" x14ac:dyDescent="0.25">
      <c r="A861" t="s">
        <v>841</v>
      </c>
      <c r="B861" s="1">
        <v>0.60584156999999994</v>
      </c>
      <c r="C861" s="149">
        <v>0.91243337999999996</v>
      </c>
      <c r="D861" s="1">
        <v>1.0647688500000001</v>
      </c>
      <c r="E861" s="1">
        <v>1.49753603</v>
      </c>
      <c r="F861" s="1">
        <v>1.7248208</v>
      </c>
      <c r="G861" s="58">
        <v>2.17387708</v>
      </c>
      <c r="I861" s="180">
        <f>+BPub!G847/1000000</f>
        <v>0.12639676</v>
      </c>
      <c r="J861" s="180">
        <f>+BPub!L847/1000000</f>
        <v>0.11236517</v>
      </c>
      <c r="K861" s="180">
        <f>+BPub!Q847/1000000</f>
        <v>9.2205880000000004E-2</v>
      </c>
      <c r="L861" s="180">
        <f>+BPub!W847/1000000</f>
        <v>0.12110199000000001</v>
      </c>
      <c r="M861" s="180">
        <f>+BPub!AD847/1000000</f>
        <v>0.21588780999999999</v>
      </c>
      <c r="N861" s="180">
        <v>0.33256026999999999</v>
      </c>
      <c r="P861" s="58">
        <f>+BPub!I847/1000000</f>
        <v>0.27342520000000003</v>
      </c>
      <c r="Q861" s="58">
        <f>+BPub!N847/1000000</f>
        <v>0.43543304999999999</v>
      </c>
      <c r="R861" s="58">
        <f>+BPub!S847/1000000</f>
        <v>0.55628267000000009</v>
      </c>
      <c r="S861" s="58">
        <f>+BPub!X847/1000000</f>
        <v>0.60620002000000006</v>
      </c>
      <c r="T861" s="58">
        <f>+BPub!AB847/1000000</f>
        <v>0.67541729000000006</v>
      </c>
      <c r="U861" s="58">
        <v>1.4053001100000002</v>
      </c>
      <c r="W861" s="58">
        <f>+BPub!H847/1000000</f>
        <v>8.8792120000000002E-2</v>
      </c>
      <c r="X861" s="58">
        <f>+BPub!M847/1000000</f>
        <v>0.10403916000000001</v>
      </c>
      <c r="Y861" s="58">
        <f>+BPub!R847/1000000</f>
        <v>0.14435729999999999</v>
      </c>
      <c r="Z861" s="58">
        <f>+BPub!V847/1000000</f>
        <v>0.22310515</v>
      </c>
      <c r="AA861" s="58">
        <f>+BPub!AC847/1000000</f>
        <v>0.25144928999999999</v>
      </c>
      <c r="AB861" s="58">
        <v>0.27275478000000003</v>
      </c>
      <c r="AD861">
        <v>7.6182E-2</v>
      </c>
      <c r="AE861">
        <v>7.8269000000000005E-2</v>
      </c>
      <c r="AF861">
        <v>0.12060899999999999</v>
      </c>
      <c r="AG861">
        <v>0.14361099999999999</v>
      </c>
      <c r="AH861">
        <v>0.29455615000000002</v>
      </c>
      <c r="AI861">
        <v>0.41822727000000004</v>
      </c>
    </row>
    <row r="862" spans="1:35" x14ac:dyDescent="0.25">
      <c r="A862" t="s">
        <v>842</v>
      </c>
      <c r="B862" s="1">
        <v>0.41491164000000003</v>
      </c>
      <c r="C862" s="149">
        <v>0.47527346000000004</v>
      </c>
      <c r="D862" s="1">
        <v>0.25547063000000003</v>
      </c>
      <c r="E862" s="1">
        <v>0.38894303999999996</v>
      </c>
      <c r="F862" s="1">
        <v>0.41929253000000005</v>
      </c>
      <c r="G862" s="58">
        <v>0.42529108000000004</v>
      </c>
      <c r="I862" s="180">
        <f>+BPub!G848/1000000</f>
        <v>2.3255040000000001E-2</v>
      </c>
      <c r="J862" s="180">
        <f>+BPub!L848/1000000</f>
        <v>2.1884310000000001E-2</v>
      </c>
      <c r="K862" s="180">
        <f>+BPub!Q848/1000000</f>
        <v>6.8582600000000006E-3</v>
      </c>
      <c r="L862" s="180">
        <f>+BPub!W848/1000000</f>
        <v>3.6460269999999996E-2</v>
      </c>
      <c r="M862" s="180">
        <f>+BPub!AD848/1000000</f>
        <v>0.10189168</v>
      </c>
      <c r="N862" s="180">
        <v>0.10025711999999999</v>
      </c>
      <c r="P862" s="58">
        <f>+BPub!I848/1000000</f>
        <v>5.6527690000000005E-2</v>
      </c>
      <c r="Q862" s="58">
        <f>+BPub!N848/1000000</f>
        <v>0.1003946</v>
      </c>
      <c r="R862" s="58">
        <f>+BPub!S848/1000000</f>
        <v>0.15954693</v>
      </c>
      <c r="S862" s="58">
        <f>+BPub!X848/1000000</f>
        <v>0.17248488000000001</v>
      </c>
      <c r="T862" s="58">
        <f>+BPub!AB848/1000000</f>
        <v>0.17910870000000001</v>
      </c>
      <c r="U862" s="58">
        <v>0.18037426000000001</v>
      </c>
      <c r="W862" s="58">
        <f>+BPub!H848/1000000</f>
        <v>0.12743951000000001</v>
      </c>
      <c r="X862" s="58">
        <f>+BPub!M848/1000000</f>
        <v>0.10753761000000001</v>
      </c>
      <c r="Y862" s="58">
        <f>+BPub!R848/1000000</f>
        <v>9.4011509999999993E-2</v>
      </c>
      <c r="Z862" s="58">
        <f>+BPub!V848/1000000</f>
        <v>0.12230978999999999</v>
      </c>
      <c r="AA862" s="58">
        <f>+BPub!AC848/1000000</f>
        <v>7.8481960000000003E-2</v>
      </c>
      <c r="AB862" s="58">
        <v>7.1400929999999987E-2</v>
      </c>
      <c r="AD862">
        <v>3.4932999999999999E-2</v>
      </c>
      <c r="AE862">
        <v>2.6617999999999999E-2</v>
      </c>
      <c r="AF862">
        <v>6.5386E-2</v>
      </c>
      <c r="AG862">
        <v>0.116186</v>
      </c>
      <c r="AH862">
        <v>0.13421682999999998</v>
      </c>
      <c r="AI862">
        <v>0.12877152</v>
      </c>
    </row>
    <row r="863" spans="1:35" x14ac:dyDescent="0.25">
      <c r="A863" t="s">
        <v>843</v>
      </c>
      <c r="B863" s="1">
        <v>0</v>
      </c>
      <c r="C863" s="149">
        <v>0</v>
      </c>
      <c r="D863" s="1">
        <v>0</v>
      </c>
      <c r="E863" s="1">
        <v>0</v>
      </c>
      <c r="F863" s="1">
        <v>0</v>
      </c>
      <c r="G863" s="58">
        <v>0</v>
      </c>
      <c r="I863" s="180">
        <f>+BPub!G849/1000000</f>
        <v>0</v>
      </c>
      <c r="J863" s="180">
        <f>+BPub!L849/1000000</f>
        <v>0</v>
      </c>
      <c r="K863" s="180">
        <f>+BPub!Q849/1000000</f>
        <v>0</v>
      </c>
      <c r="L863" s="180">
        <f>+BPub!W849/1000000</f>
        <v>0</v>
      </c>
      <c r="M863" s="180">
        <f>+BPub!AD849/1000000</f>
        <v>0</v>
      </c>
      <c r="N863" s="180">
        <v>0</v>
      </c>
      <c r="P863" s="58">
        <f>+BPub!I849/1000000</f>
        <v>0</v>
      </c>
      <c r="Q863" s="58">
        <f>+BPub!N849/1000000</f>
        <v>0</v>
      </c>
      <c r="R863" s="58">
        <f>+BPub!S849/1000000</f>
        <v>0</v>
      </c>
      <c r="S863" s="58">
        <f>+BPub!X849/1000000</f>
        <v>0</v>
      </c>
      <c r="T863" s="58">
        <f>+BPub!AB849/1000000</f>
        <v>0</v>
      </c>
      <c r="U863" s="58">
        <v>0</v>
      </c>
      <c r="W863" s="58">
        <f>+BPub!H849/1000000</f>
        <v>0</v>
      </c>
      <c r="X863" s="58">
        <f>+BPub!M849/1000000</f>
        <v>0</v>
      </c>
      <c r="Y863" s="58">
        <f>+BPub!R849/1000000</f>
        <v>0</v>
      </c>
      <c r="Z863" s="58">
        <f>+BPub!V849/1000000</f>
        <v>0</v>
      </c>
      <c r="AA863" s="58">
        <f>+BPub!AC849/1000000</f>
        <v>0</v>
      </c>
      <c r="AB863" s="58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</row>
    <row r="864" spans="1:35" x14ac:dyDescent="0.25">
      <c r="A864" t="s">
        <v>844</v>
      </c>
      <c r="B864" s="1">
        <v>0</v>
      </c>
      <c r="C864" s="149">
        <v>0</v>
      </c>
      <c r="D864" s="1">
        <v>0</v>
      </c>
      <c r="E864" s="1">
        <v>0</v>
      </c>
      <c r="F864" s="1">
        <v>0</v>
      </c>
      <c r="G864" s="58">
        <v>0</v>
      </c>
      <c r="I864" s="180">
        <f>+BPub!G850/1000000</f>
        <v>0</v>
      </c>
      <c r="J864" s="180">
        <f>+BPub!L850/1000000</f>
        <v>0</v>
      </c>
      <c r="K864" s="180">
        <f>+BPub!Q850/1000000</f>
        <v>0</v>
      </c>
      <c r="L864" s="180">
        <f>+BPub!W850/1000000</f>
        <v>0</v>
      </c>
      <c r="M864" s="180">
        <f>+BPub!AD850/1000000</f>
        <v>0</v>
      </c>
      <c r="N864" s="180">
        <v>0</v>
      </c>
      <c r="P864" s="58">
        <f>+BPub!I850/1000000</f>
        <v>0</v>
      </c>
      <c r="Q864" s="58">
        <f>+BPub!N850/1000000</f>
        <v>0</v>
      </c>
      <c r="R864" s="58">
        <f>+BPub!S850/1000000</f>
        <v>0</v>
      </c>
      <c r="S864" s="58">
        <f>+BPub!X850/1000000</f>
        <v>0</v>
      </c>
      <c r="T864" s="58">
        <f>+BPub!AB850/1000000</f>
        <v>0</v>
      </c>
      <c r="U864" s="58">
        <v>0</v>
      </c>
      <c r="W864" s="58">
        <f>+BPub!H850/1000000</f>
        <v>0</v>
      </c>
      <c r="X864" s="58">
        <f>+BPub!M850/1000000</f>
        <v>0</v>
      </c>
      <c r="Y864" s="58">
        <f>+BPub!R850/1000000</f>
        <v>0</v>
      </c>
      <c r="Z864" s="58">
        <f>+BPub!V850/1000000</f>
        <v>0</v>
      </c>
      <c r="AA864" s="58">
        <f>+BPub!AC850/1000000</f>
        <v>0</v>
      </c>
      <c r="AB864" s="58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</row>
    <row r="865" spans="1:35" x14ac:dyDescent="0.25">
      <c r="A865" t="s">
        <v>845</v>
      </c>
      <c r="B865" s="1">
        <v>2.1097069999999999E-2</v>
      </c>
      <c r="C865" s="149">
        <v>3.19717E-3</v>
      </c>
      <c r="D865" s="1">
        <v>4.8582799999999995E-3</v>
      </c>
      <c r="E865" s="1">
        <v>6.6620659999999998E-2</v>
      </c>
      <c r="F865" s="1">
        <v>3.6579999999999999E-5</v>
      </c>
      <c r="G865" s="58">
        <v>0</v>
      </c>
      <c r="I865" s="180">
        <f>+BPub!G851/1000000</f>
        <v>0</v>
      </c>
      <c r="J865" s="180">
        <f>+BPub!L851/1000000</f>
        <v>0</v>
      </c>
      <c r="K865" s="180">
        <f>+BPub!Q851/1000000</f>
        <v>0</v>
      </c>
      <c r="L865" s="180">
        <f>+BPub!W851/1000000</f>
        <v>0</v>
      </c>
      <c r="M865" s="180">
        <f>+BPub!AD851/1000000</f>
        <v>0</v>
      </c>
      <c r="N865" s="180">
        <v>0</v>
      </c>
      <c r="P865" s="58">
        <f>+BPub!I851/1000000</f>
        <v>5.895483E-2</v>
      </c>
      <c r="Q865" s="58">
        <f>+BPub!N851/1000000</f>
        <v>7.3623190000000005E-2</v>
      </c>
      <c r="R865" s="58">
        <f>+BPub!S851/1000000</f>
        <v>8.6153949999999993E-2</v>
      </c>
      <c r="S865" s="58">
        <f>+BPub!X851/1000000</f>
        <v>9.7654240000000003E-2</v>
      </c>
      <c r="T865" s="58">
        <f>+BPub!AB851/1000000</f>
        <v>0.11674808</v>
      </c>
      <c r="U865" s="58">
        <v>0.18561729000000002</v>
      </c>
      <c r="W865" s="58">
        <f>+BPub!H851/1000000</f>
        <v>5.0462200000000006E-3</v>
      </c>
      <c r="X865" s="58">
        <f>+BPub!M851/1000000</f>
        <v>6.7972900000000001E-3</v>
      </c>
      <c r="Y865" s="58">
        <f>+BPub!R851/1000000</f>
        <v>9.04925E-3</v>
      </c>
      <c r="Z865" s="58">
        <f>+BPub!V851/1000000</f>
        <v>1.2501079999999999E-2</v>
      </c>
      <c r="AA865" s="58">
        <f>+BPub!AC851/1000000</f>
        <v>1.41861E-2</v>
      </c>
      <c r="AB865" s="58">
        <v>1.6072450000000002E-2</v>
      </c>
      <c r="AD865">
        <v>3.5500000000000001E-4</v>
      </c>
      <c r="AE865">
        <v>3.8499999999999998E-4</v>
      </c>
      <c r="AF865">
        <v>4.1899999999999999E-4</v>
      </c>
      <c r="AG865">
        <v>6.4499999999999996E-4</v>
      </c>
      <c r="AH865">
        <v>7.3629000000000001E-4</v>
      </c>
      <c r="AI865">
        <v>9.1153999999999996E-4</v>
      </c>
    </row>
    <row r="866" spans="1:35" x14ac:dyDescent="0.25">
      <c r="A866" t="s">
        <v>846</v>
      </c>
      <c r="B866" s="1">
        <v>0.27575134000000001</v>
      </c>
      <c r="C866" s="149">
        <v>2.1127700800000002</v>
      </c>
      <c r="D866" s="1">
        <v>1.1219557499999999</v>
      </c>
      <c r="E866" s="1">
        <v>2.1166833500000002</v>
      </c>
      <c r="F866" s="1">
        <v>2.5679292599999997</v>
      </c>
      <c r="G866" s="58">
        <v>2.2427643700000002</v>
      </c>
      <c r="I866" s="180">
        <f>+BPub!G852/1000000</f>
        <v>3.5641510000000001E-2</v>
      </c>
      <c r="J866" s="180">
        <f>+BPub!L852/1000000</f>
        <v>4.6332709999999999E-2</v>
      </c>
      <c r="K866" s="180">
        <f>+BPub!Q852/1000000</f>
        <v>4.8328839999999998E-2</v>
      </c>
      <c r="L866" s="180">
        <f>+BPub!W852/1000000</f>
        <v>6.0926750000000002E-2</v>
      </c>
      <c r="M866" s="180">
        <f>+BPub!AD852/1000000</f>
        <v>0.14395539000000002</v>
      </c>
      <c r="N866" s="180">
        <v>3.4391600000000001E-2</v>
      </c>
      <c r="P866" s="58">
        <f>+BPub!I852/1000000</f>
        <v>0.1979754</v>
      </c>
      <c r="Q866" s="58">
        <f>+BPub!N852/1000000</f>
        <v>0.21841716</v>
      </c>
      <c r="R866" s="58">
        <f>+BPub!S852/1000000</f>
        <v>0.36517214000000003</v>
      </c>
      <c r="S866" s="58">
        <f>+BPub!X852/1000000</f>
        <v>0.52695432999999992</v>
      </c>
      <c r="T866" s="58">
        <f>+BPub!AB852/1000000</f>
        <v>0.80801555000000003</v>
      </c>
      <c r="U866" s="58">
        <v>1.45180303</v>
      </c>
      <c r="W866" s="58">
        <f>+BPub!H852/1000000</f>
        <v>4.1766910000000004E-2</v>
      </c>
      <c r="X866" s="58">
        <f>+BPub!M852/1000000</f>
        <v>6.5593910000000005E-2</v>
      </c>
      <c r="Y866" s="58">
        <f>+BPub!R852/1000000</f>
        <v>8.5313899999999998E-2</v>
      </c>
      <c r="Z866" s="58">
        <f>+BPub!V852/1000000</f>
        <v>0.10082119</v>
      </c>
      <c r="AA866" s="58">
        <f>+BPub!AC852/1000000</f>
        <v>8.2881549999999998E-2</v>
      </c>
      <c r="AB866" s="58">
        <v>6.743217E-2</v>
      </c>
      <c r="AD866">
        <v>5.3592000000000001E-2</v>
      </c>
      <c r="AE866">
        <v>3.9742E-2</v>
      </c>
      <c r="AF866">
        <v>4.9350999999999999E-2</v>
      </c>
      <c r="AG866">
        <v>5.9173999999999997E-2</v>
      </c>
      <c r="AH866">
        <v>0</v>
      </c>
      <c r="AI866">
        <v>3.9571500000000003E-2</v>
      </c>
    </row>
    <row r="867" spans="1:35" x14ac:dyDescent="0.25">
      <c r="A867" t="s">
        <v>847</v>
      </c>
      <c r="B867" s="1">
        <v>0</v>
      </c>
      <c r="C867" s="149">
        <v>0</v>
      </c>
      <c r="D867" s="1">
        <v>0</v>
      </c>
      <c r="E867" s="1">
        <v>0</v>
      </c>
      <c r="F867" s="1">
        <v>0</v>
      </c>
      <c r="G867" s="58">
        <v>0</v>
      </c>
      <c r="I867" s="180">
        <f>+BPub!G853/1000000</f>
        <v>0</v>
      </c>
      <c r="J867" s="180">
        <f>+BPub!L853/1000000</f>
        <v>0</v>
      </c>
      <c r="K867" s="180">
        <f>+BPub!Q853/1000000</f>
        <v>0</v>
      </c>
      <c r="L867" s="180">
        <f>+BPub!W853/1000000</f>
        <v>0</v>
      </c>
      <c r="M867" s="180">
        <f>+BPub!AD853/1000000</f>
        <v>0</v>
      </c>
      <c r="N867" s="180">
        <v>0</v>
      </c>
      <c r="P867" s="58">
        <f>+BPub!I853/1000000</f>
        <v>0</v>
      </c>
      <c r="Q867" s="58">
        <f>+BPub!N853/1000000</f>
        <v>0</v>
      </c>
      <c r="R867" s="58">
        <f>+BPub!S853/1000000</f>
        <v>0</v>
      </c>
      <c r="S867" s="58">
        <f>+BPub!X853/1000000</f>
        <v>0</v>
      </c>
      <c r="T867" s="58">
        <f>+BPub!AB853/1000000</f>
        <v>0</v>
      </c>
      <c r="U867" s="58">
        <v>0</v>
      </c>
      <c r="W867" s="58">
        <f>+BPub!H853/1000000</f>
        <v>0</v>
      </c>
      <c r="X867" s="58">
        <f>+BPub!M853/1000000</f>
        <v>0</v>
      </c>
      <c r="Y867" s="58">
        <f>+BPub!R853/1000000</f>
        <v>0</v>
      </c>
      <c r="Z867" s="58">
        <f>+BPub!V853/1000000</f>
        <v>0</v>
      </c>
      <c r="AA867" s="58">
        <f>+BPub!AC853/1000000</f>
        <v>0</v>
      </c>
      <c r="AB867" s="58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</row>
    <row r="868" spans="1:35" x14ac:dyDescent="0.25">
      <c r="A868" t="s">
        <v>848</v>
      </c>
      <c r="B868" s="1">
        <v>0</v>
      </c>
      <c r="C868" s="149">
        <v>0</v>
      </c>
      <c r="D868" s="1">
        <v>0</v>
      </c>
      <c r="E868" s="1">
        <v>0</v>
      </c>
      <c r="F868" s="1">
        <v>0</v>
      </c>
      <c r="G868" s="58">
        <v>0</v>
      </c>
      <c r="I868" s="180">
        <f>+BPub!G854/1000000</f>
        <v>0</v>
      </c>
      <c r="J868" s="180">
        <f>+BPub!L854/1000000</f>
        <v>0</v>
      </c>
      <c r="K868" s="180">
        <f>+BPub!Q854/1000000</f>
        <v>0</v>
      </c>
      <c r="L868" s="180">
        <f>+BPub!W854/1000000</f>
        <v>0</v>
      </c>
      <c r="M868" s="180">
        <f>+BPub!AD854/1000000</f>
        <v>0</v>
      </c>
      <c r="N868" s="180">
        <v>0</v>
      </c>
      <c r="P868" s="58">
        <f>+BPub!I854/1000000</f>
        <v>0</v>
      </c>
      <c r="Q868" s="58">
        <f>+BPub!N854/1000000</f>
        <v>0</v>
      </c>
      <c r="R868" s="58">
        <f>+BPub!S854/1000000</f>
        <v>0</v>
      </c>
      <c r="S868" s="58">
        <f>+BPub!X854/1000000</f>
        <v>0</v>
      </c>
      <c r="T868" s="58">
        <f>+BPub!AB854/1000000</f>
        <v>0</v>
      </c>
      <c r="U868" s="58">
        <v>0</v>
      </c>
      <c r="W868" s="58">
        <f>+BPub!H854/1000000</f>
        <v>0</v>
      </c>
      <c r="X868" s="58">
        <f>+BPub!M854/1000000</f>
        <v>0</v>
      </c>
      <c r="Y868" s="58">
        <f>+BPub!R854/1000000</f>
        <v>0</v>
      </c>
      <c r="Z868" s="58">
        <f>+BPub!V854/1000000</f>
        <v>0</v>
      </c>
      <c r="AA868" s="58">
        <f>+BPub!AC854/1000000</f>
        <v>0</v>
      </c>
      <c r="AB868" s="5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</row>
    <row r="869" spans="1:35" x14ac:dyDescent="0.25">
      <c r="A869" t="s">
        <v>849</v>
      </c>
      <c r="B869" s="1">
        <v>9.5029999999999995E-4</v>
      </c>
      <c r="C869" s="149">
        <v>0</v>
      </c>
      <c r="D869" s="1">
        <v>0</v>
      </c>
      <c r="E869" s="1">
        <v>0</v>
      </c>
      <c r="F869" s="1">
        <v>3.5E-4</v>
      </c>
      <c r="G869" s="58">
        <v>0</v>
      </c>
      <c r="I869" s="180">
        <f>+BPub!G855/1000000</f>
        <v>0</v>
      </c>
      <c r="J869" s="180">
        <f>+BPub!L855/1000000</f>
        <v>0</v>
      </c>
      <c r="K869" s="180">
        <f>+BPub!Q855/1000000</f>
        <v>0</v>
      </c>
      <c r="L869" s="180">
        <f>+BPub!W855/1000000</f>
        <v>0</v>
      </c>
      <c r="M869" s="180">
        <f>+BPub!AD855/1000000</f>
        <v>0</v>
      </c>
      <c r="N869" s="180">
        <v>0</v>
      </c>
      <c r="P869" s="58">
        <f>+BPub!I855/1000000</f>
        <v>0</v>
      </c>
      <c r="Q869" s="58">
        <f>+BPub!N855/1000000</f>
        <v>0</v>
      </c>
      <c r="R869" s="58">
        <f>+BPub!S855/1000000</f>
        <v>0</v>
      </c>
      <c r="S869" s="58">
        <f>+BPub!X855/1000000</f>
        <v>0</v>
      </c>
      <c r="T869" s="58">
        <f>+BPub!AB855/1000000</f>
        <v>0</v>
      </c>
      <c r="U869" s="58">
        <v>0</v>
      </c>
      <c r="W869" s="58">
        <f>+BPub!H855/1000000</f>
        <v>0</v>
      </c>
      <c r="X869" s="58">
        <f>+BPub!M855/1000000</f>
        <v>0</v>
      </c>
      <c r="Y869" s="58">
        <f>+BPub!R855/1000000</f>
        <v>0</v>
      </c>
      <c r="Z869" s="58">
        <f>+BPub!V855/1000000</f>
        <v>0</v>
      </c>
      <c r="AA869" s="58">
        <f>+BPub!AC855/1000000</f>
        <v>0</v>
      </c>
      <c r="AB869" s="58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</row>
    <row r="870" spans="1:35" x14ac:dyDescent="0.25">
      <c r="A870" t="s">
        <v>850</v>
      </c>
      <c r="B870" s="1">
        <v>0</v>
      </c>
      <c r="C870" s="149">
        <v>0</v>
      </c>
      <c r="D870" s="1">
        <v>0</v>
      </c>
      <c r="E870" s="1">
        <v>0</v>
      </c>
      <c r="F870" s="1">
        <v>0</v>
      </c>
      <c r="G870" s="58">
        <v>0</v>
      </c>
      <c r="I870" s="180">
        <f>+BPub!G856/1000000</f>
        <v>0</v>
      </c>
      <c r="J870" s="180">
        <f>+BPub!L856/1000000</f>
        <v>0</v>
      </c>
      <c r="K870" s="180">
        <f>+BPub!Q856/1000000</f>
        <v>0</v>
      </c>
      <c r="L870" s="180">
        <f>+BPub!W856/1000000</f>
        <v>0</v>
      </c>
      <c r="M870" s="180">
        <f>+BPub!AD856/1000000</f>
        <v>0</v>
      </c>
      <c r="N870" s="180">
        <v>0</v>
      </c>
      <c r="P870" s="58">
        <f>+BPub!I856/1000000</f>
        <v>0</v>
      </c>
      <c r="Q870" s="58">
        <f>+BPub!N856/1000000</f>
        <v>0</v>
      </c>
      <c r="R870" s="58">
        <f>+BPub!S856/1000000</f>
        <v>0</v>
      </c>
      <c r="S870" s="58">
        <f>+BPub!X856/1000000</f>
        <v>0</v>
      </c>
      <c r="T870" s="58">
        <f>+BPub!AB856/1000000</f>
        <v>0</v>
      </c>
      <c r="U870" s="58">
        <v>0</v>
      </c>
      <c r="W870" s="58">
        <f>+BPub!H856/1000000</f>
        <v>0</v>
      </c>
      <c r="X870" s="58">
        <f>+BPub!M856/1000000</f>
        <v>0</v>
      </c>
      <c r="Y870" s="58">
        <f>+BPub!R856/1000000</f>
        <v>0</v>
      </c>
      <c r="Z870" s="58">
        <f>+BPub!V856/1000000</f>
        <v>0</v>
      </c>
      <c r="AA870" s="58">
        <f>+BPub!AC856/1000000</f>
        <v>0</v>
      </c>
      <c r="AB870" s="58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</row>
    <row r="871" spans="1:35" x14ac:dyDescent="0.25">
      <c r="A871" t="s">
        <v>851</v>
      </c>
      <c r="B871" s="1">
        <v>0.25206223999999999</v>
      </c>
      <c r="C871" s="149">
        <v>1.9594848</v>
      </c>
      <c r="D871" s="1">
        <v>0.82591565</v>
      </c>
      <c r="E871" s="1">
        <v>1.74239806</v>
      </c>
      <c r="F871" s="1">
        <v>2.1219435400000002</v>
      </c>
      <c r="G871" s="58">
        <v>1.8995814</v>
      </c>
      <c r="I871" s="180">
        <f>+BPub!G857/1000000</f>
        <v>3.5641510000000001E-2</v>
      </c>
      <c r="J871" s="180">
        <f>+BPub!L857/1000000</f>
        <v>4.6332709999999999E-2</v>
      </c>
      <c r="K871" s="180">
        <f>+BPub!Q857/1000000</f>
        <v>4.8328839999999998E-2</v>
      </c>
      <c r="L871" s="180">
        <f>+BPub!W857/1000000</f>
        <v>6.0926750000000002E-2</v>
      </c>
      <c r="M871" s="180">
        <f>+BPub!AD857/1000000</f>
        <v>0.14395539000000002</v>
      </c>
      <c r="N871" s="180">
        <v>3.4391600000000001E-2</v>
      </c>
      <c r="P871" s="58">
        <f>+BPub!I857/1000000</f>
        <v>0.1979754</v>
      </c>
      <c r="Q871" s="58">
        <f>+BPub!N857/1000000</f>
        <v>0.21841716</v>
      </c>
      <c r="R871" s="58">
        <f>+BPub!S857/1000000</f>
        <v>0.36517214000000003</v>
      </c>
      <c r="S871" s="58">
        <f>+BPub!X857/1000000</f>
        <v>0.52695432999999992</v>
      </c>
      <c r="T871" s="58">
        <f>+BPub!AB857/1000000</f>
        <v>0.80801555000000003</v>
      </c>
      <c r="U871" s="58">
        <v>1.45180303</v>
      </c>
      <c r="W871" s="58">
        <f>+BPub!H857/1000000</f>
        <v>3.6402290000000004E-2</v>
      </c>
      <c r="X871" s="58">
        <f>+BPub!M857/1000000</f>
        <v>6.063673E-2</v>
      </c>
      <c r="Y871" s="58">
        <f>+BPub!R857/1000000</f>
        <v>8.0356720000000006E-2</v>
      </c>
      <c r="Z871" s="58">
        <f>+BPub!V857/1000000</f>
        <v>9.5877589999999999E-2</v>
      </c>
      <c r="AA871" s="58">
        <f>+BPub!AC857/1000000</f>
        <v>7.747619E-2</v>
      </c>
      <c r="AB871" s="58">
        <v>6.2461410000000002E-2</v>
      </c>
      <c r="AD871">
        <v>5.3592000000000001E-2</v>
      </c>
      <c r="AE871">
        <v>3.9742E-2</v>
      </c>
      <c r="AF871">
        <v>4.9350999999999999E-2</v>
      </c>
      <c r="AG871">
        <v>5.9173999999999997E-2</v>
      </c>
      <c r="AH871">
        <v>0</v>
      </c>
      <c r="AI871">
        <v>3.9571500000000003E-2</v>
      </c>
    </row>
    <row r="872" spans="1:35" x14ac:dyDescent="0.25">
      <c r="A872" t="s">
        <v>852</v>
      </c>
      <c r="B872" s="1">
        <v>2.27388E-2</v>
      </c>
      <c r="C872" s="149">
        <v>7.7380649999999995E-2</v>
      </c>
      <c r="D872" s="1">
        <v>0.18189019000000001</v>
      </c>
      <c r="E872" s="1">
        <v>0.26066412999999999</v>
      </c>
      <c r="F872" s="1">
        <v>0.32867276000000001</v>
      </c>
      <c r="G872" s="58">
        <v>0.22555164999999999</v>
      </c>
      <c r="I872" s="180">
        <f>+BPub!G858/1000000</f>
        <v>0</v>
      </c>
      <c r="J872" s="180">
        <f>+BPub!L858/1000000</f>
        <v>0</v>
      </c>
      <c r="K872" s="180">
        <f>+BPub!Q858/1000000</f>
        <v>0</v>
      </c>
      <c r="L872" s="180">
        <f>+BPub!W858/1000000</f>
        <v>0</v>
      </c>
      <c r="M872" s="180">
        <f>+BPub!AD858/1000000</f>
        <v>0</v>
      </c>
      <c r="N872" s="180">
        <v>0</v>
      </c>
      <c r="P872" s="58">
        <f>+BPub!I858/1000000</f>
        <v>0</v>
      </c>
      <c r="Q872" s="58">
        <f>+BPub!N858/1000000</f>
        <v>0</v>
      </c>
      <c r="R872" s="58">
        <f>+BPub!S858/1000000</f>
        <v>0</v>
      </c>
      <c r="S872" s="58">
        <f>+BPub!X858/1000000</f>
        <v>0</v>
      </c>
      <c r="T872" s="58">
        <f>+BPub!AB858/1000000</f>
        <v>0</v>
      </c>
      <c r="U872" s="58">
        <v>0</v>
      </c>
      <c r="W872" s="58">
        <f>+BPub!H858/1000000</f>
        <v>5.3646199999999996E-3</v>
      </c>
      <c r="X872" s="58">
        <f>+BPub!M858/1000000</f>
        <v>4.9571800000000003E-3</v>
      </c>
      <c r="Y872" s="58">
        <f>+BPub!R858/1000000</f>
        <v>4.9571800000000003E-3</v>
      </c>
      <c r="Z872" s="58">
        <f>+BPub!V858/1000000</f>
        <v>4.9436000000000003E-3</v>
      </c>
      <c r="AA872" s="58">
        <f>+BPub!AC858/1000000</f>
        <v>5.4053599999999997E-3</v>
      </c>
      <c r="AB872" s="58">
        <v>4.9707600000000003E-3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</row>
    <row r="873" spans="1:35" x14ac:dyDescent="0.25">
      <c r="A873" t="s">
        <v>853</v>
      </c>
      <c r="B873" s="1">
        <v>0</v>
      </c>
      <c r="C873" s="149">
        <v>7.5904630000000001E-2</v>
      </c>
      <c r="D873" s="1">
        <v>0.11414991000000001</v>
      </c>
      <c r="E873" s="1">
        <v>0.11362116</v>
      </c>
      <c r="F873" s="1">
        <v>0.11696296</v>
      </c>
      <c r="G873" s="58">
        <v>0.11763132000000001</v>
      </c>
      <c r="I873" s="180">
        <f>+BPub!G859/1000000</f>
        <v>0</v>
      </c>
      <c r="J873" s="180">
        <f>+BPub!L859/1000000</f>
        <v>0</v>
      </c>
      <c r="K873" s="180">
        <f>+BPub!Q859/1000000</f>
        <v>0</v>
      </c>
      <c r="L873" s="180">
        <f>+BPub!W859/1000000</f>
        <v>0</v>
      </c>
      <c r="M873" s="180">
        <f>+BPub!AD859/1000000</f>
        <v>0</v>
      </c>
      <c r="N873" s="180">
        <v>0</v>
      </c>
      <c r="P873" s="58">
        <f>+BPub!I859/1000000</f>
        <v>0</v>
      </c>
      <c r="Q873" s="58">
        <f>+BPub!N859/1000000</f>
        <v>0</v>
      </c>
      <c r="R873" s="58">
        <f>+BPub!S859/1000000</f>
        <v>0</v>
      </c>
      <c r="S873" s="58">
        <f>+BPub!X859/1000000</f>
        <v>0</v>
      </c>
      <c r="T873" s="58">
        <f>+BPub!AB859/1000000</f>
        <v>0</v>
      </c>
      <c r="U873" s="58">
        <v>0</v>
      </c>
      <c r="W873" s="58">
        <f>+BPub!H859/1000000</f>
        <v>0</v>
      </c>
      <c r="X873" s="58">
        <f>+BPub!M859/1000000</f>
        <v>0</v>
      </c>
      <c r="Y873" s="58">
        <f>+BPub!R859/1000000</f>
        <v>0</v>
      </c>
      <c r="Z873" s="58">
        <f>+BPub!V859/1000000</f>
        <v>0</v>
      </c>
      <c r="AA873" s="58">
        <f>+BPub!AC859/1000000</f>
        <v>0</v>
      </c>
      <c r="AB873" s="58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</row>
    <row r="874" spans="1:35" x14ac:dyDescent="0.25">
      <c r="A874" t="s">
        <v>854</v>
      </c>
      <c r="B874" s="1">
        <v>0</v>
      </c>
      <c r="C874" s="149">
        <v>0</v>
      </c>
      <c r="D874" s="1">
        <v>0</v>
      </c>
      <c r="E874" s="1">
        <v>0</v>
      </c>
      <c r="F874" s="1">
        <v>0</v>
      </c>
      <c r="G874" s="58">
        <v>0</v>
      </c>
      <c r="I874" s="180">
        <f>+BPub!G860/1000000</f>
        <v>0</v>
      </c>
      <c r="J874" s="180">
        <f>+BPub!L860/1000000</f>
        <v>0</v>
      </c>
      <c r="K874" s="180">
        <f>+BPub!Q860/1000000</f>
        <v>0</v>
      </c>
      <c r="L874" s="180">
        <f>+BPub!W860/1000000</f>
        <v>0</v>
      </c>
      <c r="M874" s="180">
        <f>+BPub!AD860/1000000</f>
        <v>0</v>
      </c>
      <c r="N874" s="180">
        <v>0</v>
      </c>
      <c r="P874" s="58">
        <f>+BPub!I860/1000000</f>
        <v>0</v>
      </c>
      <c r="Q874" s="58">
        <f>+BPub!N860/1000000</f>
        <v>0</v>
      </c>
      <c r="R874" s="58">
        <f>+BPub!S860/1000000</f>
        <v>0</v>
      </c>
      <c r="S874" s="58">
        <f>+BPub!X860/1000000</f>
        <v>0</v>
      </c>
      <c r="T874" s="58">
        <f>+BPub!AB860/1000000</f>
        <v>0</v>
      </c>
      <c r="U874" s="58">
        <v>0</v>
      </c>
      <c r="W874" s="58">
        <f>+BPub!H860/1000000</f>
        <v>0</v>
      </c>
      <c r="X874" s="58">
        <f>+BPub!M860/1000000</f>
        <v>0</v>
      </c>
      <c r="Y874" s="58">
        <f>+BPub!R860/1000000</f>
        <v>0</v>
      </c>
      <c r="Z874" s="58">
        <f>+BPub!V860/1000000</f>
        <v>0</v>
      </c>
      <c r="AA874" s="58">
        <f>+BPub!AC860/1000000</f>
        <v>0</v>
      </c>
      <c r="AB874" s="58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</row>
    <row r="875" spans="1:35" x14ac:dyDescent="0.25">
      <c r="A875" t="s">
        <v>855</v>
      </c>
      <c r="B875" s="1">
        <v>3.6212039300000001</v>
      </c>
      <c r="C875" s="149">
        <v>3.6917274900000003</v>
      </c>
      <c r="D875" s="1">
        <v>4.2348478499999995</v>
      </c>
      <c r="E875" s="1">
        <v>4.91764241</v>
      </c>
      <c r="F875" s="1">
        <v>5.3041923300000002</v>
      </c>
      <c r="G875" s="58">
        <v>4.2911365699999999</v>
      </c>
      <c r="I875" s="180">
        <f>+BPub!G861/1000000</f>
        <v>0.51949937000000002</v>
      </c>
      <c r="J875" s="180">
        <f>+BPub!L861/1000000</f>
        <v>0.49444922999999996</v>
      </c>
      <c r="K875" s="180">
        <f>+BPub!Q861/1000000</f>
        <v>0.47044220000000003</v>
      </c>
      <c r="L875" s="180">
        <f>+BPub!W861/1000000</f>
        <v>0.88835712</v>
      </c>
      <c r="M875" s="180">
        <f>+BPub!AD861/1000000</f>
        <v>0.92577637000000002</v>
      </c>
      <c r="N875" s="180">
        <v>0.59807610999999994</v>
      </c>
      <c r="P875" s="58">
        <f>+BPub!I861/1000000</f>
        <v>1.58396709</v>
      </c>
      <c r="Q875" s="58">
        <f>+BPub!N861/1000000</f>
        <v>2.7114456600000003</v>
      </c>
      <c r="R875" s="58">
        <f>+BPub!S861/1000000</f>
        <v>3.8220073999999999</v>
      </c>
      <c r="S875" s="58">
        <f>+BPub!X861/1000000</f>
        <v>3.3167300099999997</v>
      </c>
      <c r="T875" s="58">
        <f>+BPub!AB861/1000000</f>
        <v>4.5953065899999999</v>
      </c>
      <c r="U875" s="58">
        <v>5.2593622699999996</v>
      </c>
      <c r="W875" s="58">
        <f>+BPub!H861/1000000</f>
        <v>0.72398609999999997</v>
      </c>
      <c r="X875" s="58">
        <f>+BPub!M861/1000000</f>
        <v>0.98461419999999999</v>
      </c>
      <c r="Y875" s="58">
        <f>+BPub!R861/1000000</f>
        <v>1.4115863700000002</v>
      </c>
      <c r="Z875" s="58">
        <f>+BPub!V861/1000000</f>
        <v>0.93012631999999995</v>
      </c>
      <c r="AA875" s="58">
        <f>+BPub!AC861/1000000</f>
        <v>0.92182242000000003</v>
      </c>
      <c r="AB875" s="58">
        <v>1.4224583200000001</v>
      </c>
      <c r="AD875">
        <v>0.45344400000000001</v>
      </c>
      <c r="AE875">
        <v>0.71848599999999996</v>
      </c>
      <c r="AF875">
        <v>0.88398399999999999</v>
      </c>
      <c r="AG875">
        <v>0.87426999999999999</v>
      </c>
      <c r="AH875">
        <v>0.81031090000000006</v>
      </c>
      <c r="AI875">
        <v>0.88541977999999999</v>
      </c>
    </row>
    <row r="876" spans="1:35" x14ac:dyDescent="0.25">
      <c r="A876" t="s">
        <v>856</v>
      </c>
      <c r="B876" s="1">
        <v>1.2447418799999999</v>
      </c>
      <c r="C876" s="149">
        <v>1.4660319799999999</v>
      </c>
      <c r="D876" s="1">
        <v>1.55765792</v>
      </c>
      <c r="E876" s="1">
        <v>1.48538159</v>
      </c>
      <c r="F876" s="1">
        <v>2.0032146599999998</v>
      </c>
      <c r="G876" s="58">
        <v>1.01218239</v>
      </c>
      <c r="I876" s="180">
        <f>+BPub!G862/1000000</f>
        <v>0.16466547000000001</v>
      </c>
      <c r="J876" s="180">
        <f>+BPub!L862/1000000</f>
        <v>0.17035435000000002</v>
      </c>
      <c r="K876" s="180">
        <f>+BPub!Q862/1000000</f>
        <v>0.18825789000000001</v>
      </c>
      <c r="L876" s="180">
        <f>+BPub!W862/1000000</f>
        <v>0.2258029</v>
      </c>
      <c r="M876" s="180">
        <f>+BPub!AD862/1000000</f>
        <v>0.24922453</v>
      </c>
      <c r="N876" s="180">
        <v>0.19871156000000001</v>
      </c>
      <c r="P876" s="58">
        <f>+BPub!I862/1000000</f>
        <v>0.38092701000000001</v>
      </c>
      <c r="Q876" s="58">
        <f>+BPub!N862/1000000</f>
        <v>0.56702337000000003</v>
      </c>
      <c r="R876" s="58">
        <f>+BPub!S862/1000000</f>
        <v>0.62166442</v>
      </c>
      <c r="S876" s="58">
        <f>+BPub!X862/1000000</f>
        <v>0.6423239300000001</v>
      </c>
      <c r="T876" s="58">
        <f>+BPub!AB862/1000000</f>
        <v>0.79873554000000002</v>
      </c>
      <c r="U876" s="58">
        <v>1.0198100400000001</v>
      </c>
      <c r="W876" s="58">
        <f>+BPub!H862/1000000</f>
        <v>0.22443219</v>
      </c>
      <c r="X876" s="58">
        <f>+BPub!M862/1000000</f>
        <v>0.24335263000000001</v>
      </c>
      <c r="Y876" s="58">
        <f>+BPub!R862/1000000</f>
        <v>0.28289803999999996</v>
      </c>
      <c r="Z876" s="58">
        <f>+BPub!V862/1000000</f>
        <v>0.23696859000000001</v>
      </c>
      <c r="AA876" s="58">
        <f>+BPub!AC862/1000000</f>
        <v>0.33430317999999998</v>
      </c>
      <c r="AB876" s="58">
        <v>0.34471646</v>
      </c>
      <c r="AD876">
        <v>6.1360999999999999E-2</v>
      </c>
      <c r="AE876">
        <v>9.7259999999999999E-2</v>
      </c>
      <c r="AF876">
        <v>0.123089</v>
      </c>
      <c r="AG876">
        <v>0.16148999999999999</v>
      </c>
      <c r="AH876">
        <v>0.18957709</v>
      </c>
      <c r="AI876">
        <v>0.19407050000000001</v>
      </c>
    </row>
    <row r="877" spans="1:35" x14ac:dyDescent="0.25">
      <c r="A877" t="s">
        <v>857</v>
      </c>
      <c r="B877" s="1">
        <v>0</v>
      </c>
      <c r="C877" s="149">
        <v>0</v>
      </c>
      <c r="D877" s="1">
        <v>0</v>
      </c>
      <c r="E877" s="1">
        <v>0</v>
      </c>
      <c r="F877" s="1">
        <v>0</v>
      </c>
      <c r="G877" s="58">
        <v>0</v>
      </c>
      <c r="I877" s="180">
        <f>+BPub!G863/1000000</f>
        <v>0</v>
      </c>
      <c r="J877" s="180">
        <f>+BPub!L863/1000000</f>
        <v>0</v>
      </c>
      <c r="K877" s="180">
        <f>+BPub!Q863/1000000</f>
        <v>0</v>
      </c>
      <c r="L877" s="180">
        <f>+BPub!W863/1000000</f>
        <v>0</v>
      </c>
      <c r="M877" s="180">
        <f>+BPub!AD863/1000000</f>
        <v>0</v>
      </c>
      <c r="N877" s="180">
        <v>0</v>
      </c>
      <c r="P877" s="58">
        <f>+BPub!I863/1000000</f>
        <v>0</v>
      </c>
      <c r="Q877" s="58">
        <f>+BPub!N863/1000000</f>
        <v>0</v>
      </c>
      <c r="R877" s="58">
        <f>+BPub!S863/1000000</f>
        <v>0</v>
      </c>
      <c r="S877" s="58">
        <f>+BPub!X863/1000000</f>
        <v>0</v>
      </c>
      <c r="T877" s="58">
        <f>+BPub!AB863/1000000</f>
        <v>0</v>
      </c>
      <c r="U877" s="58">
        <v>0</v>
      </c>
      <c r="W877" s="58">
        <f>+BPub!H863/1000000</f>
        <v>0</v>
      </c>
      <c r="X877" s="58">
        <f>+BPub!M863/1000000</f>
        <v>0</v>
      </c>
      <c r="Y877" s="58">
        <f>+BPub!R863/1000000</f>
        <v>0</v>
      </c>
      <c r="Z877" s="58">
        <f>+BPub!V863/1000000</f>
        <v>0</v>
      </c>
      <c r="AA877" s="58">
        <f>+BPub!AC863/1000000</f>
        <v>0</v>
      </c>
      <c r="AB877" s="58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</row>
    <row r="878" spans="1:35" x14ac:dyDescent="0.25">
      <c r="A878" t="s">
        <v>858</v>
      </c>
      <c r="B878" s="1">
        <v>2.1909085899999998</v>
      </c>
      <c r="C878" s="149">
        <v>1.98889549</v>
      </c>
      <c r="D878" s="1">
        <v>2.461919</v>
      </c>
      <c r="E878" s="1">
        <v>3.1603039800000001</v>
      </c>
      <c r="F878" s="1">
        <v>2.9125170599999999</v>
      </c>
      <c r="G878" s="58">
        <v>2.7243720499999999</v>
      </c>
      <c r="I878" s="180">
        <f>+BPub!G864/1000000</f>
        <v>0.35039570000000003</v>
      </c>
      <c r="J878" s="180">
        <f>+BPub!L864/1000000</f>
        <v>0.32153466999999997</v>
      </c>
      <c r="K878" s="180">
        <f>+BPub!Q864/1000000</f>
        <v>0.27288623000000001</v>
      </c>
      <c r="L878" s="180">
        <f>+BPub!W864/1000000</f>
        <v>0.50485172999999994</v>
      </c>
      <c r="M878" s="180">
        <f>+BPub!AD864/1000000</f>
        <v>0.66056496999999992</v>
      </c>
      <c r="N878" s="180">
        <v>0.39380777</v>
      </c>
      <c r="P878" s="58">
        <f>+BPub!I864/1000000</f>
        <v>1.17395571</v>
      </c>
      <c r="Q878" s="58">
        <f>+BPub!N864/1000000</f>
        <v>2.1198576899999999</v>
      </c>
      <c r="R878" s="58">
        <f>+BPub!S864/1000000</f>
        <v>3.1669028300000002</v>
      </c>
      <c r="S878" s="58">
        <f>+BPub!X864/1000000</f>
        <v>2.6442049000000001</v>
      </c>
      <c r="T878" s="58">
        <f>+BPub!AB864/1000000</f>
        <v>3.7709254199999998</v>
      </c>
      <c r="U878" s="58">
        <v>4.2144753399999999</v>
      </c>
      <c r="W878" s="58">
        <f>+BPub!H864/1000000</f>
        <v>0.30593560999999997</v>
      </c>
      <c r="X878" s="58">
        <f>+BPub!M864/1000000</f>
        <v>0.38804035999999997</v>
      </c>
      <c r="Y878" s="58">
        <f>+BPub!R864/1000000</f>
        <v>0.36552119</v>
      </c>
      <c r="Z878" s="58">
        <f>+BPub!V864/1000000</f>
        <v>0.37551122999999997</v>
      </c>
      <c r="AA878" s="58">
        <f>+BPub!AC864/1000000</f>
        <v>0.38168146000000003</v>
      </c>
      <c r="AB878" s="58">
        <v>0.42359053999999996</v>
      </c>
      <c r="AD878">
        <v>6.7171999999999996E-2</v>
      </c>
      <c r="AE878">
        <v>0.229687</v>
      </c>
      <c r="AF878">
        <v>0.125696</v>
      </c>
      <c r="AG878">
        <v>0.33097199999999999</v>
      </c>
      <c r="AH878">
        <v>0.25923781000000001</v>
      </c>
      <c r="AI878">
        <v>0.23427651000000002</v>
      </c>
    </row>
    <row r="879" spans="1:35" x14ac:dyDescent="0.25">
      <c r="A879" t="s">
        <v>859</v>
      </c>
      <c r="B879" s="1">
        <v>0.18555346</v>
      </c>
      <c r="C879" s="149">
        <v>0.23680002</v>
      </c>
      <c r="D879" s="1">
        <v>0.21527093</v>
      </c>
      <c r="E879" s="1">
        <v>0.27195684000000003</v>
      </c>
      <c r="F879" s="1">
        <v>0.38846060999999998</v>
      </c>
      <c r="G879" s="58">
        <v>0.55458213000000001</v>
      </c>
      <c r="I879" s="180">
        <f>+BPub!G865/1000000</f>
        <v>4.4381999999999998E-3</v>
      </c>
      <c r="J879" s="180">
        <f>+BPub!L865/1000000</f>
        <v>2.5602099999999998E-3</v>
      </c>
      <c r="K879" s="180">
        <f>+BPub!Q865/1000000</f>
        <v>9.2980800000000002E-3</v>
      </c>
      <c r="L879" s="180">
        <f>+BPub!W865/1000000</f>
        <v>0.15770249</v>
      </c>
      <c r="M879" s="180">
        <f>+BPub!AD865/1000000</f>
        <v>1.598687E-2</v>
      </c>
      <c r="N879" s="180">
        <v>5.5567799999999999E-3</v>
      </c>
      <c r="P879" s="58">
        <f>+BPub!I865/1000000</f>
        <v>2.9084369999999998E-2</v>
      </c>
      <c r="Q879" s="58">
        <f>+BPub!N865/1000000</f>
        <v>2.4564599999999999E-2</v>
      </c>
      <c r="R879" s="58">
        <f>+BPub!S865/1000000</f>
        <v>3.3440150000000002E-2</v>
      </c>
      <c r="S879" s="58">
        <f>+BPub!X865/1000000</f>
        <v>3.0201180000000001E-2</v>
      </c>
      <c r="T879" s="58">
        <f>+BPub!AB865/1000000</f>
        <v>2.5645630000000003E-2</v>
      </c>
      <c r="U879" s="58">
        <v>2.5076890000000001E-2</v>
      </c>
      <c r="W879" s="58">
        <f>+BPub!H865/1000000</f>
        <v>0.19361829999999999</v>
      </c>
      <c r="X879" s="58">
        <f>+BPub!M865/1000000</f>
        <v>0.35322121000000001</v>
      </c>
      <c r="Y879" s="58">
        <f>+BPub!R865/1000000</f>
        <v>0.76316713999999997</v>
      </c>
      <c r="Z879" s="58">
        <f>+BPub!V865/1000000</f>
        <v>0.3176465</v>
      </c>
      <c r="AA879" s="58">
        <f>+BPub!AC865/1000000</f>
        <v>0.20583778</v>
      </c>
      <c r="AB879" s="58">
        <v>0.65415131999999998</v>
      </c>
      <c r="AD879">
        <v>0.32490999999999998</v>
      </c>
      <c r="AE879">
        <v>0.39153900000000003</v>
      </c>
      <c r="AF879">
        <v>0.63519899999999996</v>
      </c>
      <c r="AG879">
        <v>0.38180799999999998</v>
      </c>
      <c r="AH879">
        <v>0.36149599999999998</v>
      </c>
      <c r="AI879">
        <v>0.45707277000000002</v>
      </c>
    </row>
    <row r="880" spans="1:35" x14ac:dyDescent="0.25">
      <c r="A880" s="9" t="s">
        <v>860</v>
      </c>
      <c r="B880" s="1">
        <v>1.2083385900000001</v>
      </c>
      <c r="C880" s="149">
        <v>0.13291155999999998</v>
      </c>
      <c r="D880" s="1">
        <v>0.15710748000000002</v>
      </c>
      <c r="E880" s="1">
        <v>1.7778199999999998E-3</v>
      </c>
      <c r="F880" s="1">
        <v>1.526451E-2</v>
      </c>
      <c r="G880" s="58">
        <v>5.8213210000000001E-2</v>
      </c>
      <c r="I880" s="180">
        <f>+BPub!G866/1000000</f>
        <v>0.61355402000000003</v>
      </c>
      <c r="J880" s="180">
        <f>+BPub!L866/1000000</f>
        <v>0.22450202</v>
      </c>
      <c r="K880" s="180">
        <f>+BPub!Q866/1000000</f>
        <v>0.25023826999999998</v>
      </c>
      <c r="L880" s="180">
        <f>+BPub!W866/1000000</f>
        <v>6.4064980000000007E-2</v>
      </c>
      <c r="M880" s="180">
        <f>+BPub!AD866/1000000</f>
        <v>0.67477243000000009</v>
      </c>
      <c r="N880" s="180">
        <v>8.0683179999999993E-2</v>
      </c>
      <c r="P880" s="58">
        <f>+BPub!I866/1000000</f>
        <v>1.17590291</v>
      </c>
      <c r="Q880" s="58">
        <f>+BPub!N866/1000000</f>
        <v>9.9115660000000008E-2</v>
      </c>
      <c r="R880" s="58">
        <f>+BPub!S866/1000000</f>
        <v>4.2069967199999994</v>
      </c>
      <c r="S880" s="58">
        <f>+BPub!X866/1000000</f>
        <v>0.38134861999999997</v>
      </c>
      <c r="T880" s="58">
        <f>+BPub!AB866/1000000</f>
        <v>1.7377418100000002</v>
      </c>
      <c r="U880" s="58">
        <v>4.9927986200000003</v>
      </c>
      <c r="W880" s="58">
        <f>+BPub!H866/1000000</f>
        <v>3.1E-7</v>
      </c>
      <c r="X880" s="58">
        <f>+BPub!M866/1000000</f>
        <v>6.6000000000000003E-7</v>
      </c>
      <c r="Y880" s="58">
        <f>+BPub!R866/1000000</f>
        <v>1.2327E-4</v>
      </c>
      <c r="Z880" s="58">
        <f>+BPub!V866/1000000</f>
        <v>1.4999999999999999E-7</v>
      </c>
      <c r="AA880" s="58">
        <f>+BPub!AC866/1000000</f>
        <v>5.9999999999999995E-8</v>
      </c>
      <c r="AB880" s="58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</row>
    <row r="881" spans="1:35" x14ac:dyDescent="0.25">
      <c r="A881" t="s">
        <v>861</v>
      </c>
      <c r="B881" s="1">
        <v>1.20118133</v>
      </c>
      <c r="C881" s="149">
        <v>0.12667059999999999</v>
      </c>
      <c r="D881" s="1">
        <v>0.13856605</v>
      </c>
      <c r="E881" s="1">
        <v>2.7499999999999999E-6</v>
      </c>
      <c r="F881" s="1">
        <v>0</v>
      </c>
      <c r="G881" s="58">
        <v>0</v>
      </c>
      <c r="I881" s="180">
        <f>+BPub!G867/1000000</f>
        <v>0.60983195999999995</v>
      </c>
      <c r="J881" s="180">
        <f>+BPub!L867/1000000</f>
        <v>0.22450202</v>
      </c>
      <c r="K881" s="180">
        <f>+BPub!Q867/1000000</f>
        <v>0.25013202000000001</v>
      </c>
      <c r="L881" s="180">
        <f>+BPub!W867/1000000</f>
        <v>6.3231239999999994E-2</v>
      </c>
      <c r="M881" s="180">
        <f>+BPub!AD867/1000000</f>
        <v>0.67451782999999998</v>
      </c>
      <c r="N881" s="180">
        <v>8.0683179999999993E-2</v>
      </c>
      <c r="P881" s="58">
        <f>+BPub!I867/1000000</f>
        <v>1.1759028999999999</v>
      </c>
      <c r="Q881" s="58">
        <f>+BPub!N867/1000000</f>
        <v>3.2030019999999999E-2</v>
      </c>
      <c r="R881" s="58">
        <f>+BPub!S867/1000000</f>
        <v>4.2069947300000008</v>
      </c>
      <c r="S881" s="58">
        <f>+BPub!X867/1000000</f>
        <v>0.38126018</v>
      </c>
      <c r="T881" s="58">
        <f>+BPub!AB867/1000000</f>
        <v>1.7370246200000001</v>
      </c>
      <c r="U881" s="58">
        <v>4.9927986200000003</v>
      </c>
      <c r="W881" s="58">
        <f>+BPub!H867/1000000</f>
        <v>0</v>
      </c>
      <c r="X881" s="58">
        <f>+BPub!M867/1000000</f>
        <v>0</v>
      </c>
      <c r="Y881" s="58">
        <f>+BPub!R867/1000000</f>
        <v>0</v>
      </c>
      <c r="Z881" s="58">
        <f>+BPub!V867/1000000</f>
        <v>0</v>
      </c>
      <c r="AA881" s="58">
        <f>+BPub!AC867/1000000</f>
        <v>0</v>
      </c>
      <c r="AB881" s="58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</row>
    <row r="882" spans="1:35" x14ac:dyDescent="0.25">
      <c r="A882" t="s">
        <v>862</v>
      </c>
      <c r="B882" s="1">
        <v>0</v>
      </c>
      <c r="C882" s="149">
        <v>0</v>
      </c>
      <c r="D882" s="1">
        <v>0</v>
      </c>
      <c r="E882" s="1">
        <v>0</v>
      </c>
      <c r="F882" s="1">
        <v>0</v>
      </c>
      <c r="G882" s="58">
        <v>0</v>
      </c>
      <c r="I882" s="180">
        <f>+BPub!G868/1000000</f>
        <v>0</v>
      </c>
      <c r="J882" s="180">
        <f>+BPub!L868/1000000</f>
        <v>0</v>
      </c>
      <c r="K882" s="180">
        <f>+BPub!Q868/1000000</f>
        <v>0</v>
      </c>
      <c r="L882" s="180">
        <f>+BPub!W868/1000000</f>
        <v>0</v>
      </c>
      <c r="M882" s="180">
        <f>+BPub!AD868/1000000</f>
        <v>0</v>
      </c>
      <c r="N882" s="180">
        <v>0</v>
      </c>
      <c r="P882" s="58">
        <f>+BPub!I868/1000000</f>
        <v>0</v>
      </c>
      <c r="Q882" s="58">
        <f>+BPub!N868/1000000</f>
        <v>0</v>
      </c>
      <c r="R882" s="58">
        <f>+BPub!S868/1000000</f>
        <v>0</v>
      </c>
      <c r="S882" s="58">
        <f>+BPub!X868/1000000</f>
        <v>0</v>
      </c>
      <c r="T882" s="58">
        <f>+BPub!AB868/1000000</f>
        <v>0</v>
      </c>
      <c r="U882" s="58">
        <v>0</v>
      </c>
      <c r="W882" s="58">
        <f>+BPub!H868/1000000</f>
        <v>0</v>
      </c>
      <c r="X882" s="58">
        <f>+BPub!M868/1000000</f>
        <v>0</v>
      </c>
      <c r="Y882" s="58">
        <f>+BPub!R868/1000000</f>
        <v>0</v>
      </c>
      <c r="Z882" s="58">
        <f>+BPub!V868/1000000</f>
        <v>0</v>
      </c>
      <c r="AA882" s="58">
        <f>+BPub!AC868/1000000</f>
        <v>0</v>
      </c>
      <c r="AB882" s="58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</row>
    <row r="883" spans="1:35" x14ac:dyDescent="0.25">
      <c r="A883" t="s">
        <v>863</v>
      </c>
      <c r="B883" s="1">
        <v>7.1572600000000004E-3</v>
      </c>
      <c r="C883" s="149">
        <v>6.2409600000000003E-3</v>
      </c>
      <c r="D883" s="1">
        <v>1.8541430000000001E-2</v>
      </c>
      <c r="E883" s="1">
        <v>1.7750699999999999E-3</v>
      </c>
      <c r="F883" s="1">
        <v>1.526451E-2</v>
      </c>
      <c r="G883" s="58">
        <v>5.8213210000000001E-2</v>
      </c>
      <c r="I883" s="180">
        <f>+BPub!G869/1000000</f>
        <v>3.7220600000000001E-3</v>
      </c>
      <c r="J883" s="180">
        <f>+BPub!L869/1000000</f>
        <v>0</v>
      </c>
      <c r="K883" s="180">
        <f>+BPub!Q869/1000000</f>
        <v>1.0624999999999999E-4</v>
      </c>
      <c r="L883" s="180">
        <f>+BPub!W869/1000000</f>
        <v>8.3374000000000002E-4</v>
      </c>
      <c r="M883" s="180">
        <f>+BPub!AD869/1000000</f>
        <v>2.5460000000000001E-4</v>
      </c>
      <c r="N883" s="180">
        <v>0</v>
      </c>
      <c r="P883" s="58">
        <f>+BPub!I869/1000000</f>
        <v>1E-8</v>
      </c>
      <c r="Q883" s="58">
        <f>+BPub!N869/1000000</f>
        <v>6.7085640000000002E-2</v>
      </c>
      <c r="R883" s="58">
        <f>+BPub!S869/1000000</f>
        <v>1.99E-6</v>
      </c>
      <c r="S883" s="58">
        <f>+BPub!X869/1000000</f>
        <v>8.844E-5</v>
      </c>
      <c r="T883" s="58">
        <f>+BPub!AB869/1000000</f>
        <v>7.1719000000000004E-4</v>
      </c>
      <c r="U883" s="58">
        <v>0</v>
      </c>
      <c r="W883" s="58">
        <f>+BPub!H869/1000000</f>
        <v>3.1E-7</v>
      </c>
      <c r="X883" s="58">
        <f>+BPub!M869/1000000</f>
        <v>6.6000000000000003E-7</v>
      </c>
      <c r="Y883" s="58">
        <f>+BPub!R869/1000000</f>
        <v>1.2327E-4</v>
      </c>
      <c r="Z883" s="58">
        <f>+BPub!V869/1000000</f>
        <v>1.4999999999999999E-7</v>
      </c>
      <c r="AA883" s="58">
        <f>+BPub!AC869/1000000</f>
        <v>5.9999999999999995E-8</v>
      </c>
      <c r="AB883" s="58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</row>
    <row r="884" spans="1:35" x14ac:dyDescent="0.25">
      <c r="A884" t="s">
        <v>864</v>
      </c>
      <c r="B884" s="1">
        <v>8.0099997900000002</v>
      </c>
      <c r="C884" s="149">
        <v>11.197074240000001</v>
      </c>
      <c r="D884" s="1">
        <v>12.0419451</v>
      </c>
      <c r="E884" s="1">
        <v>3.4740496299999997</v>
      </c>
      <c r="F884" s="1">
        <v>6.7443035499999997</v>
      </c>
      <c r="G884" s="58">
        <v>4.9930631700000001</v>
      </c>
      <c r="I884" s="180">
        <f>+BPub!G870/1000000</f>
        <v>0.13038509000000001</v>
      </c>
      <c r="J884" s="180">
        <f>+BPub!L870/1000000</f>
        <v>0.28921790999999997</v>
      </c>
      <c r="K884" s="180">
        <f>+BPub!Q870/1000000</f>
        <v>7.2661039999999996E-2</v>
      </c>
      <c r="L884" s="180">
        <f>+BPub!W870/1000000</f>
        <v>6.1034769999999995E-2</v>
      </c>
      <c r="M884" s="180">
        <f>+BPub!AD870/1000000</f>
        <v>2.4379810000000002E-2</v>
      </c>
      <c r="N884" s="180">
        <v>0.37839432000000001</v>
      </c>
      <c r="P884" s="58">
        <f>+BPub!I870/1000000</f>
        <v>0.23129928</v>
      </c>
      <c r="Q884" s="58">
        <f>+BPub!N870/1000000</f>
        <v>2.53404439</v>
      </c>
      <c r="R884" s="58">
        <f>+BPub!S870/1000000</f>
        <v>8.3627135300000006</v>
      </c>
      <c r="S884" s="58">
        <f>+BPub!X870/1000000</f>
        <v>2.7350051899999999</v>
      </c>
      <c r="T884" s="58">
        <f>+BPub!AB870/1000000</f>
        <v>6.9395561199999998</v>
      </c>
      <c r="U884" s="58">
        <v>2.8029874599999998</v>
      </c>
      <c r="W884" s="58">
        <f>+BPub!H870/1000000</f>
        <v>6.0118330000000005E-2</v>
      </c>
      <c r="X884" s="58">
        <f>+BPub!M870/1000000</f>
        <v>0.11561181</v>
      </c>
      <c r="Y884" s="58">
        <f>+BPub!R870/1000000</f>
        <v>0.14496330999999998</v>
      </c>
      <c r="Z884" s="58">
        <f>+BPub!V870/1000000</f>
        <v>0.37957734000000004</v>
      </c>
      <c r="AA884" s="58">
        <f>+BPub!AC870/1000000</f>
        <v>0.43467917</v>
      </c>
      <c r="AB884" s="58">
        <v>5.3057550000000002E-2</v>
      </c>
      <c r="AD884">
        <v>8.2480000000000001E-3</v>
      </c>
      <c r="AE884">
        <v>1.389E-3</v>
      </c>
      <c r="AF884">
        <v>0</v>
      </c>
      <c r="AG884">
        <v>8.4654999999999994E-2</v>
      </c>
      <c r="AH884">
        <v>0.22451703000000001</v>
      </c>
      <c r="AI884">
        <v>0.23112568999999999</v>
      </c>
    </row>
    <row r="885" spans="1:35" x14ac:dyDescent="0.25">
      <c r="A885" t="s">
        <v>865</v>
      </c>
      <c r="B885" s="1">
        <v>8.9924919999999992E-2</v>
      </c>
      <c r="C885" s="149">
        <v>8.5182800000000013E-3</v>
      </c>
      <c r="D885" s="1">
        <v>1.87711E-3</v>
      </c>
      <c r="E885" s="1">
        <v>7.3078400000000003E-3</v>
      </c>
      <c r="F885" s="1">
        <v>5.0213200000000001E-3</v>
      </c>
      <c r="G885" s="58">
        <v>2.4196720000000001E-2</v>
      </c>
      <c r="I885" s="180">
        <f>+BPub!G871/1000000</f>
        <v>0</v>
      </c>
      <c r="J885" s="180">
        <f>+BPub!L871/1000000</f>
        <v>0</v>
      </c>
      <c r="K885" s="180">
        <f>+BPub!Q871/1000000</f>
        <v>0</v>
      </c>
      <c r="L885" s="180">
        <f>+BPub!W871/1000000</f>
        <v>0</v>
      </c>
      <c r="M885" s="180">
        <f>+BPub!AD871/1000000</f>
        <v>0</v>
      </c>
      <c r="N885" s="180">
        <v>0</v>
      </c>
      <c r="P885" s="58">
        <f>+BPub!I871/1000000</f>
        <v>0</v>
      </c>
      <c r="Q885" s="58">
        <f>+BPub!N871/1000000</f>
        <v>7.6034799999999993E-3</v>
      </c>
      <c r="R885" s="58">
        <f>+BPub!S871/1000000</f>
        <v>2.2715999999999999E-4</v>
      </c>
      <c r="S885" s="58">
        <f>+BPub!X871/1000000</f>
        <v>2.399774E-2</v>
      </c>
      <c r="T885" s="58">
        <f>+BPub!AB871/1000000</f>
        <v>0.49040931999999998</v>
      </c>
      <c r="U885" s="58">
        <v>1.455468E-2</v>
      </c>
      <c r="W885" s="58">
        <f>+BPub!H871/1000000</f>
        <v>0</v>
      </c>
      <c r="X885" s="58">
        <f>+BPub!M871/1000000</f>
        <v>0</v>
      </c>
      <c r="Y885" s="58">
        <f>+BPub!R871/1000000</f>
        <v>0</v>
      </c>
      <c r="Z885" s="58">
        <f>+BPub!V871/1000000</f>
        <v>0</v>
      </c>
      <c r="AA885" s="58">
        <f>+BPub!AC871/1000000</f>
        <v>0</v>
      </c>
      <c r="AB885" s="58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</row>
    <row r="886" spans="1:35" x14ac:dyDescent="0.25">
      <c r="A886" t="s">
        <v>866</v>
      </c>
      <c r="B886" s="1">
        <v>3.7567000000000004E-4</v>
      </c>
      <c r="C886" s="149">
        <v>4.384E-5</v>
      </c>
      <c r="D886" s="1">
        <v>7.1065500000000005E-3</v>
      </c>
      <c r="E886" s="1">
        <v>2.7362349999999997E-2</v>
      </c>
      <c r="F886" s="1">
        <v>0</v>
      </c>
      <c r="G886" s="58">
        <v>0</v>
      </c>
      <c r="I886" s="180">
        <f>+BPub!G872/1000000</f>
        <v>0</v>
      </c>
      <c r="J886" s="180">
        <f>+BPub!L872/1000000</f>
        <v>0</v>
      </c>
      <c r="K886" s="180">
        <f>+BPub!Q872/1000000</f>
        <v>0</v>
      </c>
      <c r="L886" s="180">
        <f>+BPub!W872/1000000</f>
        <v>0</v>
      </c>
      <c r="M886" s="180">
        <f>+BPub!AD872/1000000</f>
        <v>0</v>
      </c>
      <c r="N886" s="180">
        <v>0</v>
      </c>
      <c r="P886" s="58">
        <f>+BPub!I872/1000000</f>
        <v>0</v>
      </c>
      <c r="Q886" s="58">
        <f>+BPub!N872/1000000</f>
        <v>0</v>
      </c>
      <c r="R886" s="58">
        <f>+BPub!S872/1000000</f>
        <v>0</v>
      </c>
      <c r="S886" s="58">
        <f>+BPub!X872/1000000</f>
        <v>2.0474000000000002E-4</v>
      </c>
      <c r="T886" s="58">
        <f>+BPub!AB872/1000000</f>
        <v>0</v>
      </c>
      <c r="U886" s="58">
        <v>0</v>
      </c>
      <c r="W886" s="58">
        <f>+BPub!H872/1000000</f>
        <v>0</v>
      </c>
      <c r="X886" s="58">
        <f>+BPub!M872/1000000</f>
        <v>0</v>
      </c>
      <c r="Y886" s="58">
        <f>+BPub!R872/1000000</f>
        <v>0</v>
      </c>
      <c r="Z886" s="58">
        <f>+BPub!V872/1000000</f>
        <v>0</v>
      </c>
      <c r="AA886" s="58">
        <f>+BPub!AC872/1000000</f>
        <v>0</v>
      </c>
      <c r="AB886" s="58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</row>
    <row r="887" spans="1:35" x14ac:dyDescent="0.25">
      <c r="A887" t="s">
        <v>867</v>
      </c>
      <c r="B887" s="1">
        <v>7.8829864800000005</v>
      </c>
      <c r="C887" s="149">
        <v>11.16306837</v>
      </c>
      <c r="D887" s="1">
        <v>9.9216415900000001</v>
      </c>
      <c r="E887" s="1">
        <v>3.3732598199999999</v>
      </c>
      <c r="F887" s="1">
        <v>5.9722158700000003</v>
      </c>
      <c r="G887" s="58">
        <v>4.4784817699999993</v>
      </c>
      <c r="I887" s="180">
        <f>+BPub!G873/1000000</f>
        <v>5.6686069999999998E-2</v>
      </c>
      <c r="J887" s="180">
        <f>+BPub!L873/1000000</f>
        <v>6.5133059999999993E-2</v>
      </c>
      <c r="K887" s="180">
        <f>+BPub!Q873/1000000</f>
        <v>5.2952299999999997E-3</v>
      </c>
      <c r="L887" s="180">
        <f>+BPub!W873/1000000</f>
        <v>6.0000000000000002E-6</v>
      </c>
      <c r="M887" s="180">
        <f>+BPub!AD873/1000000</f>
        <v>8.0360000000000002E-4</v>
      </c>
      <c r="N887" s="180">
        <v>0.37326258000000001</v>
      </c>
      <c r="P887" s="58">
        <f>+BPub!I873/1000000</f>
        <v>0.23113857000000002</v>
      </c>
      <c r="Q887" s="58">
        <f>+BPub!N873/1000000</f>
        <v>2.4322762099999999</v>
      </c>
      <c r="R887" s="58">
        <f>+BPub!S873/1000000</f>
        <v>8.334755190000001</v>
      </c>
      <c r="S887" s="58">
        <f>+BPub!X873/1000000</f>
        <v>2.1596462000000001</v>
      </c>
      <c r="T887" s="58">
        <f>+BPub!AB873/1000000</f>
        <v>5.0415464700000001</v>
      </c>
      <c r="U887" s="58">
        <v>2.3713867999999998</v>
      </c>
      <c r="W887" s="58">
        <f>+BPub!H873/1000000</f>
        <v>1.76754E-3</v>
      </c>
      <c r="X887" s="58">
        <f>+BPub!M873/1000000</f>
        <v>1.624546E-2</v>
      </c>
      <c r="Y887" s="58">
        <f>+BPub!R873/1000000</f>
        <v>0</v>
      </c>
      <c r="Z887" s="58">
        <f>+BPub!V873/1000000</f>
        <v>1.1595899999999998E-3</v>
      </c>
      <c r="AA887" s="58">
        <f>+BPub!AC873/1000000</f>
        <v>0</v>
      </c>
      <c r="AB887" s="58">
        <v>0</v>
      </c>
      <c r="AD887">
        <v>0</v>
      </c>
      <c r="AE887">
        <v>0</v>
      </c>
      <c r="AF887">
        <v>0</v>
      </c>
      <c r="AG887">
        <v>8.1597000000000003E-2</v>
      </c>
      <c r="AH887">
        <v>0.22451703000000001</v>
      </c>
      <c r="AI887">
        <v>0.15561245000000001</v>
      </c>
    </row>
    <row r="888" spans="1:35" x14ac:dyDescent="0.25">
      <c r="A888" t="s">
        <v>868</v>
      </c>
      <c r="B888" s="1">
        <v>3.6712720000000004E-2</v>
      </c>
      <c r="C888" s="149">
        <v>2.5443750000000001E-2</v>
      </c>
      <c r="D888" s="1">
        <v>2.1113198500000001</v>
      </c>
      <c r="E888" s="1">
        <v>6.611961999999999E-2</v>
      </c>
      <c r="F888" s="1">
        <v>0.76706635999999995</v>
      </c>
      <c r="G888" s="58">
        <v>0.49038468000000002</v>
      </c>
      <c r="I888" s="180">
        <f>+BPub!G874/1000000</f>
        <v>7.3699020000000004E-2</v>
      </c>
      <c r="J888" s="180">
        <f>+BPub!L874/1000000</f>
        <v>0.22408485</v>
      </c>
      <c r="K888" s="180">
        <f>+BPub!Q874/1000000</f>
        <v>6.7365809999999998E-2</v>
      </c>
      <c r="L888" s="180">
        <f>+BPub!W874/1000000</f>
        <v>6.1028769999999996E-2</v>
      </c>
      <c r="M888" s="180">
        <f>+BPub!AD874/1000000</f>
        <v>2.357621E-2</v>
      </c>
      <c r="N888" s="180">
        <v>5.1317400000000001E-3</v>
      </c>
      <c r="P888" s="58">
        <f>+BPub!I874/1000000</f>
        <v>1.6071E-4</v>
      </c>
      <c r="Q888" s="58">
        <f>+BPub!N874/1000000</f>
        <v>9.4164700000000004E-2</v>
      </c>
      <c r="R888" s="58">
        <f>+BPub!S874/1000000</f>
        <v>2.7731180000000001E-2</v>
      </c>
      <c r="S888" s="58">
        <f>+BPub!X874/1000000</f>
        <v>0.55115650999999999</v>
      </c>
      <c r="T888" s="58">
        <f>+BPub!AB874/1000000</f>
        <v>1.4076003300000002</v>
      </c>
      <c r="U888" s="58">
        <v>0.41704597999999998</v>
      </c>
      <c r="W888" s="58">
        <f>+BPub!H874/1000000</f>
        <v>5.835079E-2</v>
      </c>
      <c r="X888" s="58">
        <f>+BPub!M874/1000000</f>
        <v>9.9366350000000006E-2</v>
      </c>
      <c r="Y888" s="58">
        <f>+BPub!R874/1000000</f>
        <v>0.14496330999999998</v>
      </c>
      <c r="Z888" s="58">
        <f>+BPub!V874/1000000</f>
        <v>0.37841775</v>
      </c>
      <c r="AA888" s="58">
        <f>+BPub!AC874/1000000</f>
        <v>0.43467917</v>
      </c>
      <c r="AB888" s="58">
        <v>5.3057550000000002E-2</v>
      </c>
      <c r="AD888">
        <v>8.2480000000000001E-3</v>
      </c>
      <c r="AE888">
        <v>1.389E-3</v>
      </c>
      <c r="AF888">
        <v>0</v>
      </c>
      <c r="AG888">
        <v>3.058E-3</v>
      </c>
      <c r="AH888">
        <v>0</v>
      </c>
      <c r="AI888">
        <v>7.5513240000000009E-2</v>
      </c>
    </row>
    <row r="889" spans="1:35" x14ac:dyDescent="0.25">
      <c r="A889" t="s">
        <v>869</v>
      </c>
      <c r="B889" s="1">
        <v>0</v>
      </c>
      <c r="C889" s="149">
        <v>0</v>
      </c>
      <c r="D889" s="1">
        <v>0</v>
      </c>
      <c r="E889" s="1">
        <v>0</v>
      </c>
      <c r="F889" s="1">
        <v>0</v>
      </c>
      <c r="G889" s="58">
        <v>0</v>
      </c>
      <c r="I889" s="180">
        <f>+BPub!G875/1000000</f>
        <v>0</v>
      </c>
      <c r="J889" s="180">
        <f>+BPub!L875/1000000</f>
        <v>0</v>
      </c>
      <c r="K889" s="180">
        <f>+BPub!Q875/1000000</f>
        <v>0</v>
      </c>
      <c r="L889" s="180">
        <f>+BPub!W875/1000000</f>
        <v>0</v>
      </c>
      <c r="M889" s="180">
        <f>+BPub!AD875/1000000</f>
        <v>0</v>
      </c>
      <c r="N889" s="180">
        <v>0</v>
      </c>
      <c r="P889" s="58">
        <f>+BPub!I875/1000000</f>
        <v>0.36710595000000001</v>
      </c>
      <c r="Q889" s="58">
        <f>+BPub!N875/1000000</f>
        <v>0</v>
      </c>
      <c r="R889" s="58">
        <f>+BPub!S875/1000000</f>
        <v>0</v>
      </c>
      <c r="S889" s="58">
        <f>+BPub!X875/1000000</f>
        <v>0</v>
      </c>
      <c r="T889" s="58">
        <f>+BPub!AB875/1000000</f>
        <v>0</v>
      </c>
      <c r="U889" s="58">
        <v>0</v>
      </c>
      <c r="W889" s="58">
        <f>+BPub!H875/1000000</f>
        <v>1.12181434</v>
      </c>
      <c r="X889" s="58">
        <f>+BPub!M875/1000000</f>
        <v>1.69656473</v>
      </c>
      <c r="Y889" s="58">
        <f>+BPub!R875/1000000</f>
        <v>1.87379099</v>
      </c>
      <c r="Z889" s="58">
        <f>+BPub!V875/1000000</f>
        <v>2.2383413500000002</v>
      </c>
      <c r="AA889" s="58">
        <f>+BPub!AC875/1000000</f>
        <v>2.5933896400000003</v>
      </c>
      <c r="AB889" s="58">
        <v>2.1601288400000001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</row>
    <row r="890" spans="1:35" x14ac:dyDescent="0.25">
      <c r="A890" t="s">
        <v>870</v>
      </c>
      <c r="B890" s="1">
        <v>0</v>
      </c>
      <c r="C890" s="149">
        <v>0</v>
      </c>
      <c r="D890" s="1">
        <v>0</v>
      </c>
      <c r="E890" s="1">
        <v>0</v>
      </c>
      <c r="F890" s="1">
        <v>0</v>
      </c>
      <c r="G890" s="58">
        <v>0</v>
      </c>
      <c r="I890" s="180">
        <f>+BPub!G876/1000000</f>
        <v>0</v>
      </c>
      <c r="J890" s="180">
        <f>+BPub!L876/1000000</f>
        <v>0</v>
      </c>
      <c r="K890" s="180">
        <f>+BPub!Q876/1000000</f>
        <v>0</v>
      </c>
      <c r="L890" s="180">
        <f>+BPub!W876/1000000</f>
        <v>0</v>
      </c>
      <c r="M890" s="180">
        <f>+BPub!AD876/1000000</f>
        <v>0</v>
      </c>
      <c r="N890" s="180">
        <v>0</v>
      </c>
      <c r="P890" s="58">
        <f>+BPub!I876/1000000</f>
        <v>0.36710595000000001</v>
      </c>
      <c r="Q890" s="58">
        <f>+BPub!N876/1000000</f>
        <v>0</v>
      </c>
      <c r="R890" s="58">
        <f>+BPub!S876/1000000</f>
        <v>0</v>
      </c>
      <c r="S890" s="58">
        <f>+BPub!X876/1000000</f>
        <v>0</v>
      </c>
      <c r="T890" s="58">
        <f>+BPub!AB876/1000000</f>
        <v>0</v>
      </c>
      <c r="U890" s="58">
        <v>0</v>
      </c>
      <c r="W890" s="58">
        <f>+BPub!H876/1000000</f>
        <v>0.32051838999999999</v>
      </c>
      <c r="X890" s="58">
        <f>+BPub!M876/1000000</f>
        <v>0.48473275999999998</v>
      </c>
      <c r="Y890" s="58">
        <f>+BPub!R876/1000000</f>
        <v>0</v>
      </c>
      <c r="Z890" s="58">
        <f>+BPub!V876/1000000</f>
        <v>0</v>
      </c>
      <c r="AA890" s="58">
        <f>+BPub!AC876/1000000</f>
        <v>0</v>
      </c>
      <c r="AB890" s="58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</row>
    <row r="891" spans="1:35" x14ac:dyDescent="0.25">
      <c r="A891" t="s">
        <v>871</v>
      </c>
      <c r="B891" s="1">
        <v>0</v>
      </c>
      <c r="C891" s="149">
        <v>0</v>
      </c>
      <c r="D891" s="1">
        <v>0</v>
      </c>
      <c r="E891" s="1">
        <v>0</v>
      </c>
      <c r="F891" s="1">
        <v>0</v>
      </c>
      <c r="G891" s="58">
        <v>0</v>
      </c>
      <c r="I891" s="180">
        <f>+BPub!G877/1000000</f>
        <v>0</v>
      </c>
      <c r="J891" s="180">
        <f>+BPub!L877/1000000</f>
        <v>0</v>
      </c>
      <c r="K891" s="180">
        <f>+BPub!Q877/1000000</f>
        <v>0</v>
      </c>
      <c r="L891" s="180">
        <f>+BPub!W877/1000000</f>
        <v>0</v>
      </c>
      <c r="M891" s="180">
        <f>+BPub!AD877/1000000</f>
        <v>0</v>
      </c>
      <c r="N891" s="180">
        <v>0</v>
      </c>
      <c r="P891" s="58">
        <f>+BPub!I877/1000000</f>
        <v>0</v>
      </c>
      <c r="Q891" s="58">
        <f>+BPub!N877/1000000</f>
        <v>0</v>
      </c>
      <c r="R891" s="58">
        <f>+BPub!S877/1000000</f>
        <v>0</v>
      </c>
      <c r="S891" s="58">
        <f>+BPub!X877/1000000</f>
        <v>0</v>
      </c>
      <c r="T891" s="58">
        <f>+BPub!AB877/1000000</f>
        <v>0</v>
      </c>
      <c r="U891" s="58">
        <v>0</v>
      </c>
      <c r="W891" s="58">
        <f>+BPub!H877/1000000</f>
        <v>0</v>
      </c>
      <c r="X891" s="58">
        <f>+BPub!M877/1000000</f>
        <v>0</v>
      </c>
      <c r="Y891" s="58">
        <f>+BPub!R877/1000000</f>
        <v>0</v>
      </c>
      <c r="Z891" s="58">
        <f>+BPub!V877/1000000</f>
        <v>0</v>
      </c>
      <c r="AA891" s="58">
        <f>+BPub!AC877/1000000</f>
        <v>0</v>
      </c>
      <c r="AB891" s="58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</row>
    <row r="892" spans="1:35" x14ac:dyDescent="0.25">
      <c r="A892" t="s">
        <v>872</v>
      </c>
      <c r="B892" s="1">
        <v>0</v>
      </c>
      <c r="C892" s="149">
        <v>0</v>
      </c>
      <c r="D892" s="1">
        <v>0</v>
      </c>
      <c r="E892" s="1">
        <v>0</v>
      </c>
      <c r="F892" s="1">
        <v>0</v>
      </c>
      <c r="G892" s="58">
        <v>0</v>
      </c>
      <c r="I892" s="180">
        <f>+BPub!G878/1000000</f>
        <v>0</v>
      </c>
      <c r="J892" s="180">
        <f>+BPub!L878/1000000</f>
        <v>0</v>
      </c>
      <c r="K892" s="180">
        <f>+BPub!Q878/1000000</f>
        <v>0</v>
      </c>
      <c r="L892" s="180">
        <f>+BPub!W878/1000000</f>
        <v>0</v>
      </c>
      <c r="M892" s="180">
        <f>+BPub!AD878/1000000</f>
        <v>0</v>
      </c>
      <c r="N892" s="180">
        <v>0</v>
      </c>
      <c r="P892" s="58">
        <f>+BPub!I878/1000000</f>
        <v>0</v>
      </c>
      <c r="Q892" s="58">
        <f>+BPub!N878/1000000</f>
        <v>0</v>
      </c>
      <c r="R892" s="58">
        <f>+BPub!S878/1000000</f>
        <v>0</v>
      </c>
      <c r="S892" s="58">
        <f>+BPub!X878/1000000</f>
        <v>0</v>
      </c>
      <c r="T892" s="58">
        <f>+BPub!AB878/1000000</f>
        <v>0</v>
      </c>
      <c r="U892" s="58">
        <v>0</v>
      </c>
      <c r="W892" s="58">
        <f>+BPub!H878/1000000</f>
        <v>0</v>
      </c>
      <c r="X892" s="58">
        <f>+BPub!M878/1000000</f>
        <v>0</v>
      </c>
      <c r="Y892" s="58">
        <f>+BPub!R878/1000000</f>
        <v>0</v>
      </c>
      <c r="Z892" s="58">
        <f>+BPub!V878/1000000</f>
        <v>0</v>
      </c>
      <c r="AA892" s="58">
        <f>+BPub!AC878/1000000</f>
        <v>0</v>
      </c>
      <c r="AB892" s="58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</row>
    <row r="893" spans="1:35" x14ac:dyDescent="0.25">
      <c r="A893" t="s">
        <v>873</v>
      </c>
      <c r="B893" s="1">
        <v>0</v>
      </c>
      <c r="C893" s="149">
        <v>0</v>
      </c>
      <c r="D893" s="1">
        <v>0</v>
      </c>
      <c r="E893" s="1">
        <v>0</v>
      </c>
      <c r="F893" s="1">
        <v>0</v>
      </c>
      <c r="G893" s="58">
        <v>0</v>
      </c>
      <c r="I893" s="180">
        <f>+BPub!G879/1000000</f>
        <v>0</v>
      </c>
      <c r="J893" s="180">
        <f>+BPub!L879/1000000</f>
        <v>0</v>
      </c>
      <c r="K893" s="180">
        <f>+BPub!Q879/1000000</f>
        <v>0</v>
      </c>
      <c r="L893" s="180">
        <f>+BPub!W879/1000000</f>
        <v>0</v>
      </c>
      <c r="M893" s="180">
        <f>+BPub!AD879/1000000</f>
        <v>0</v>
      </c>
      <c r="N893" s="180">
        <v>0</v>
      </c>
      <c r="P893" s="58">
        <f>+BPub!I879/1000000</f>
        <v>0</v>
      </c>
      <c r="Q893" s="58">
        <f>+BPub!N879/1000000</f>
        <v>0</v>
      </c>
      <c r="R893" s="58">
        <f>+BPub!S879/1000000</f>
        <v>0</v>
      </c>
      <c r="S893" s="58">
        <f>+BPub!X879/1000000</f>
        <v>0</v>
      </c>
      <c r="T893" s="58">
        <f>+BPub!AB879/1000000</f>
        <v>0</v>
      </c>
      <c r="U893" s="58">
        <v>0</v>
      </c>
      <c r="W893" s="58">
        <f>+BPub!H879/1000000</f>
        <v>0.80129594999999998</v>
      </c>
      <c r="X893" s="58">
        <f>+BPub!M879/1000000</f>
        <v>1.21183197</v>
      </c>
      <c r="Y893" s="58">
        <f>+BPub!R879/1000000</f>
        <v>1.87379099</v>
      </c>
      <c r="Z893" s="58">
        <f>+BPub!V879/1000000</f>
        <v>2.2383413500000002</v>
      </c>
      <c r="AA893" s="58">
        <f>+BPub!AC879/1000000</f>
        <v>2.5933896400000003</v>
      </c>
      <c r="AB893" s="58">
        <v>2.1601288400000001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</row>
    <row r="894" spans="1:35" x14ac:dyDescent="0.25">
      <c r="A894" t="s">
        <v>874</v>
      </c>
      <c r="B894" s="1">
        <v>77.88082129</v>
      </c>
      <c r="C894" s="149">
        <v>151.68739991999999</v>
      </c>
      <c r="D894" s="1">
        <v>138.97923768000001</v>
      </c>
      <c r="E894" s="1">
        <v>133.7376323</v>
      </c>
      <c r="F894" s="1">
        <v>149.68926263999998</v>
      </c>
      <c r="G894" s="58">
        <v>171.94591578000001</v>
      </c>
      <c r="H894" s="1">
        <f>+C895+C923+C935+C944+C951+C956</f>
        <v>151.68739992000002</v>
      </c>
      <c r="I894" s="180">
        <f>+BPub!G880/1000000</f>
        <v>12.89694064</v>
      </c>
      <c r="J894" s="180">
        <f>+BPub!L880/1000000</f>
        <v>13.82933703</v>
      </c>
      <c r="K894" s="180">
        <f>+BPub!Q880/1000000</f>
        <v>17.556886280000001</v>
      </c>
      <c r="L894" s="180">
        <f>+BPub!W880/1000000</f>
        <v>18.63764072</v>
      </c>
      <c r="M894" s="180">
        <f>+BPub!AD880/1000000</f>
        <v>23.3955755</v>
      </c>
      <c r="N894" s="180">
        <v>52.595287679999998</v>
      </c>
      <c r="P894" s="58">
        <f>+BPub!I880/1000000</f>
        <v>62.835841950000002</v>
      </c>
      <c r="Q894" s="58">
        <f>+BPub!N880/1000000</f>
        <v>111.95781634000001</v>
      </c>
      <c r="R894" s="58">
        <f>+BPub!S880/1000000</f>
        <v>149.58932295</v>
      </c>
      <c r="S894" s="58">
        <f>+BPub!X880/1000000</f>
        <v>140.09658163999998</v>
      </c>
      <c r="T894" s="58">
        <f>+BPub!AB880/1000000</f>
        <v>222.50295508000002</v>
      </c>
      <c r="U894" s="58">
        <v>216.06134102999999</v>
      </c>
      <c r="W894" s="58">
        <f>+BPub!H880/1000000</f>
        <v>34.06381287</v>
      </c>
      <c r="X894" s="58">
        <f>+BPub!M880/1000000</f>
        <v>46.185626340000006</v>
      </c>
      <c r="Y894" s="58">
        <f>+BPub!R880/1000000</f>
        <v>62.854444590000007</v>
      </c>
      <c r="Z894" s="58">
        <f>+BPub!V880/1000000</f>
        <v>75.422546439999991</v>
      </c>
      <c r="AA894" s="58">
        <f>+BPub!AC880/1000000</f>
        <v>83.183968370000002</v>
      </c>
      <c r="AB894" s="58">
        <v>101.09131959</v>
      </c>
      <c r="AD894">
        <v>8.832357</v>
      </c>
      <c r="AE894">
        <v>9.4290059999999993</v>
      </c>
      <c r="AF894">
        <v>12.125242999999999</v>
      </c>
      <c r="AG894">
        <v>13.743895999999999</v>
      </c>
      <c r="AH894">
        <v>16.217703239999999</v>
      </c>
      <c r="AI894">
        <v>18.005630969999999</v>
      </c>
    </row>
    <row r="895" spans="1:35" x14ac:dyDescent="0.25">
      <c r="A895" t="s">
        <v>875</v>
      </c>
      <c r="B895" s="1">
        <v>57.242587460000003</v>
      </c>
      <c r="C895" s="149">
        <v>68.669655790000007</v>
      </c>
      <c r="D895" s="1">
        <v>81.680162559999999</v>
      </c>
      <c r="E895" s="1">
        <v>95.071086609999995</v>
      </c>
      <c r="F895" s="1">
        <v>97.345358169999997</v>
      </c>
      <c r="G895" s="58">
        <v>131.17363990999999</v>
      </c>
      <c r="I895" s="180">
        <f>+BPub!G881/1000000</f>
        <v>5.9951123200000005</v>
      </c>
      <c r="J895" s="180">
        <f>+BPub!L881/1000000</f>
        <v>6.98448739</v>
      </c>
      <c r="K895" s="180">
        <f>+BPub!Q881/1000000</f>
        <v>7.37807996</v>
      </c>
      <c r="L895" s="180">
        <f>+BPub!W881/1000000</f>
        <v>10.190409109999999</v>
      </c>
      <c r="M895" s="180">
        <f>+BPub!AD881/1000000</f>
        <v>13.148001630000001</v>
      </c>
      <c r="N895" s="180">
        <v>11.22880812</v>
      </c>
      <c r="P895" s="58">
        <f>+BPub!I881/1000000</f>
        <v>40.787455680000001</v>
      </c>
      <c r="Q895" s="58">
        <f>+BPub!N881/1000000</f>
        <v>62.800736569999998</v>
      </c>
      <c r="R895" s="58">
        <f>+BPub!S881/1000000</f>
        <v>92.816400489999992</v>
      </c>
      <c r="S895" s="58">
        <f>+BPub!X881/1000000</f>
        <v>95.508996870000004</v>
      </c>
      <c r="T895" s="58">
        <f>+BPub!AB881/1000000</f>
        <v>122.92068492</v>
      </c>
      <c r="U895" s="58">
        <v>147.52859555000001</v>
      </c>
      <c r="W895" s="58">
        <f>+BPub!H881/1000000</f>
        <v>29.867926050000001</v>
      </c>
      <c r="X895" s="58">
        <f>+BPub!M881/1000000</f>
        <v>44.186463959999998</v>
      </c>
      <c r="Y895" s="58">
        <f>+BPub!R881/1000000</f>
        <v>59.648600049999999</v>
      </c>
      <c r="Z895" s="58">
        <f>+BPub!V881/1000000</f>
        <v>67.902413760000002</v>
      </c>
      <c r="AA895" s="58">
        <f>+BPub!AC881/1000000</f>
        <v>77.231289129999993</v>
      </c>
      <c r="AB895" s="58">
        <v>89.606420229999998</v>
      </c>
      <c r="AD895">
        <v>7.3851050000000003</v>
      </c>
      <c r="AE895">
        <v>8.7440599999999993</v>
      </c>
      <c r="AF895">
        <v>10.216032</v>
      </c>
      <c r="AG895">
        <v>11.226869000000001</v>
      </c>
      <c r="AH895">
        <v>13.785794869999998</v>
      </c>
      <c r="AI895">
        <v>16.704313769999999</v>
      </c>
    </row>
    <row r="896" spans="1:35" x14ac:dyDescent="0.25">
      <c r="A896" t="s">
        <v>876</v>
      </c>
      <c r="B896" s="1">
        <v>0</v>
      </c>
      <c r="C896" s="149">
        <v>0</v>
      </c>
      <c r="D896" s="1">
        <v>0</v>
      </c>
      <c r="E896" s="1">
        <v>0</v>
      </c>
      <c r="F896" s="1">
        <v>0</v>
      </c>
      <c r="G896" s="58">
        <v>0</v>
      </c>
      <c r="I896" s="180">
        <f>+BPub!G882/1000000</f>
        <v>4.2340000000000005E-5</v>
      </c>
      <c r="J896" s="180">
        <f>+BPub!L882/1000000</f>
        <v>5.5100000000000004E-5</v>
      </c>
      <c r="K896" s="180">
        <f>+BPub!Q882/1000000</f>
        <v>3.8909999999999998E-5</v>
      </c>
      <c r="L896" s="180">
        <f>+BPub!W882/1000000</f>
        <v>8.1909999999999993E-5</v>
      </c>
      <c r="M896" s="180">
        <f>+BPub!AD882/1000000</f>
        <v>2.2629499999999997E-3</v>
      </c>
      <c r="N896" s="180">
        <v>3.519E-5</v>
      </c>
      <c r="P896" s="58">
        <f>+BPub!I882/1000000</f>
        <v>3.1033259700000002</v>
      </c>
      <c r="Q896" s="58">
        <f>+BPub!N882/1000000</f>
        <v>2.2200640699999998</v>
      </c>
      <c r="R896" s="58">
        <f>+BPub!S882/1000000</f>
        <v>1.0891164799999999</v>
      </c>
      <c r="S896" s="58">
        <f>+BPub!X882/1000000</f>
        <v>0.55740403000000005</v>
      </c>
      <c r="T896" s="271">
        <f>+BPub!AB882/1000000</f>
        <v>0.58006826</v>
      </c>
      <c r="U896" s="271">
        <v>0.69224023000000001</v>
      </c>
      <c r="W896" s="58">
        <f>+BPub!H882/1000000</f>
        <v>3.2836799999999998E-3</v>
      </c>
      <c r="X896" s="58">
        <f>+BPub!M882/1000000</f>
        <v>1.2896000000000001E-4</v>
      </c>
      <c r="Y896" s="58">
        <f>+BPub!R882/1000000</f>
        <v>1.785E-5</v>
      </c>
      <c r="Z896" s="58">
        <f>+BPub!V882/1000000</f>
        <v>1.9719999999999998E-5</v>
      </c>
      <c r="AA896" s="58">
        <f>+BPub!AC882/1000000</f>
        <v>1.084E-5</v>
      </c>
      <c r="AB896" s="58">
        <v>1.1260000000000001E-5</v>
      </c>
      <c r="AD896">
        <v>0.41914899999999999</v>
      </c>
      <c r="AE896">
        <v>0.26719399999999999</v>
      </c>
      <c r="AF896">
        <v>0.30523600000000001</v>
      </c>
      <c r="AG896">
        <v>0.51153199999999999</v>
      </c>
      <c r="AH896">
        <v>0.86847162</v>
      </c>
      <c r="AI896">
        <v>1.6351038999999998</v>
      </c>
    </row>
    <row r="897" spans="1:35" x14ac:dyDescent="0.25">
      <c r="A897" t="s">
        <v>877</v>
      </c>
      <c r="B897" s="1">
        <v>0</v>
      </c>
      <c r="C897" s="149">
        <v>0</v>
      </c>
      <c r="D897" s="1">
        <v>0</v>
      </c>
      <c r="E897" s="1">
        <v>0</v>
      </c>
      <c r="F897" s="1">
        <v>0</v>
      </c>
      <c r="G897" s="58">
        <v>0</v>
      </c>
      <c r="I897" s="180">
        <f>+BPub!G883/1000000</f>
        <v>0</v>
      </c>
      <c r="J897" s="180">
        <f>+BPub!L883/1000000</f>
        <v>0</v>
      </c>
      <c r="K897" s="180">
        <f>+BPub!Q883/1000000</f>
        <v>0</v>
      </c>
      <c r="L897" s="180">
        <f>+BPub!W883/1000000</f>
        <v>0</v>
      </c>
      <c r="M897" s="180">
        <f>+BPub!AD883/1000000</f>
        <v>0</v>
      </c>
      <c r="N897" s="180">
        <v>0</v>
      </c>
      <c r="P897" s="58">
        <f>+BPub!I883/1000000</f>
        <v>0</v>
      </c>
      <c r="Q897" s="58">
        <f>+BPub!N883/1000000</f>
        <v>0</v>
      </c>
      <c r="R897" s="58">
        <f>+BPub!S883/1000000</f>
        <v>0</v>
      </c>
      <c r="S897" s="58">
        <f>+BPub!X883/1000000</f>
        <v>0</v>
      </c>
      <c r="T897" s="58">
        <f>+BPub!AB883/1000000</f>
        <v>0</v>
      </c>
      <c r="U897" s="58">
        <v>0</v>
      </c>
      <c r="W897" s="58">
        <f>+BPub!H883/1000000</f>
        <v>0</v>
      </c>
      <c r="X897" s="58">
        <f>+BPub!M883/1000000</f>
        <v>0</v>
      </c>
      <c r="Y897" s="58">
        <f>+BPub!R883/1000000</f>
        <v>0</v>
      </c>
      <c r="Z897" s="58">
        <f>+BPub!V883/1000000</f>
        <v>0</v>
      </c>
      <c r="AA897" s="58">
        <f>+BPub!AC883/1000000</f>
        <v>0</v>
      </c>
      <c r="AB897" s="58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</row>
    <row r="898" spans="1:35" x14ac:dyDescent="0.25">
      <c r="A898" t="s">
        <v>878</v>
      </c>
      <c r="B898" s="1">
        <v>0</v>
      </c>
      <c r="C898" s="149">
        <v>0</v>
      </c>
      <c r="D898" s="1">
        <v>0</v>
      </c>
      <c r="E898" s="1">
        <v>0</v>
      </c>
      <c r="F898" s="1">
        <v>0</v>
      </c>
      <c r="G898" s="58">
        <v>0</v>
      </c>
      <c r="I898" s="180">
        <f>+BPub!G884/1000000</f>
        <v>4.2340000000000005E-5</v>
      </c>
      <c r="J898" s="180">
        <f>+BPub!L884/1000000</f>
        <v>5.5100000000000004E-5</v>
      </c>
      <c r="K898" s="180">
        <f>+BPub!Q884/1000000</f>
        <v>3.8909999999999998E-5</v>
      </c>
      <c r="L898" s="180">
        <f>+BPub!W884/1000000</f>
        <v>8.1909999999999993E-5</v>
      </c>
      <c r="M898" s="180">
        <f>+BPub!AD884/1000000</f>
        <v>2.2629499999999997E-3</v>
      </c>
      <c r="N898" s="180">
        <v>3.519E-5</v>
      </c>
      <c r="P898" s="58">
        <f>+BPub!I884/1000000</f>
        <v>0</v>
      </c>
      <c r="Q898" s="58">
        <f>+BPub!N884/1000000</f>
        <v>0</v>
      </c>
      <c r="R898" s="58">
        <f>+BPub!S884/1000000</f>
        <v>0</v>
      </c>
      <c r="S898" s="58">
        <f>+BPub!X884/1000000</f>
        <v>0</v>
      </c>
      <c r="T898" s="58">
        <f>+BPub!AB884/1000000</f>
        <v>0</v>
      </c>
      <c r="U898" s="58">
        <v>0</v>
      </c>
      <c r="W898" s="58">
        <f>+BPub!H884/1000000</f>
        <v>3.2836799999999998E-3</v>
      </c>
      <c r="X898" s="58">
        <f>+BPub!M884/1000000</f>
        <v>1.2896000000000001E-4</v>
      </c>
      <c r="Y898" s="58">
        <f>+BPub!R884/1000000</f>
        <v>1.785E-5</v>
      </c>
      <c r="Z898" s="58">
        <f>+BPub!V884/1000000</f>
        <v>1.9719999999999998E-5</v>
      </c>
      <c r="AA898" s="58">
        <f>+BPub!AC884/1000000</f>
        <v>1.084E-5</v>
      </c>
      <c r="AB898" s="58">
        <v>1.1260000000000001E-5</v>
      </c>
      <c r="AD898">
        <v>0.41914899999999999</v>
      </c>
      <c r="AE898">
        <v>0.26719399999999999</v>
      </c>
      <c r="AF898">
        <v>0.30523600000000001</v>
      </c>
      <c r="AG898">
        <v>0.51153199999999999</v>
      </c>
      <c r="AH898">
        <v>0.86847162</v>
      </c>
      <c r="AI898">
        <v>1.6351038999999998</v>
      </c>
    </row>
    <row r="899" spans="1:35" x14ac:dyDescent="0.25">
      <c r="A899" t="s">
        <v>879</v>
      </c>
      <c r="B899" s="1">
        <v>0</v>
      </c>
      <c r="C899" s="149">
        <v>0</v>
      </c>
      <c r="D899" s="1">
        <v>0</v>
      </c>
      <c r="E899" s="1">
        <v>0</v>
      </c>
      <c r="F899" s="1">
        <v>0</v>
      </c>
      <c r="G899" s="58">
        <v>0</v>
      </c>
      <c r="I899" s="180">
        <f>+BPub!G885/1000000</f>
        <v>0</v>
      </c>
      <c r="J899" s="180">
        <f>+BPub!L885/1000000</f>
        <v>0</v>
      </c>
      <c r="K899" s="180">
        <f>+BPub!Q885/1000000</f>
        <v>0</v>
      </c>
      <c r="L899" s="180">
        <f>+BPub!W885/1000000</f>
        <v>0</v>
      </c>
      <c r="M899" s="180">
        <f>+BPub!AD885/1000000</f>
        <v>0</v>
      </c>
      <c r="N899" s="180">
        <v>0</v>
      </c>
      <c r="P899" s="58">
        <f>+BPub!I885/1000000</f>
        <v>3.1033259700000002</v>
      </c>
      <c r="Q899" s="58">
        <f>+BPub!N885/1000000</f>
        <v>2.2200640699999998</v>
      </c>
      <c r="R899" s="58">
        <f>+BPub!S885/1000000</f>
        <v>1.0891164799999999</v>
      </c>
      <c r="S899" s="58">
        <f>+BPub!X885/1000000</f>
        <v>0.55740403000000005</v>
      </c>
      <c r="T899" s="58">
        <f>+BPub!AB885/1000000</f>
        <v>0.58006826</v>
      </c>
      <c r="U899" s="58">
        <v>0.69224023000000001</v>
      </c>
      <c r="W899" s="58">
        <f>+BPub!H885/1000000</f>
        <v>0</v>
      </c>
      <c r="X899" s="58">
        <f>+BPub!M885/1000000</f>
        <v>0</v>
      </c>
      <c r="Y899" s="58">
        <f>+BPub!R885/1000000</f>
        <v>0</v>
      </c>
      <c r="Z899" s="58">
        <f>+BPub!V885/1000000</f>
        <v>0</v>
      </c>
      <c r="AA899" s="58">
        <f>+BPub!AC885/1000000</f>
        <v>0</v>
      </c>
      <c r="AB899" s="58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</row>
    <row r="900" spans="1:35" x14ac:dyDescent="0.25">
      <c r="A900" t="s">
        <v>880</v>
      </c>
      <c r="B900" s="1">
        <v>0.6677235600000001</v>
      </c>
      <c r="C900" s="149">
        <v>0.10429999000000001</v>
      </c>
      <c r="D900" s="1">
        <v>8.3341999999999997E-4</v>
      </c>
      <c r="E900" s="1">
        <v>0</v>
      </c>
      <c r="F900" s="1">
        <v>0</v>
      </c>
      <c r="G900" s="58">
        <v>0</v>
      </c>
      <c r="I900" s="180">
        <f>+BPub!G886/1000000</f>
        <v>0</v>
      </c>
      <c r="J900" s="180">
        <f>+BPub!L886/1000000</f>
        <v>0</v>
      </c>
      <c r="K900" s="180">
        <f>+BPub!Q886/1000000</f>
        <v>0</v>
      </c>
      <c r="L900" s="180">
        <f>+BPub!W886/1000000</f>
        <v>0</v>
      </c>
      <c r="M900" s="180">
        <f>+BPub!AD886/1000000</f>
        <v>0</v>
      </c>
      <c r="N900" s="180">
        <v>0</v>
      </c>
      <c r="P900" s="58">
        <f>+BPub!I886/1000000</f>
        <v>0</v>
      </c>
      <c r="Q900" s="58">
        <f>+BPub!N886/1000000</f>
        <v>0</v>
      </c>
      <c r="R900" s="58">
        <f>+BPub!S886/1000000</f>
        <v>3.5E-4</v>
      </c>
      <c r="S900" s="58">
        <f>+BPub!X886/1000000</f>
        <v>2.0833000000000001E-4</v>
      </c>
      <c r="T900" s="271">
        <f>+BPub!AB886/1000000</f>
        <v>0</v>
      </c>
      <c r="U900" s="271">
        <v>0</v>
      </c>
      <c r="W900" s="58">
        <f>+BPub!H886/1000000</f>
        <v>0</v>
      </c>
      <c r="X900" s="58">
        <f>+BPub!M886/1000000</f>
        <v>0</v>
      </c>
      <c r="Y900" s="58">
        <f>+BPub!R886/1000000</f>
        <v>0</v>
      </c>
      <c r="Z900" s="58">
        <f>+BPub!V886/1000000</f>
        <v>0</v>
      </c>
      <c r="AA900" s="58">
        <f>+BPub!AC886/1000000</f>
        <v>0</v>
      </c>
      <c r="AB900" s="58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</row>
    <row r="901" spans="1:35" x14ac:dyDescent="0.25">
      <c r="A901" t="s">
        <v>881</v>
      </c>
      <c r="B901" s="1">
        <v>0</v>
      </c>
      <c r="C901" s="149">
        <v>0</v>
      </c>
      <c r="D901" s="1">
        <v>8.3341999999999997E-4</v>
      </c>
      <c r="E901" s="1">
        <v>0</v>
      </c>
      <c r="F901" s="1">
        <v>0</v>
      </c>
      <c r="G901" s="58">
        <v>0</v>
      </c>
      <c r="I901" s="180">
        <f>+BPub!G887/1000000</f>
        <v>0</v>
      </c>
      <c r="J901" s="180">
        <f>+BPub!L887/1000000</f>
        <v>0</v>
      </c>
      <c r="K901" s="180">
        <f>+BPub!Q887/1000000</f>
        <v>0</v>
      </c>
      <c r="L901" s="180">
        <f>+BPub!W887/1000000</f>
        <v>0</v>
      </c>
      <c r="M901" s="180">
        <f>+BPub!AD887/1000000</f>
        <v>0</v>
      </c>
      <c r="N901" s="180">
        <v>0</v>
      </c>
      <c r="P901" s="58">
        <f>+BPub!I887/1000000</f>
        <v>0</v>
      </c>
      <c r="Q901" s="58">
        <f>+BPub!N887/1000000</f>
        <v>0</v>
      </c>
      <c r="R901" s="58">
        <f>+BPub!S887/1000000</f>
        <v>3.5E-4</v>
      </c>
      <c r="S901" s="58">
        <f>+BPub!X887/1000000</f>
        <v>1.9443999999999999E-4</v>
      </c>
      <c r="T901" s="58">
        <f>+BPub!AB887/1000000</f>
        <v>0</v>
      </c>
      <c r="U901" s="58">
        <v>0</v>
      </c>
      <c r="W901" s="58">
        <f>+BPub!H887/1000000</f>
        <v>0</v>
      </c>
      <c r="X901" s="58">
        <f>+BPub!M887/1000000</f>
        <v>0</v>
      </c>
      <c r="Y901" s="58">
        <f>+BPub!R887/1000000</f>
        <v>0</v>
      </c>
      <c r="Z901" s="58">
        <f>+BPub!V887/1000000</f>
        <v>0</v>
      </c>
      <c r="AA901" s="58">
        <f>+BPub!AC887/1000000</f>
        <v>0</v>
      </c>
      <c r="AB901" s="58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</row>
    <row r="902" spans="1:35" x14ac:dyDescent="0.25">
      <c r="A902" t="s">
        <v>882</v>
      </c>
      <c r="B902" s="1">
        <v>0.6677235600000001</v>
      </c>
      <c r="C902" s="149">
        <v>0.10429999000000001</v>
      </c>
      <c r="D902" s="1">
        <v>0</v>
      </c>
      <c r="E902" s="1">
        <v>0</v>
      </c>
      <c r="F902" s="1">
        <v>0</v>
      </c>
      <c r="G902" s="58">
        <v>0</v>
      </c>
      <c r="I902" s="180">
        <f>+BPub!G888/1000000</f>
        <v>0</v>
      </c>
      <c r="J902" s="180">
        <f>+BPub!L888/1000000</f>
        <v>0</v>
      </c>
      <c r="K902" s="180">
        <f>+BPub!Q888/1000000</f>
        <v>0</v>
      </c>
      <c r="L902" s="180">
        <f>+BPub!W888/1000000</f>
        <v>0</v>
      </c>
      <c r="M902" s="180">
        <f>+BPub!AD888/1000000</f>
        <v>0</v>
      </c>
      <c r="N902" s="180">
        <v>0</v>
      </c>
      <c r="P902" s="58">
        <f>+BPub!I888/1000000</f>
        <v>0</v>
      </c>
      <c r="Q902" s="58">
        <f>+BPub!N888/1000000</f>
        <v>0</v>
      </c>
      <c r="R902" s="58">
        <f>+BPub!S888/1000000</f>
        <v>0</v>
      </c>
      <c r="S902" s="58">
        <f>+BPub!X888/1000000</f>
        <v>1.3890000000000001E-5</v>
      </c>
      <c r="T902" s="58">
        <f>+BPub!AB888/1000000</f>
        <v>0</v>
      </c>
      <c r="U902" s="58">
        <v>0</v>
      </c>
      <c r="W902" s="58">
        <f>+BPub!H888/1000000</f>
        <v>0</v>
      </c>
      <c r="X902" s="58">
        <f>+BPub!M888/1000000</f>
        <v>0</v>
      </c>
      <c r="Y902" s="58">
        <f>+BPub!R888/1000000</f>
        <v>0</v>
      </c>
      <c r="Z902" s="58">
        <f>+BPub!V888/1000000</f>
        <v>0</v>
      </c>
      <c r="AA902" s="58">
        <f>+BPub!AC888/1000000</f>
        <v>0</v>
      </c>
      <c r="AB902" s="58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</row>
    <row r="903" spans="1:35" x14ac:dyDescent="0.25">
      <c r="A903" t="s">
        <v>883</v>
      </c>
      <c r="B903" s="1">
        <v>2.2565963500000001</v>
      </c>
      <c r="C903" s="149">
        <v>1.2007161200000001</v>
      </c>
      <c r="D903" s="1">
        <v>1.08688966</v>
      </c>
      <c r="E903" s="1">
        <v>0.67593696999999997</v>
      </c>
      <c r="F903" s="1">
        <v>6.4508888200000003</v>
      </c>
      <c r="G903" s="58">
        <v>15.806678439999999</v>
      </c>
      <c r="I903" s="180">
        <f>+BPub!G889/1000000</f>
        <v>1.4565287600000001</v>
      </c>
      <c r="J903" s="180">
        <f>+BPub!L889/1000000</f>
        <v>1.5900772400000001</v>
      </c>
      <c r="K903" s="180">
        <f>+BPub!Q889/1000000</f>
        <v>1.88056991</v>
      </c>
      <c r="L903" s="180">
        <f>+BPub!W889/1000000</f>
        <v>1.9107436</v>
      </c>
      <c r="M903" s="180">
        <f>+BPub!AD889/1000000</f>
        <v>1.65789597</v>
      </c>
      <c r="N903" s="180">
        <v>1.14864012</v>
      </c>
      <c r="P903" s="58">
        <f>+BPub!I889/1000000</f>
        <v>7.1067672200000001</v>
      </c>
      <c r="Q903" s="58">
        <f>+BPub!N889/1000000</f>
        <v>7.5103745100000001</v>
      </c>
      <c r="R903" s="58">
        <f>+BPub!S889/1000000</f>
        <v>11.175793890000001</v>
      </c>
      <c r="S903" s="58">
        <f>+BPub!X889/1000000</f>
        <v>8.3781409999999994</v>
      </c>
      <c r="T903" s="271">
        <f>+BPub!AB889/1000000</f>
        <v>22.88326872</v>
      </c>
      <c r="U903" s="271">
        <v>36.382119490000001</v>
      </c>
      <c r="W903" s="58">
        <f>+BPub!H889/1000000</f>
        <v>0.17893169</v>
      </c>
      <c r="X903" s="58">
        <f>+BPub!M889/1000000</f>
        <v>3.7242089999999999E-2</v>
      </c>
      <c r="Y903" s="58">
        <f>+BPub!R889/1000000</f>
        <v>0.12137856</v>
      </c>
      <c r="Z903" s="58">
        <f>+BPub!V889/1000000</f>
        <v>0.30395141999999997</v>
      </c>
      <c r="AA903" s="58">
        <f>+BPub!AC889/1000000</f>
        <v>5.5623750099999993</v>
      </c>
      <c r="AB903" s="58">
        <v>16.36350002</v>
      </c>
      <c r="AD903">
        <v>0</v>
      </c>
      <c r="AE903">
        <v>0</v>
      </c>
      <c r="AF903">
        <v>0</v>
      </c>
      <c r="AG903">
        <v>0</v>
      </c>
      <c r="AH903">
        <v>0.23555501999999998</v>
      </c>
      <c r="AI903">
        <v>0</v>
      </c>
    </row>
    <row r="904" spans="1:35" x14ac:dyDescent="0.25">
      <c r="A904" t="s">
        <v>884</v>
      </c>
      <c r="B904" s="1">
        <v>2.1243843900000003</v>
      </c>
      <c r="C904" s="149">
        <v>1.1302958600000002</v>
      </c>
      <c r="D904" s="1">
        <v>1.0666531499999998</v>
      </c>
      <c r="E904" s="1">
        <v>0.66823569999999999</v>
      </c>
      <c r="F904" s="1">
        <v>6.4487662099999996</v>
      </c>
      <c r="G904" s="58">
        <v>0</v>
      </c>
      <c r="I904" s="180">
        <f>+BPub!G890/1000000</f>
        <v>0</v>
      </c>
      <c r="J904" s="180">
        <f>+BPub!L890/1000000</f>
        <v>0</v>
      </c>
      <c r="K904" s="180">
        <f>+BPub!Q890/1000000</f>
        <v>0</v>
      </c>
      <c r="L904" s="180">
        <f>+BPub!W890/1000000</f>
        <v>0</v>
      </c>
      <c r="M904" s="180">
        <f>+BPub!AD890/1000000</f>
        <v>0</v>
      </c>
      <c r="N904" s="180">
        <v>0</v>
      </c>
      <c r="P904" s="58">
        <f>+BPub!I890/1000000</f>
        <v>1.3376852699999999</v>
      </c>
      <c r="Q904" s="58">
        <f>+BPub!N890/1000000</f>
        <v>0.43445729</v>
      </c>
      <c r="R904" s="58">
        <f>+BPub!S890/1000000</f>
        <v>5.9925760000000002E-2</v>
      </c>
      <c r="S904" s="58">
        <f>+BPub!X890/1000000</f>
        <v>1.9995470000000001E-2</v>
      </c>
      <c r="T904" s="58">
        <f>+BPub!AB890/1000000</f>
        <v>1.5106420000000001E-2</v>
      </c>
      <c r="U904" s="58">
        <v>7.8930000000000005E-5</v>
      </c>
      <c r="W904" s="58">
        <f>+BPub!H890/1000000</f>
        <v>0</v>
      </c>
      <c r="X904" s="58">
        <f>+BPub!M890/1000000</f>
        <v>0</v>
      </c>
      <c r="Y904" s="58">
        <f>+BPub!R890/1000000</f>
        <v>0</v>
      </c>
      <c r="Z904" s="58">
        <f>+BPub!V890/1000000</f>
        <v>0</v>
      </c>
      <c r="AA904" s="58">
        <f>+BPub!AC890/1000000</f>
        <v>0</v>
      </c>
      <c r="AB904" s="58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</row>
    <row r="905" spans="1:35" x14ac:dyDescent="0.25">
      <c r="A905" t="s">
        <v>885</v>
      </c>
      <c r="B905" s="1">
        <v>0</v>
      </c>
      <c r="C905" s="149">
        <v>0</v>
      </c>
      <c r="D905" s="1">
        <v>0</v>
      </c>
      <c r="E905" s="1">
        <v>0</v>
      </c>
      <c r="F905" s="1">
        <v>0</v>
      </c>
      <c r="G905" s="58">
        <v>2.0419354199999997</v>
      </c>
      <c r="I905" s="180">
        <f>+BPub!G891/1000000</f>
        <v>1.44282665</v>
      </c>
      <c r="J905" s="180">
        <f>+BPub!L891/1000000</f>
        <v>1.56739392</v>
      </c>
      <c r="K905" s="180">
        <f>+BPub!Q891/1000000</f>
        <v>1.8518455700000001</v>
      </c>
      <c r="L905" s="180">
        <f>+BPub!W891/1000000</f>
        <v>1.8550875900000001</v>
      </c>
      <c r="M905" s="180">
        <f>+BPub!AD891/1000000</f>
        <v>1.5183555500000001</v>
      </c>
      <c r="N905" s="180">
        <v>1.1429927499999999</v>
      </c>
      <c r="P905" s="58">
        <f>+BPub!I891/1000000</f>
        <v>5.7690819500000003</v>
      </c>
      <c r="Q905" s="58">
        <f>+BPub!N891/1000000</f>
        <v>7.06366183</v>
      </c>
      <c r="R905" s="58">
        <f>+BPub!S891/1000000</f>
        <v>9.9278331800000004</v>
      </c>
      <c r="S905" s="58">
        <f>+BPub!X891/1000000</f>
        <v>6.4111511500000002</v>
      </c>
      <c r="T905" s="58">
        <f>+BPub!AB891/1000000</f>
        <v>16.19288405</v>
      </c>
      <c r="U905" s="58">
        <v>28.62568958</v>
      </c>
      <c r="W905" s="58">
        <f>+BPub!H891/1000000</f>
        <v>0.10375599000000001</v>
      </c>
      <c r="X905" s="58">
        <f>+BPub!M891/1000000</f>
        <v>4.6554500000000002E-3</v>
      </c>
      <c r="Y905" s="58">
        <f>+BPub!R891/1000000</f>
        <v>2.9061240000000002E-2</v>
      </c>
      <c r="Z905" s="58">
        <f>+BPub!V891/1000000</f>
        <v>5.52083E-3</v>
      </c>
      <c r="AA905" s="58">
        <f>+BPub!AC891/1000000</f>
        <v>0</v>
      </c>
      <c r="AB905" s="58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</row>
    <row r="906" spans="1:35" x14ac:dyDescent="0.25">
      <c r="A906" t="s">
        <v>886</v>
      </c>
      <c r="B906" s="1">
        <v>0</v>
      </c>
      <c r="C906" s="149">
        <v>0</v>
      </c>
      <c r="D906" s="1">
        <v>0</v>
      </c>
      <c r="E906" s="1">
        <v>0</v>
      </c>
      <c r="F906" s="1">
        <v>0</v>
      </c>
      <c r="G906" s="58">
        <v>13.71520731</v>
      </c>
      <c r="I906" s="180">
        <f>+BPub!G892/1000000</f>
        <v>1.370211E-2</v>
      </c>
      <c r="J906" s="180">
        <f>+BPub!L892/1000000</f>
        <v>2.268332E-2</v>
      </c>
      <c r="K906" s="180">
        <f>+BPub!Q892/1000000</f>
        <v>2.8724340000000001E-2</v>
      </c>
      <c r="L906" s="180">
        <f>+BPub!W892/1000000</f>
        <v>3.1852680000000001E-2</v>
      </c>
      <c r="M906" s="180">
        <f>+BPub!AD892/1000000</f>
        <v>5.9034300000000005E-2</v>
      </c>
      <c r="N906" s="180">
        <v>5.6473699999999996E-3</v>
      </c>
      <c r="P906" s="58">
        <f>+BPub!I892/1000000</f>
        <v>0</v>
      </c>
      <c r="Q906" s="58">
        <f>+BPub!N892/1000000</f>
        <v>1.225539E-2</v>
      </c>
      <c r="R906" s="58">
        <f>+BPub!S892/1000000</f>
        <v>0</v>
      </c>
      <c r="S906" s="58">
        <f>+BPub!X892/1000000</f>
        <v>0</v>
      </c>
      <c r="T906" s="58">
        <f>+BPub!AB892/1000000</f>
        <v>0</v>
      </c>
      <c r="U906" s="58">
        <v>1.5630000000000001E-5</v>
      </c>
      <c r="W906" s="58">
        <f>+BPub!H892/1000000</f>
        <v>0</v>
      </c>
      <c r="X906" s="58">
        <f>+BPub!M892/1000000</f>
        <v>0</v>
      </c>
      <c r="Y906" s="58">
        <f>+BPub!R892/1000000</f>
        <v>0</v>
      </c>
      <c r="Z906" s="58">
        <f>+BPub!V892/1000000</f>
        <v>0</v>
      </c>
      <c r="AA906" s="58">
        <f>+BPub!AC892/1000000</f>
        <v>4.8308749999999998</v>
      </c>
      <c r="AB906" s="58">
        <v>15.57250002</v>
      </c>
      <c r="AD906">
        <v>0</v>
      </c>
      <c r="AE906">
        <v>0</v>
      </c>
      <c r="AF906">
        <v>0</v>
      </c>
      <c r="AG906">
        <v>0</v>
      </c>
      <c r="AH906">
        <v>0.23555501999999998</v>
      </c>
      <c r="AI906">
        <v>0</v>
      </c>
    </row>
    <row r="907" spans="1:35" x14ac:dyDescent="0.25">
      <c r="A907" t="s">
        <v>887</v>
      </c>
      <c r="B907" s="1">
        <v>0.13221195999999999</v>
      </c>
      <c r="C907" s="149">
        <v>7.0420259999999998E-2</v>
      </c>
      <c r="D907" s="1">
        <v>2.0236509999999999E-2</v>
      </c>
      <c r="E907" s="1">
        <v>7.7012700000000005E-3</v>
      </c>
      <c r="F907" s="1">
        <v>2.12261E-3</v>
      </c>
      <c r="G907" s="58">
        <v>4.9535709999999997E-2</v>
      </c>
      <c r="I907" s="180">
        <f>+BPub!G893/1000000</f>
        <v>0</v>
      </c>
      <c r="J907" s="180">
        <f>+BPub!L893/1000000</f>
        <v>0</v>
      </c>
      <c r="K907" s="180">
        <f>+BPub!Q893/1000000</f>
        <v>0</v>
      </c>
      <c r="L907" s="180">
        <f>+BPub!W893/1000000</f>
        <v>2.3803330000000001E-2</v>
      </c>
      <c r="M907" s="180">
        <f>+BPub!AD893/1000000</f>
        <v>8.050612E-2</v>
      </c>
      <c r="N907" s="180">
        <v>0</v>
      </c>
      <c r="P907" s="58">
        <f>+BPub!I893/1000000</f>
        <v>0</v>
      </c>
      <c r="Q907" s="58">
        <f>+BPub!N893/1000000</f>
        <v>0</v>
      </c>
      <c r="R907" s="58">
        <f>+BPub!S893/1000000</f>
        <v>1.18803495</v>
      </c>
      <c r="S907" s="58">
        <f>+BPub!X893/1000000</f>
        <v>1.9469943799999998</v>
      </c>
      <c r="T907" s="58">
        <f>+BPub!AB893/1000000</f>
        <v>6.6752782499999999</v>
      </c>
      <c r="U907" s="58">
        <v>7.7563353499999996</v>
      </c>
      <c r="W907" s="58">
        <f>+BPub!H893/1000000</f>
        <v>7.5175699999999998E-2</v>
      </c>
      <c r="X907" s="58">
        <f>+BPub!M893/1000000</f>
        <v>3.258664E-2</v>
      </c>
      <c r="Y907" s="58">
        <f>+BPub!R893/1000000</f>
        <v>9.2317320000000008E-2</v>
      </c>
      <c r="Z907" s="58">
        <f>+BPub!V893/1000000</f>
        <v>0.29843059000000005</v>
      </c>
      <c r="AA907" s="58">
        <f>+BPub!AC893/1000000</f>
        <v>0.73150000999999998</v>
      </c>
      <c r="AB907" s="58">
        <v>0.79100000000000004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</row>
    <row r="908" spans="1:35" x14ac:dyDescent="0.25">
      <c r="A908" t="s">
        <v>888</v>
      </c>
      <c r="B908" s="1">
        <v>52.04486387</v>
      </c>
      <c r="C908" s="149">
        <v>67.336431590000004</v>
      </c>
      <c r="D908" s="1">
        <v>80.587277220000004</v>
      </c>
      <c r="E908" s="1">
        <v>94.391678670000005</v>
      </c>
      <c r="F908" s="1">
        <v>90.893163829999992</v>
      </c>
      <c r="G908" s="58">
        <v>115.36681819</v>
      </c>
      <c r="I908" s="180">
        <f>+BPub!G894/1000000</f>
        <v>3.48964995</v>
      </c>
      <c r="J908" s="180">
        <f>+BPub!L894/1000000</f>
        <v>4.2574784599999997</v>
      </c>
      <c r="K908" s="180">
        <f>+BPub!Q894/1000000</f>
        <v>4.8274572999999998</v>
      </c>
      <c r="L908" s="180">
        <f>+BPub!W894/1000000</f>
        <v>7.8347608399999995</v>
      </c>
      <c r="M908" s="180">
        <f>+BPub!AD894/1000000</f>
        <v>11.12829902</v>
      </c>
      <c r="N908" s="180">
        <v>9.7585210399999998</v>
      </c>
      <c r="P908" s="58">
        <f>+BPub!I894/1000000</f>
        <v>28.749794430000001</v>
      </c>
      <c r="Q908" s="58">
        <f>+BPub!N894/1000000</f>
        <v>50.950823069999998</v>
      </c>
      <c r="R908" s="58">
        <f>+BPub!S894/1000000</f>
        <v>78.361674859999994</v>
      </c>
      <c r="S908" s="58">
        <f>+BPub!X894/1000000</f>
        <v>83.562385500000005</v>
      </c>
      <c r="T908" s="271">
        <f>+BPub!AB894/1000000</f>
        <v>94.695268630000001</v>
      </c>
      <c r="U908" s="271">
        <v>102.53789232</v>
      </c>
      <c r="V908" s="7">
        <f>+T908/T895</f>
        <v>0.77037700116648522</v>
      </c>
      <c r="W908" s="58">
        <f>+BPub!H894/1000000</f>
        <v>29.659869950000001</v>
      </c>
      <c r="X908" s="58">
        <f>+BPub!M894/1000000</f>
        <v>44.117748049999996</v>
      </c>
      <c r="Y908" s="58">
        <f>+BPub!R894/1000000</f>
        <v>59.510680319999999</v>
      </c>
      <c r="Z908" s="58">
        <f>+BPub!V894/1000000</f>
        <v>67.573596319999993</v>
      </c>
      <c r="AA908" s="58">
        <f>+BPub!AC894/1000000</f>
        <v>71.666035919999999</v>
      </c>
      <c r="AB908" s="58">
        <v>73.234208370000005</v>
      </c>
      <c r="AD908">
        <v>6.9659560000000003</v>
      </c>
      <c r="AE908">
        <v>8.4768650000000001</v>
      </c>
      <c r="AF908">
        <v>9.9107970000000005</v>
      </c>
      <c r="AG908">
        <v>10.715337</v>
      </c>
      <c r="AH908">
        <v>12.681768230000001</v>
      </c>
      <c r="AI908">
        <v>15.06920987</v>
      </c>
    </row>
    <row r="909" spans="1:35" x14ac:dyDescent="0.25">
      <c r="A909" t="s">
        <v>889</v>
      </c>
      <c r="B909" s="1">
        <v>35.900568249999999</v>
      </c>
      <c r="C909" s="149">
        <v>46.97267463</v>
      </c>
      <c r="D909" s="1">
        <v>52.735236450000002</v>
      </c>
      <c r="E909" s="1">
        <v>60.245256579999996</v>
      </c>
      <c r="F909" s="1">
        <v>54.79292444</v>
      </c>
      <c r="G909" s="58">
        <v>47.932226610000001</v>
      </c>
      <c r="H909">
        <f>+F909/F908</f>
        <v>0.60282778298355555</v>
      </c>
      <c r="I909" s="180">
        <f>+BPub!G895/1000000</f>
        <v>1.5272393</v>
      </c>
      <c r="J909" s="180">
        <f>+BPub!L895/1000000</f>
        <v>2.1778902100000002</v>
      </c>
      <c r="K909" s="180">
        <f>+BPub!Q895/1000000</f>
        <v>2.57418127</v>
      </c>
      <c r="L909" s="180">
        <f>+BPub!W895/1000000</f>
        <v>5.4478760599999996</v>
      </c>
      <c r="M909" s="180">
        <f>+BPub!AD895/1000000</f>
        <v>8.8272120800000007</v>
      </c>
      <c r="N909" s="180">
        <v>6.6256457599999994</v>
      </c>
      <c r="P909" s="58">
        <f>+BPub!I895/1000000</f>
        <v>20.803433039999998</v>
      </c>
      <c r="Q909" s="58">
        <f>+BPub!N895/1000000</f>
        <v>41.957185960000004</v>
      </c>
      <c r="R909" s="58">
        <f>+BPub!S895/1000000</f>
        <v>52.007419970000001</v>
      </c>
      <c r="S909" s="58">
        <f>+BPub!X895/1000000</f>
        <v>67.438963329999993</v>
      </c>
      <c r="T909" s="58">
        <f>+BPub!AB895/1000000</f>
        <v>79.281104049999996</v>
      </c>
      <c r="U909" s="58">
        <v>93.546446750000001</v>
      </c>
      <c r="W909" s="58">
        <f>+BPub!H895/1000000</f>
        <v>29.647832079999997</v>
      </c>
      <c r="X909" s="58">
        <f>+BPub!M895/1000000</f>
        <v>44.096039779999998</v>
      </c>
      <c r="Y909" s="58">
        <f>+BPub!R895/1000000</f>
        <v>59.452467130000002</v>
      </c>
      <c r="Z909" s="58">
        <f>+BPub!V895/1000000</f>
        <v>67.558281859999994</v>
      </c>
      <c r="AA909" s="58">
        <f>+BPub!AC895/1000000</f>
        <v>0</v>
      </c>
      <c r="AB909" s="58">
        <v>0.78946802999999999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</row>
    <row r="910" spans="1:35" x14ac:dyDescent="0.25">
      <c r="A910" t="s">
        <v>890</v>
      </c>
      <c r="B910" s="1">
        <v>6.4750767199999997</v>
      </c>
      <c r="C910" s="149">
        <v>6.0872957400000001</v>
      </c>
      <c r="D910" s="1">
        <v>6.5373540800000001</v>
      </c>
      <c r="E910" s="1">
        <v>7.5585253400000001</v>
      </c>
      <c r="F910" s="1">
        <v>5.4694350400000005</v>
      </c>
      <c r="G910" s="58">
        <v>2.3580097599999998</v>
      </c>
      <c r="I910" s="180">
        <f>+BPub!G896/1000000</f>
        <v>0</v>
      </c>
      <c r="J910" s="180">
        <f>+BPub!L896/1000000</f>
        <v>0</v>
      </c>
      <c r="K910" s="180">
        <f>+BPub!Q896/1000000</f>
        <v>0</v>
      </c>
      <c r="L910" s="180">
        <f>+BPub!W896/1000000</f>
        <v>0</v>
      </c>
      <c r="M910" s="180">
        <f>+BPub!AD896/1000000</f>
        <v>0</v>
      </c>
      <c r="N910" s="180">
        <v>0</v>
      </c>
      <c r="P910" s="58">
        <f>+BPub!I896/1000000</f>
        <v>0</v>
      </c>
      <c r="Q910" s="58">
        <f>+BPub!N896/1000000</f>
        <v>0</v>
      </c>
      <c r="R910" s="58">
        <f>+BPub!S896/1000000</f>
        <v>0</v>
      </c>
      <c r="S910" s="58">
        <f>+BPub!X896/1000000</f>
        <v>0</v>
      </c>
      <c r="T910" s="58">
        <f>+BPub!AB896/1000000</f>
        <v>0</v>
      </c>
      <c r="U910" s="58">
        <v>0</v>
      </c>
      <c r="W910" s="58">
        <f>+BPub!H896/1000000</f>
        <v>0</v>
      </c>
      <c r="X910" s="58">
        <f>+BPub!M896/1000000</f>
        <v>0</v>
      </c>
      <c r="Y910" s="58">
        <f>+BPub!R896/1000000</f>
        <v>0</v>
      </c>
      <c r="Z910" s="58">
        <f>+BPub!V896/1000000</f>
        <v>0</v>
      </c>
      <c r="AA910" s="58">
        <f>+BPub!AC896/1000000</f>
        <v>0</v>
      </c>
      <c r="AB910" s="58">
        <v>0</v>
      </c>
      <c r="AD910">
        <v>6.6448539999999996</v>
      </c>
      <c r="AE910">
        <v>8.0795779999999997</v>
      </c>
      <c r="AF910">
        <v>9.4066189999999992</v>
      </c>
      <c r="AG910">
        <v>10.153558</v>
      </c>
      <c r="AH910">
        <v>11.90554766</v>
      </c>
      <c r="AI910">
        <v>0</v>
      </c>
    </row>
    <row r="911" spans="1:35" x14ac:dyDescent="0.25">
      <c r="A911" t="s">
        <v>891</v>
      </c>
      <c r="B911" s="1">
        <v>0</v>
      </c>
      <c r="C911" s="149">
        <v>0</v>
      </c>
      <c r="D911" s="1">
        <v>0</v>
      </c>
      <c r="E911" s="1">
        <v>0</v>
      </c>
      <c r="F911" s="1">
        <v>0</v>
      </c>
      <c r="G911" s="58">
        <v>0</v>
      </c>
      <c r="I911" s="180">
        <f>+BPub!G897/1000000</f>
        <v>1.8785026699999998</v>
      </c>
      <c r="J911" s="180">
        <f>+BPub!L897/1000000</f>
        <v>1.8470225600000001</v>
      </c>
      <c r="K911" s="180">
        <f>+BPub!Q897/1000000</f>
        <v>1.6983527199999999</v>
      </c>
      <c r="L911" s="180">
        <f>+BPub!W897/1000000</f>
        <v>1.7252115100000001</v>
      </c>
      <c r="M911" s="180">
        <f>+BPub!AD897/1000000</f>
        <v>1.3485211799999999</v>
      </c>
      <c r="N911" s="180">
        <v>0.97620748999999996</v>
      </c>
      <c r="P911" s="58">
        <f>+BPub!I897/1000000</f>
        <v>0</v>
      </c>
      <c r="Q911" s="58">
        <f>+BPub!N897/1000000</f>
        <v>4.8674149999999999E-2</v>
      </c>
      <c r="R911" s="58">
        <f>+BPub!S897/1000000</f>
        <v>5.9007019999999993E-2</v>
      </c>
      <c r="S911" s="58">
        <f>+BPub!X897/1000000</f>
        <v>3.4734139999999997E-2</v>
      </c>
      <c r="T911" s="58">
        <f>+BPub!AB897/1000000</f>
        <v>0</v>
      </c>
      <c r="U911" s="58">
        <v>8.3628899999999996E-3</v>
      </c>
      <c r="W911" s="58">
        <f>+BPub!H897/1000000</f>
        <v>0</v>
      </c>
      <c r="X911" s="58">
        <f>+BPub!M897/1000000</f>
        <v>0</v>
      </c>
      <c r="Y911" s="58">
        <f>+BPub!R897/1000000</f>
        <v>0</v>
      </c>
      <c r="Z911" s="58">
        <f>+BPub!V897/1000000</f>
        <v>0</v>
      </c>
      <c r="AA911" s="58">
        <f>+BPub!AC897/1000000</f>
        <v>0</v>
      </c>
      <c r="AB911" s="58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</row>
    <row r="912" spans="1:35" x14ac:dyDescent="0.25">
      <c r="A912" t="s">
        <v>892</v>
      </c>
      <c r="B912" s="1">
        <v>3.0830682200000004</v>
      </c>
      <c r="C912" s="149">
        <v>5.6752334100000006</v>
      </c>
      <c r="D912" s="1">
        <v>12.70191034</v>
      </c>
      <c r="E912" s="1">
        <v>16.82467153</v>
      </c>
      <c r="F912" s="1">
        <v>22.904406909999999</v>
      </c>
      <c r="G912" s="58">
        <v>54.743075689999998</v>
      </c>
      <c r="I912" s="180">
        <f>+BPub!G898/1000000</f>
        <v>0</v>
      </c>
      <c r="J912" s="180">
        <f>+BPub!L898/1000000</f>
        <v>0</v>
      </c>
      <c r="K912" s="180">
        <f>+BPub!Q898/1000000</f>
        <v>0</v>
      </c>
      <c r="L912" s="180">
        <f>+BPub!W898/1000000</f>
        <v>0</v>
      </c>
      <c r="M912" s="180">
        <f>+BPub!AD898/1000000</f>
        <v>0</v>
      </c>
      <c r="N912" s="180">
        <v>0</v>
      </c>
      <c r="P912" s="58">
        <f>+BPub!I898/1000000</f>
        <v>0.31891751000000002</v>
      </c>
      <c r="Q912" s="58">
        <f>+BPub!N898/1000000</f>
        <v>1.8041743300000002</v>
      </c>
      <c r="R912" s="58">
        <f>+BPub!S898/1000000</f>
        <v>2.4310882</v>
      </c>
      <c r="S912" s="58">
        <f>+BPub!X898/1000000</f>
        <v>3.0446446800000002</v>
      </c>
      <c r="T912" s="58">
        <f>+BPub!AB898/1000000</f>
        <v>2.7957209199999999</v>
      </c>
      <c r="U912" s="58">
        <v>2.0382157099999998</v>
      </c>
      <c r="W912" s="58">
        <f>+BPub!H898/1000000</f>
        <v>0</v>
      </c>
      <c r="X912" s="58">
        <f>+BPub!M898/1000000</f>
        <v>0</v>
      </c>
      <c r="Y912" s="58">
        <f>+BPub!R898/1000000</f>
        <v>0</v>
      </c>
      <c r="Z912" s="58">
        <f>+BPub!V898/1000000</f>
        <v>0</v>
      </c>
      <c r="AA912" s="58">
        <f>+BPub!AC898/1000000</f>
        <v>0</v>
      </c>
      <c r="AB912" s="58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</row>
    <row r="913" spans="1:35" x14ac:dyDescent="0.25">
      <c r="A913" t="s">
        <v>893</v>
      </c>
      <c r="B913" s="1">
        <v>0</v>
      </c>
      <c r="C913" s="149">
        <v>0</v>
      </c>
      <c r="D913" s="1">
        <v>0</v>
      </c>
      <c r="E913" s="1">
        <v>0</v>
      </c>
      <c r="F913" s="1">
        <v>0</v>
      </c>
      <c r="G913" s="58">
        <v>0</v>
      </c>
      <c r="I913" s="180">
        <f>+BPub!G899/1000000</f>
        <v>0</v>
      </c>
      <c r="J913" s="180">
        <f>+BPub!L899/1000000</f>
        <v>0</v>
      </c>
      <c r="K913" s="180">
        <f>+BPub!Q899/1000000</f>
        <v>0</v>
      </c>
      <c r="L913" s="180">
        <f>+BPub!W899/1000000</f>
        <v>0</v>
      </c>
      <c r="M913" s="180">
        <f>+BPub!AD899/1000000</f>
        <v>0</v>
      </c>
      <c r="N913" s="180">
        <v>0</v>
      </c>
      <c r="P913" s="58">
        <f>+BPub!I899/1000000</f>
        <v>0</v>
      </c>
      <c r="Q913" s="58">
        <f>+BPub!N899/1000000</f>
        <v>0</v>
      </c>
      <c r="R913" s="58">
        <f>+BPub!S899/1000000</f>
        <v>0</v>
      </c>
      <c r="S913" s="58">
        <f>+BPub!X899/1000000</f>
        <v>0</v>
      </c>
      <c r="T913" s="58">
        <f>+BPub!AB899/1000000</f>
        <v>0</v>
      </c>
      <c r="U913" s="58">
        <v>0</v>
      </c>
      <c r="W913" s="58">
        <f>+BPub!H899/1000000</f>
        <v>0</v>
      </c>
      <c r="X913" s="58">
        <f>+BPub!M899/1000000</f>
        <v>0</v>
      </c>
      <c r="Y913" s="58">
        <f>+BPub!R899/1000000</f>
        <v>0</v>
      </c>
      <c r="Z913" s="58">
        <f>+BPub!V899/1000000</f>
        <v>0</v>
      </c>
      <c r="AA913" s="58">
        <f>+BPub!AC899/1000000</f>
        <v>0</v>
      </c>
      <c r="AB913" s="58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14.22939899</v>
      </c>
    </row>
    <row r="914" spans="1:35" x14ac:dyDescent="0.25">
      <c r="A914" t="s">
        <v>1342</v>
      </c>
      <c r="B914" s="1"/>
      <c r="C914" s="149"/>
      <c r="D914" s="1"/>
      <c r="E914" s="1"/>
      <c r="F914" s="1"/>
      <c r="G914" s="58">
        <v>0</v>
      </c>
      <c r="I914" s="180"/>
      <c r="J914" s="180"/>
      <c r="K914" s="180"/>
      <c r="L914" s="180"/>
      <c r="M914" s="180"/>
      <c r="N914" s="180">
        <v>0</v>
      </c>
      <c r="P914" s="58"/>
      <c r="Q914" s="58"/>
      <c r="R914" s="58"/>
      <c r="S914" s="58"/>
      <c r="T914" s="58"/>
      <c r="U914" s="58">
        <v>0</v>
      </c>
      <c r="W914" s="58"/>
      <c r="X914" s="58"/>
      <c r="Y914" s="58"/>
      <c r="Z914" s="58"/>
      <c r="AA914" s="58">
        <v>71.645828730000005</v>
      </c>
      <c r="AB914" s="58">
        <v>72.003365529999996</v>
      </c>
      <c r="AD914" t="e">
        <v>#N/A</v>
      </c>
      <c r="AE914" t="e">
        <v>#N/A</v>
      </c>
      <c r="AF914" t="e">
        <v>#N/A</v>
      </c>
      <c r="AG914" t="e">
        <v>#N/A</v>
      </c>
      <c r="AH914" t="e">
        <v>#N/A</v>
      </c>
      <c r="AI914" t="e">
        <v>#N/A</v>
      </c>
    </row>
    <row r="915" spans="1:35" x14ac:dyDescent="0.25">
      <c r="A915" t="s">
        <v>894</v>
      </c>
      <c r="B915" s="1">
        <v>0</v>
      </c>
      <c r="C915" s="149">
        <v>0</v>
      </c>
      <c r="D915" s="1">
        <v>0</v>
      </c>
      <c r="E915" s="1">
        <v>0</v>
      </c>
      <c r="F915" s="1">
        <v>0</v>
      </c>
      <c r="G915" s="58">
        <v>1.1294E-4</v>
      </c>
      <c r="I915" s="180">
        <f>+BPub!G900/1000000</f>
        <v>0</v>
      </c>
      <c r="J915" s="180">
        <f>+BPub!L900/1000000</f>
        <v>0</v>
      </c>
      <c r="K915" s="180">
        <f>+BPub!Q900/1000000</f>
        <v>0</v>
      </c>
      <c r="L915" s="180">
        <f>+BPub!W900/1000000</f>
        <v>0</v>
      </c>
      <c r="M915" s="180">
        <f>+BPub!AD900/1000000</f>
        <v>2.24064E-2</v>
      </c>
      <c r="N915" s="180">
        <v>0.59129854000000004</v>
      </c>
      <c r="P915" s="58">
        <f>+BPub!I900/1000000</f>
        <v>0</v>
      </c>
      <c r="Q915" s="58">
        <f>+BPub!N900/1000000</f>
        <v>0</v>
      </c>
      <c r="R915" s="58">
        <f>+BPub!S900/1000000</f>
        <v>0</v>
      </c>
      <c r="S915" s="58">
        <f>+BPub!X900/1000000</f>
        <v>0</v>
      </c>
      <c r="T915" s="58">
        <f>+BPub!AB900/1000000</f>
        <v>0</v>
      </c>
      <c r="U915" s="58">
        <v>0.20723604000000001</v>
      </c>
      <c r="W915" s="58">
        <f>+BPub!H900/1000000</f>
        <v>0</v>
      </c>
      <c r="X915" s="58">
        <f>+BPub!M900/1000000</f>
        <v>0</v>
      </c>
      <c r="Y915" s="58">
        <f>+BPub!R900/1000000</f>
        <v>0</v>
      </c>
      <c r="Z915" s="58">
        <f>+BPub!V900/1000000</f>
        <v>0</v>
      </c>
      <c r="AA915" s="58">
        <f>+BPub!AC900/1000000</f>
        <v>0</v>
      </c>
      <c r="AB915" s="58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</row>
    <row r="916" spans="1:35" x14ac:dyDescent="0.25">
      <c r="A916" t="s">
        <v>895</v>
      </c>
      <c r="B916" s="1">
        <v>2.14779988</v>
      </c>
      <c r="C916" s="149">
        <v>2.9604658599999998</v>
      </c>
      <c r="D916" s="1">
        <v>3.3099451200000001</v>
      </c>
      <c r="E916" s="1">
        <v>3.53299633</v>
      </c>
      <c r="F916" s="1">
        <v>1.9996561000000002</v>
      </c>
      <c r="G916" s="58">
        <v>2.1499836800000001</v>
      </c>
      <c r="I916" s="180">
        <f>+BPub!G901/1000000</f>
        <v>3.1021980000000001E-2</v>
      </c>
      <c r="J916" s="180">
        <f>+BPub!L901/1000000</f>
        <v>0.17443608999999999</v>
      </c>
      <c r="K916" s="180">
        <f>+BPub!Q901/1000000</f>
        <v>0.44924429999999999</v>
      </c>
      <c r="L916" s="180">
        <f>+BPub!W901/1000000</f>
        <v>0.38184259999999998</v>
      </c>
      <c r="M916" s="180">
        <f>+BPub!AD901/1000000</f>
        <v>0.36354732000000001</v>
      </c>
      <c r="N916" s="180">
        <v>0.65523087999999996</v>
      </c>
      <c r="P916" s="58">
        <f>+BPub!I901/1000000</f>
        <v>1.12582852</v>
      </c>
      <c r="Q916" s="58">
        <f>+BPub!N901/1000000</f>
        <v>1.58166059</v>
      </c>
      <c r="R916" s="58">
        <f>+BPub!S901/1000000</f>
        <v>2.1015825000000001</v>
      </c>
      <c r="S916" s="58">
        <f>+BPub!X901/1000000</f>
        <v>1.34889744</v>
      </c>
      <c r="T916" s="58">
        <f>+BPub!AB901/1000000</f>
        <v>0.86159742000000006</v>
      </c>
      <c r="U916" s="58">
        <v>0.57070167000000005</v>
      </c>
      <c r="W916" s="58">
        <f>+BPub!H901/1000000</f>
        <v>0</v>
      </c>
      <c r="X916" s="58">
        <f>+BPub!M901/1000000</f>
        <v>0</v>
      </c>
      <c r="Y916" s="58">
        <f>+BPub!R901/1000000</f>
        <v>0</v>
      </c>
      <c r="Z916" s="58">
        <f>+BPub!V901/1000000</f>
        <v>0</v>
      </c>
      <c r="AA916" s="58">
        <f>+BPub!AC901/1000000</f>
        <v>0</v>
      </c>
      <c r="AB916" s="58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</row>
    <row r="917" spans="1:35" x14ac:dyDescent="0.25">
      <c r="A917" t="s">
        <v>896</v>
      </c>
      <c r="B917" s="1">
        <v>4.4383507999999994</v>
      </c>
      <c r="C917" s="149">
        <v>5.6407619499999999</v>
      </c>
      <c r="D917" s="1">
        <v>5.3028312300000007</v>
      </c>
      <c r="E917" s="1">
        <v>6.2302288899999994</v>
      </c>
      <c r="F917" s="1">
        <v>5.7267413400000002</v>
      </c>
      <c r="G917" s="58">
        <v>8.1834095100000006</v>
      </c>
      <c r="I917" s="180">
        <f>+BPub!G902/1000000</f>
        <v>5.2886000000000002E-2</v>
      </c>
      <c r="J917" s="180">
        <f>+BPub!L902/1000000</f>
        <v>5.8129599999999997E-2</v>
      </c>
      <c r="K917" s="180">
        <f>+BPub!Q902/1000000</f>
        <v>6.2851989999999996E-2</v>
      </c>
      <c r="L917" s="180">
        <f>+BPub!W902/1000000</f>
        <v>0.18461041</v>
      </c>
      <c r="M917" s="180">
        <f>+BPub!AD902/1000000</f>
        <v>0.48383555</v>
      </c>
      <c r="N917" s="180">
        <v>0.84645039</v>
      </c>
      <c r="P917" s="58">
        <f>+BPub!I902/1000000</f>
        <v>6.5016153600000006</v>
      </c>
      <c r="Q917" s="58">
        <f>+BPub!N902/1000000</f>
        <v>5.55912804</v>
      </c>
      <c r="R917" s="58">
        <f>+BPub!S902/1000000</f>
        <v>21.76257717</v>
      </c>
      <c r="S917" s="58">
        <f>+BPub!X902/1000000</f>
        <v>11.695145910000001</v>
      </c>
      <c r="T917" s="58">
        <f>+BPub!AB902/1000000</f>
        <v>11.75684624</v>
      </c>
      <c r="U917" s="58">
        <v>6.1669292599999999</v>
      </c>
      <c r="W917" s="58">
        <f>+BPub!H902/1000000</f>
        <v>1.2037870000000001E-2</v>
      </c>
      <c r="X917" s="58">
        <f>+BPub!M902/1000000</f>
        <v>2.1708270000000002E-2</v>
      </c>
      <c r="Y917" s="58">
        <f>+BPub!R902/1000000</f>
        <v>5.8213190000000005E-2</v>
      </c>
      <c r="Z917" s="58">
        <f>+BPub!V902/1000000</f>
        <v>1.5314459999999998E-2</v>
      </c>
      <c r="AA917" s="58">
        <f>+BPub!AC902/1000000</f>
        <v>2.020719E-2</v>
      </c>
      <c r="AB917" s="58">
        <v>0.44137481000000001</v>
      </c>
      <c r="AD917">
        <v>0.32110100000000003</v>
      </c>
      <c r="AE917">
        <v>0.39728799999999997</v>
      </c>
      <c r="AF917">
        <v>0.50417699999999999</v>
      </c>
      <c r="AG917">
        <v>0.56177900000000003</v>
      </c>
      <c r="AH917">
        <v>0.77622057</v>
      </c>
      <c r="AI917">
        <v>0.83981088000000004</v>
      </c>
    </row>
    <row r="918" spans="1:35" x14ac:dyDescent="0.25">
      <c r="A918" t="s">
        <v>897</v>
      </c>
      <c r="B918" s="1">
        <v>0</v>
      </c>
      <c r="C918" s="149">
        <v>0</v>
      </c>
      <c r="D918" s="1">
        <v>0</v>
      </c>
      <c r="E918" s="1">
        <v>0</v>
      </c>
      <c r="F918" s="1">
        <v>0</v>
      </c>
      <c r="G918" s="58">
        <v>0</v>
      </c>
      <c r="I918" s="180">
        <f>+BPub!G903/1000000</f>
        <v>0</v>
      </c>
      <c r="J918" s="180">
        <f>+BPub!L903/1000000</f>
        <v>0</v>
      </c>
      <c r="K918" s="180">
        <f>+BPub!Q903/1000000</f>
        <v>4.2827019999999993E-2</v>
      </c>
      <c r="L918" s="180">
        <f>+BPub!W903/1000000</f>
        <v>9.5220260000000001E-2</v>
      </c>
      <c r="M918" s="180">
        <f>+BPub!AD903/1000000</f>
        <v>8.2776490000000008E-2</v>
      </c>
      <c r="N918" s="180">
        <v>6.3687980000000005E-2</v>
      </c>
      <c r="P918" s="58">
        <f>+BPub!I903/1000000</f>
        <v>0</v>
      </c>
      <c r="Q918" s="58">
        <f>+BPub!N903/1000000</f>
        <v>0</v>
      </c>
      <c r="R918" s="58">
        <f>+BPub!S903/1000000</f>
        <v>0</v>
      </c>
      <c r="S918" s="58">
        <f>+BPub!X903/1000000</f>
        <v>0</v>
      </c>
      <c r="T918" s="58">
        <f>+BPub!AB903/1000000</f>
        <v>0</v>
      </c>
      <c r="U918" s="58">
        <v>0</v>
      </c>
      <c r="W918" s="58">
        <f>+BPub!H903/1000000</f>
        <v>0</v>
      </c>
      <c r="X918" s="58">
        <f>+BPub!M903/1000000</f>
        <v>0</v>
      </c>
      <c r="Y918" s="58">
        <f>+BPub!R903/1000000</f>
        <v>0</v>
      </c>
      <c r="Z918" s="58">
        <f>+BPub!V903/1000000</f>
        <v>0</v>
      </c>
      <c r="AA918" s="58">
        <f>+BPub!AC903/1000000</f>
        <v>0</v>
      </c>
      <c r="AB918" s="5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</row>
    <row r="919" spans="1:35" x14ac:dyDescent="0.25">
      <c r="A919" t="s">
        <v>898</v>
      </c>
      <c r="B919" s="1">
        <v>2.2734036800000004</v>
      </c>
      <c r="C919" s="149">
        <v>2.8208090000000002E-2</v>
      </c>
      <c r="D919" s="1">
        <v>5.1622600000000001E-3</v>
      </c>
      <c r="E919" s="1">
        <v>3.4709699999999999E-3</v>
      </c>
      <c r="F919" s="1">
        <v>1.3055199999999999E-3</v>
      </c>
      <c r="G919" s="58">
        <v>1.4328E-4</v>
      </c>
      <c r="I919" s="180">
        <f>+BPub!G904/1000000</f>
        <v>1.0488912699999999</v>
      </c>
      <c r="J919" s="180">
        <f>+BPub!L904/1000000</f>
        <v>1.1368765900000002</v>
      </c>
      <c r="K919" s="180">
        <f>+BPub!Q904/1000000</f>
        <v>0.67001383999999997</v>
      </c>
      <c r="L919" s="180">
        <f>+BPub!W904/1000000</f>
        <v>0.44482275999999998</v>
      </c>
      <c r="M919" s="180">
        <f>+BPub!AD904/1000000</f>
        <v>0.35954369000000003</v>
      </c>
      <c r="N919" s="180">
        <v>0.32161177000000002</v>
      </c>
      <c r="P919" s="58">
        <f>+BPub!I904/1000000</f>
        <v>1.8275680600000002</v>
      </c>
      <c r="Q919" s="58">
        <f>+BPub!N904/1000000</f>
        <v>2.11947492</v>
      </c>
      <c r="R919" s="58">
        <f>+BPub!S904/1000000</f>
        <v>2.18946526</v>
      </c>
      <c r="S919" s="58">
        <f>+BPub!X904/1000000</f>
        <v>3.0108580099999998</v>
      </c>
      <c r="T919" s="271">
        <f>+BPub!AB904/1000000</f>
        <v>4.7620793099999998</v>
      </c>
      <c r="U919" s="271">
        <v>7.9163435099999999</v>
      </c>
      <c r="W919" s="58">
        <f>+BPub!H904/1000000</f>
        <v>2.5840729999999999E-2</v>
      </c>
      <c r="X919" s="58">
        <f>+BPub!M904/1000000</f>
        <v>3.1344860000000002E-2</v>
      </c>
      <c r="Y919" s="58">
        <f>+BPub!R904/1000000</f>
        <v>1.6523320000000001E-2</v>
      </c>
      <c r="Z919" s="58">
        <f>+BPub!V904/1000000</f>
        <v>2.4846299999999998E-2</v>
      </c>
      <c r="AA919" s="58">
        <f>+BPub!AC904/1000000</f>
        <v>2.8673600000000002E-3</v>
      </c>
      <c r="AB919" s="58">
        <v>8.7005799999999994E-3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</row>
    <row r="920" spans="1:35" x14ac:dyDescent="0.25">
      <c r="A920" t="s">
        <v>899</v>
      </c>
      <c r="B920" s="1">
        <v>0</v>
      </c>
      <c r="C920" s="149">
        <v>0</v>
      </c>
      <c r="D920" s="1">
        <v>0</v>
      </c>
      <c r="E920" s="1">
        <v>0</v>
      </c>
      <c r="F920" s="1">
        <v>0</v>
      </c>
      <c r="G920" s="58">
        <v>0</v>
      </c>
      <c r="I920" s="180">
        <f>+BPub!G905/1000000</f>
        <v>0</v>
      </c>
      <c r="J920" s="180">
        <f>+BPub!L905/1000000</f>
        <v>0</v>
      </c>
      <c r="K920" s="180">
        <f>+BPub!Q905/1000000</f>
        <v>0</v>
      </c>
      <c r="L920" s="180">
        <f>+BPub!W905/1000000</f>
        <v>0</v>
      </c>
      <c r="M920" s="180">
        <f>+BPub!AD905/1000000</f>
        <v>0</v>
      </c>
      <c r="N920" s="180">
        <v>0</v>
      </c>
      <c r="P920" s="58">
        <f>+BPub!I905/1000000</f>
        <v>0</v>
      </c>
      <c r="Q920" s="58">
        <f>+BPub!N905/1000000</f>
        <v>0</v>
      </c>
      <c r="R920" s="58">
        <f>+BPub!S905/1000000</f>
        <v>0</v>
      </c>
      <c r="S920" s="58">
        <f>+BPub!X905/1000000</f>
        <v>0</v>
      </c>
      <c r="T920" s="58">
        <f>+BPub!AB905/1000000</f>
        <v>0</v>
      </c>
      <c r="U920" s="58">
        <v>0</v>
      </c>
      <c r="W920" s="58">
        <f>+BPub!H905/1000000</f>
        <v>0</v>
      </c>
      <c r="X920" s="58">
        <f>+BPub!M905/1000000</f>
        <v>0</v>
      </c>
      <c r="Y920" s="58">
        <f>+BPub!R905/1000000</f>
        <v>0</v>
      </c>
      <c r="Z920" s="58">
        <f>+BPub!V905/1000000</f>
        <v>0</v>
      </c>
      <c r="AA920" s="58">
        <f>+BPub!AC905/1000000</f>
        <v>0</v>
      </c>
      <c r="AB920" s="58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</row>
    <row r="921" spans="1:35" x14ac:dyDescent="0.25">
      <c r="A921" t="s">
        <v>900</v>
      </c>
      <c r="B921" s="1">
        <v>1.4087999999999999E-4</v>
      </c>
      <c r="C921" s="149">
        <v>0</v>
      </c>
      <c r="D921" s="1">
        <v>0</v>
      </c>
      <c r="E921" s="1">
        <v>0</v>
      </c>
      <c r="F921" s="1">
        <v>0</v>
      </c>
      <c r="G921" s="58">
        <v>0</v>
      </c>
      <c r="I921" s="180">
        <f>+BPub!G906/1000000</f>
        <v>0</v>
      </c>
      <c r="J921" s="180">
        <f>+BPub!L906/1000000</f>
        <v>0</v>
      </c>
      <c r="K921" s="180">
        <f>+BPub!Q906/1000000</f>
        <v>0</v>
      </c>
      <c r="L921" s="180">
        <f>+BPub!W906/1000000</f>
        <v>0</v>
      </c>
      <c r="M921" s="180">
        <f>+BPub!AD906/1000000</f>
        <v>0</v>
      </c>
      <c r="N921" s="180">
        <v>0</v>
      </c>
      <c r="P921" s="58">
        <f>+BPub!I906/1000000</f>
        <v>0</v>
      </c>
      <c r="Q921" s="58">
        <f>+BPub!N906/1000000</f>
        <v>0</v>
      </c>
      <c r="R921" s="58">
        <f>+BPub!S906/1000000</f>
        <v>0</v>
      </c>
      <c r="S921" s="58">
        <f>+BPub!X906/1000000</f>
        <v>0</v>
      </c>
      <c r="T921" s="58">
        <f>+BPub!AB906/1000000</f>
        <v>0</v>
      </c>
      <c r="U921" s="58">
        <v>0</v>
      </c>
      <c r="W921" s="58">
        <f>+BPub!H906/1000000</f>
        <v>0</v>
      </c>
      <c r="X921" s="58">
        <f>+BPub!M906/1000000</f>
        <v>0</v>
      </c>
      <c r="Y921" s="58">
        <f>+BPub!R906/1000000</f>
        <v>0</v>
      </c>
      <c r="Z921" s="58">
        <f>+BPub!V906/1000000</f>
        <v>0</v>
      </c>
      <c r="AA921" s="58">
        <f>+BPub!AC906/1000000</f>
        <v>0</v>
      </c>
      <c r="AB921" s="58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</row>
    <row r="922" spans="1:35" x14ac:dyDescent="0.25">
      <c r="A922" t="s">
        <v>901</v>
      </c>
      <c r="B922" s="1">
        <v>2.2732627999999999</v>
      </c>
      <c r="C922" s="149">
        <v>2.8208090000000002E-2</v>
      </c>
      <c r="D922" s="1">
        <v>5.1622600000000001E-3</v>
      </c>
      <c r="E922" s="1">
        <v>3.4709699999999999E-3</v>
      </c>
      <c r="F922" s="1">
        <v>1.3055199999999999E-3</v>
      </c>
      <c r="G922" s="58">
        <v>1.4328E-4</v>
      </c>
      <c r="I922" s="180">
        <f>+BPub!G907/1000000</f>
        <v>1.0488912699999999</v>
      </c>
      <c r="J922" s="180">
        <f>+BPub!L907/1000000</f>
        <v>1.1368765900000002</v>
      </c>
      <c r="K922" s="180">
        <f>+BPub!Q907/1000000</f>
        <v>0.67001383999999997</v>
      </c>
      <c r="L922" s="180">
        <f>+BPub!W907/1000000</f>
        <v>0.44482275999999998</v>
      </c>
      <c r="M922" s="180">
        <f>+BPub!AD907/1000000</f>
        <v>0.35954369000000003</v>
      </c>
      <c r="N922" s="180">
        <v>0.32161177000000002</v>
      </c>
      <c r="P922" s="58">
        <f>+BPub!I907/1000000</f>
        <v>1.8275680600000002</v>
      </c>
      <c r="Q922" s="58">
        <f>+BPub!N907/1000000</f>
        <v>2.11947492</v>
      </c>
      <c r="R922" s="58">
        <f>+BPub!S907/1000000</f>
        <v>2.18946526</v>
      </c>
      <c r="S922" s="58">
        <f>+BPub!X907/1000000</f>
        <v>3.0108580099999998</v>
      </c>
      <c r="T922" s="58">
        <f>+BPub!AB907/1000000</f>
        <v>4.7620793099999998</v>
      </c>
      <c r="U922" s="58">
        <v>7.9163435099999999</v>
      </c>
      <c r="W922" s="58">
        <f>+BPub!H907/1000000</f>
        <v>2.5840729999999999E-2</v>
      </c>
      <c r="X922" s="58">
        <f>+BPub!M907/1000000</f>
        <v>3.1344860000000002E-2</v>
      </c>
      <c r="Y922" s="58">
        <f>+BPub!R907/1000000</f>
        <v>1.6523320000000001E-2</v>
      </c>
      <c r="Z922" s="58">
        <f>+BPub!V907/1000000</f>
        <v>2.4846299999999998E-2</v>
      </c>
      <c r="AA922" s="58">
        <f>+BPub!AC907/1000000</f>
        <v>2.8673600000000002E-3</v>
      </c>
      <c r="AB922" s="58">
        <v>8.7005799999999994E-3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</row>
    <row r="923" spans="1:35" x14ac:dyDescent="0.25">
      <c r="A923" t="s">
        <v>902</v>
      </c>
      <c r="B923" s="1">
        <v>3.59788014</v>
      </c>
      <c r="C923" s="149">
        <v>2.4684667299999998</v>
      </c>
      <c r="D923" s="1">
        <v>2.4493121800000002</v>
      </c>
      <c r="E923" s="1">
        <v>3.2046371800000002</v>
      </c>
      <c r="F923" s="1">
        <v>3.2257801800000001</v>
      </c>
      <c r="G923" s="58">
        <v>4.0463952399999998</v>
      </c>
      <c r="I923" s="180">
        <f>+BPub!G908/1000000</f>
        <v>0.57670551000000003</v>
      </c>
      <c r="J923" s="180">
        <f>+BPub!L908/1000000</f>
        <v>0.93595010999999995</v>
      </c>
      <c r="K923" s="180">
        <f>+BPub!Q908/1000000</f>
        <v>0.56751702999999998</v>
      </c>
      <c r="L923" s="180">
        <f>+BPub!W908/1000000</f>
        <v>0.27251924</v>
      </c>
      <c r="M923" s="180">
        <f>+BPub!AD908/1000000</f>
        <v>0.19697689000000002</v>
      </c>
      <c r="N923" s="180">
        <v>0.10711587</v>
      </c>
      <c r="P923" s="58">
        <f>+BPub!I908/1000000</f>
        <v>6.4178650000000004E-2</v>
      </c>
      <c r="Q923" s="58">
        <f>+BPub!N908/1000000</f>
        <v>5.5391059999999999E-2</v>
      </c>
      <c r="R923" s="58">
        <f>+BPub!S908/1000000</f>
        <v>4.5429509999999999E-2</v>
      </c>
      <c r="S923" s="58">
        <f>+BPub!X908/1000000</f>
        <v>3.2274409999999996E-2</v>
      </c>
      <c r="T923" s="58">
        <f>+BPub!AB908/1000000</f>
        <v>5.5932019999999999E-2</v>
      </c>
      <c r="U923" s="58">
        <v>2.076998E-2</v>
      </c>
      <c r="W923" s="58">
        <f>+BPub!H908/1000000</f>
        <v>0.18860331</v>
      </c>
      <c r="X923" s="58">
        <f>+BPub!M908/1000000</f>
        <v>0.39388382999999999</v>
      </c>
      <c r="Y923" s="58">
        <f>+BPub!R908/1000000</f>
        <v>0.57494792000000006</v>
      </c>
      <c r="Z923" s="58">
        <f>+BPub!V908/1000000</f>
        <v>0.98615481999999999</v>
      </c>
      <c r="AA923" s="58">
        <f>+BPub!AC908/1000000</f>
        <v>2.42183489</v>
      </c>
      <c r="AB923" s="58">
        <v>1.04084288</v>
      </c>
      <c r="AD923">
        <v>0.42578500000000002</v>
      </c>
      <c r="AE923">
        <v>0</v>
      </c>
      <c r="AF923">
        <v>1.4E-5</v>
      </c>
      <c r="AG923">
        <v>0</v>
      </c>
      <c r="AH923">
        <v>0</v>
      </c>
      <c r="AI923">
        <v>0</v>
      </c>
    </row>
    <row r="924" spans="1:35" x14ac:dyDescent="0.25">
      <c r="A924" t="s">
        <v>903</v>
      </c>
      <c r="B924" s="1">
        <v>1.83244757</v>
      </c>
      <c r="C924" s="149">
        <v>0.83661627000000005</v>
      </c>
      <c r="D924" s="1">
        <v>0.43544890000000003</v>
      </c>
      <c r="E924" s="1">
        <v>5.6443720000000003E-2</v>
      </c>
      <c r="F924" s="1">
        <v>1.3102639999999999E-2</v>
      </c>
      <c r="G924" s="58">
        <v>9.83266E-3</v>
      </c>
      <c r="I924" s="180">
        <f>+BPub!G909/1000000</f>
        <v>0</v>
      </c>
      <c r="J924" s="180">
        <f>+BPub!L909/1000000</f>
        <v>0</v>
      </c>
      <c r="K924" s="180">
        <f>+BPub!Q909/1000000</f>
        <v>0</v>
      </c>
      <c r="L924" s="180">
        <f>+BPub!W909/1000000</f>
        <v>0</v>
      </c>
      <c r="M924" s="180">
        <f>+BPub!AD909/1000000</f>
        <v>0</v>
      </c>
      <c r="N924" s="180">
        <v>0</v>
      </c>
      <c r="P924" s="58">
        <f>+BPub!I909/1000000</f>
        <v>0</v>
      </c>
      <c r="Q924" s="58">
        <f>+BPub!N909/1000000</f>
        <v>0</v>
      </c>
      <c r="R924" s="58">
        <f>+BPub!S909/1000000</f>
        <v>0</v>
      </c>
      <c r="S924" s="58">
        <f>+BPub!X909/1000000</f>
        <v>0</v>
      </c>
      <c r="T924" s="58">
        <f>+BPub!AB909/1000000</f>
        <v>0</v>
      </c>
      <c r="U924" s="58">
        <v>0</v>
      </c>
      <c r="W924" s="58">
        <f>+BPub!H909/1000000</f>
        <v>0</v>
      </c>
      <c r="X924" s="58">
        <f>+BPub!M909/1000000</f>
        <v>0</v>
      </c>
      <c r="Y924" s="58">
        <f>+BPub!R909/1000000</f>
        <v>0</v>
      </c>
      <c r="Z924" s="58">
        <f>+BPub!V909/1000000</f>
        <v>0</v>
      </c>
      <c r="AA924" s="58">
        <f>+BPub!AC909/1000000</f>
        <v>0</v>
      </c>
      <c r="AB924" s="58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</row>
    <row r="925" spans="1:35" x14ac:dyDescent="0.25">
      <c r="A925" t="s">
        <v>904</v>
      </c>
      <c r="B925" s="1">
        <v>1.30169815</v>
      </c>
      <c r="C925" s="149">
        <v>0.58137611</v>
      </c>
      <c r="D925" s="1">
        <v>0.19629886999999999</v>
      </c>
      <c r="E925" s="1">
        <v>2.3998450000000001E-2</v>
      </c>
      <c r="F925" s="1">
        <v>1.9521199999999999E-3</v>
      </c>
      <c r="G925" s="58">
        <v>1.75756E-3</v>
      </c>
      <c r="I925" s="180">
        <f>+BPub!G910/1000000</f>
        <v>0</v>
      </c>
      <c r="J925" s="180">
        <f>+BPub!L910/1000000</f>
        <v>0</v>
      </c>
      <c r="K925" s="180">
        <f>+BPub!Q910/1000000</f>
        <v>0</v>
      </c>
      <c r="L925" s="180">
        <f>+BPub!W910/1000000</f>
        <v>0</v>
      </c>
      <c r="M925" s="180">
        <f>+BPub!AD910/1000000</f>
        <v>0</v>
      </c>
      <c r="N925" s="180">
        <v>0</v>
      </c>
      <c r="P925" s="58">
        <f>+BPub!I910/1000000</f>
        <v>0</v>
      </c>
      <c r="Q925" s="58">
        <f>+BPub!N910/1000000</f>
        <v>0</v>
      </c>
      <c r="R925" s="58">
        <f>+BPub!S910/1000000</f>
        <v>0</v>
      </c>
      <c r="S925" s="58">
        <f>+BPub!X910/1000000</f>
        <v>0</v>
      </c>
      <c r="T925" s="58">
        <f>+BPub!AB910/1000000</f>
        <v>0</v>
      </c>
      <c r="U925" s="58">
        <v>0</v>
      </c>
      <c r="W925" s="58">
        <f>+BPub!H910/1000000</f>
        <v>0</v>
      </c>
      <c r="X925" s="58">
        <f>+BPub!M910/1000000</f>
        <v>0</v>
      </c>
      <c r="Y925" s="58">
        <f>+BPub!R910/1000000</f>
        <v>0</v>
      </c>
      <c r="Z925" s="58">
        <f>+BPub!V910/1000000</f>
        <v>0</v>
      </c>
      <c r="AA925" s="58">
        <f>+BPub!AC910/1000000</f>
        <v>0</v>
      </c>
      <c r="AB925" s="58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</row>
    <row r="926" spans="1:35" x14ac:dyDescent="0.25">
      <c r="A926" t="s">
        <v>905</v>
      </c>
      <c r="B926" s="1">
        <v>0.29172040999999999</v>
      </c>
      <c r="C926" s="149">
        <v>5.9192059999999998E-2</v>
      </c>
      <c r="D926" s="1">
        <v>9.0414599999999994E-3</v>
      </c>
      <c r="E926" s="1">
        <v>5.9366999999999992E-4</v>
      </c>
      <c r="F926" s="1">
        <v>0</v>
      </c>
      <c r="G926" s="58">
        <v>2.2296999999999999E-4</v>
      </c>
      <c r="I926" s="180">
        <f>+BPub!G911/1000000</f>
        <v>0</v>
      </c>
      <c r="J926" s="180">
        <f>+BPub!L911/1000000</f>
        <v>0</v>
      </c>
      <c r="K926" s="180">
        <f>+BPub!Q911/1000000</f>
        <v>0</v>
      </c>
      <c r="L926" s="180">
        <f>+BPub!W911/1000000</f>
        <v>0</v>
      </c>
      <c r="M926" s="180">
        <f>+BPub!AD911/1000000</f>
        <v>0</v>
      </c>
      <c r="N926" s="180">
        <v>0</v>
      </c>
      <c r="P926" s="58">
        <f>+BPub!I911/1000000</f>
        <v>0</v>
      </c>
      <c r="Q926" s="58">
        <f>+BPub!N911/1000000</f>
        <v>0</v>
      </c>
      <c r="R926" s="58">
        <f>+BPub!S911/1000000</f>
        <v>0</v>
      </c>
      <c r="S926" s="58">
        <f>+BPub!X911/1000000</f>
        <v>0</v>
      </c>
      <c r="T926" s="58">
        <f>+BPub!AB911/1000000</f>
        <v>0</v>
      </c>
      <c r="U926" s="58">
        <v>0</v>
      </c>
      <c r="W926" s="58">
        <f>+BPub!H911/1000000</f>
        <v>0</v>
      </c>
      <c r="X926" s="58">
        <f>+BPub!M911/1000000</f>
        <v>0</v>
      </c>
      <c r="Y926" s="58">
        <f>+BPub!R911/1000000</f>
        <v>0</v>
      </c>
      <c r="Z926" s="58">
        <f>+BPub!V911/1000000</f>
        <v>0</v>
      </c>
      <c r="AA926" s="58">
        <f>+BPub!AC911/1000000</f>
        <v>0</v>
      </c>
      <c r="AB926" s="58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</row>
    <row r="927" spans="1:35" x14ac:dyDescent="0.25">
      <c r="A927" t="s">
        <v>906</v>
      </c>
      <c r="B927" s="1">
        <v>0</v>
      </c>
      <c r="C927" s="149">
        <v>0</v>
      </c>
      <c r="D927" s="1">
        <v>0</v>
      </c>
      <c r="E927" s="1">
        <v>0</v>
      </c>
      <c r="F927" s="1">
        <v>0</v>
      </c>
      <c r="G927" s="58">
        <v>0</v>
      </c>
      <c r="I927" s="180">
        <f>+BPub!G912/1000000</f>
        <v>0</v>
      </c>
      <c r="J927" s="180">
        <f>+BPub!L912/1000000</f>
        <v>0</v>
      </c>
      <c r="K927" s="180">
        <f>+BPub!Q912/1000000</f>
        <v>0</v>
      </c>
      <c r="L927" s="180">
        <f>+BPub!W912/1000000</f>
        <v>0</v>
      </c>
      <c r="M927" s="180">
        <f>+BPub!AD912/1000000</f>
        <v>0</v>
      </c>
      <c r="N927" s="180">
        <v>0</v>
      </c>
      <c r="P927" s="58">
        <f>+BPub!I912/1000000</f>
        <v>0</v>
      </c>
      <c r="Q927" s="58">
        <f>+BPub!N912/1000000</f>
        <v>0</v>
      </c>
      <c r="R927" s="58">
        <f>+BPub!S912/1000000</f>
        <v>0</v>
      </c>
      <c r="S927" s="58">
        <f>+BPub!X912/1000000</f>
        <v>0</v>
      </c>
      <c r="T927" s="58">
        <f>+BPub!AB912/1000000</f>
        <v>0</v>
      </c>
      <c r="U927" s="58">
        <v>0</v>
      </c>
      <c r="W927" s="58">
        <f>+BPub!H912/1000000</f>
        <v>0</v>
      </c>
      <c r="X927" s="58">
        <f>+BPub!M912/1000000</f>
        <v>0</v>
      </c>
      <c r="Y927" s="58">
        <f>+BPub!R912/1000000</f>
        <v>0</v>
      </c>
      <c r="Z927" s="58">
        <f>+BPub!V912/1000000</f>
        <v>0</v>
      </c>
      <c r="AA927" s="58">
        <f>+BPub!AC912/1000000</f>
        <v>0</v>
      </c>
      <c r="AB927" s="58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</row>
    <row r="928" spans="1:35" x14ac:dyDescent="0.25">
      <c r="A928" t="s">
        <v>907</v>
      </c>
      <c r="B928" s="1">
        <v>1.7880000000000001E-4</v>
      </c>
      <c r="C928" s="149">
        <v>1.3269000000000001E-4</v>
      </c>
      <c r="D928" s="1">
        <v>5.6200000000000004E-6</v>
      </c>
      <c r="E928" s="1">
        <v>0</v>
      </c>
      <c r="F928" s="1">
        <v>0</v>
      </c>
      <c r="G928" s="58">
        <v>0</v>
      </c>
      <c r="I928" s="180">
        <f>+BPub!G913/1000000</f>
        <v>0</v>
      </c>
      <c r="J928" s="180">
        <f>+BPub!L913/1000000</f>
        <v>0</v>
      </c>
      <c r="K928" s="180">
        <f>+BPub!Q913/1000000</f>
        <v>0</v>
      </c>
      <c r="L928" s="180">
        <f>+BPub!W913/1000000</f>
        <v>0</v>
      </c>
      <c r="M928" s="180">
        <f>+BPub!AD913/1000000</f>
        <v>0</v>
      </c>
      <c r="N928" s="180">
        <v>0</v>
      </c>
      <c r="P928" s="58">
        <f>+BPub!I913/1000000</f>
        <v>0</v>
      </c>
      <c r="Q928" s="58">
        <f>+BPub!N913/1000000</f>
        <v>0</v>
      </c>
      <c r="R928" s="58">
        <f>+BPub!S913/1000000</f>
        <v>0</v>
      </c>
      <c r="S928" s="58">
        <f>+BPub!X913/1000000</f>
        <v>0</v>
      </c>
      <c r="T928" s="58">
        <f>+BPub!AB913/1000000</f>
        <v>0</v>
      </c>
      <c r="U928" s="58">
        <v>0</v>
      </c>
      <c r="W928" s="58">
        <f>+BPub!H913/1000000</f>
        <v>0</v>
      </c>
      <c r="X928" s="58">
        <f>+BPub!M913/1000000</f>
        <v>0</v>
      </c>
      <c r="Y928" s="58">
        <f>+BPub!R913/1000000</f>
        <v>0</v>
      </c>
      <c r="Z928" s="58">
        <f>+BPub!V913/1000000</f>
        <v>0</v>
      </c>
      <c r="AA928" s="58">
        <f>+BPub!AC913/1000000</f>
        <v>0</v>
      </c>
      <c r="AB928" s="5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</row>
    <row r="929" spans="1:35" x14ac:dyDescent="0.25">
      <c r="A929" t="s">
        <v>908</v>
      </c>
      <c r="B929" s="1">
        <v>0.23885020999999998</v>
      </c>
      <c r="C929" s="149">
        <v>0.19591541000000001</v>
      </c>
      <c r="D929" s="1">
        <v>0.23010295</v>
      </c>
      <c r="E929" s="1">
        <v>3.1851600000000001E-2</v>
      </c>
      <c r="F929" s="1">
        <v>1.1150520000000001E-2</v>
      </c>
      <c r="G929" s="58">
        <v>7.8521300000000006E-3</v>
      </c>
      <c r="I929" s="180">
        <f>+BPub!G914/1000000</f>
        <v>0</v>
      </c>
      <c r="J929" s="180">
        <f>+BPub!L914/1000000</f>
        <v>0</v>
      </c>
      <c r="K929" s="180">
        <f>+BPub!Q914/1000000</f>
        <v>0</v>
      </c>
      <c r="L929" s="180">
        <f>+BPub!W914/1000000</f>
        <v>0</v>
      </c>
      <c r="M929" s="180">
        <f>+BPub!AD914/1000000</f>
        <v>0</v>
      </c>
      <c r="N929" s="180">
        <v>0</v>
      </c>
      <c r="P929" s="58">
        <f>+BPub!I914/1000000</f>
        <v>0</v>
      </c>
      <c r="Q929" s="58">
        <f>+BPub!N914/1000000</f>
        <v>0</v>
      </c>
      <c r="R929" s="58">
        <f>+BPub!S914/1000000</f>
        <v>0</v>
      </c>
      <c r="S929" s="58">
        <f>+BPub!X914/1000000</f>
        <v>0</v>
      </c>
      <c r="T929" s="58">
        <f>+BPub!AB914/1000000</f>
        <v>0</v>
      </c>
      <c r="U929" s="58">
        <v>0</v>
      </c>
      <c r="W929" s="58">
        <f>+BPub!H914/1000000</f>
        <v>0</v>
      </c>
      <c r="X929" s="58">
        <f>+BPub!M914/1000000</f>
        <v>0</v>
      </c>
      <c r="Y929" s="58">
        <f>+BPub!R914/1000000</f>
        <v>0</v>
      </c>
      <c r="Z929" s="58">
        <f>+BPub!V914/1000000</f>
        <v>0</v>
      </c>
      <c r="AA929" s="58">
        <f>+BPub!AC914/1000000</f>
        <v>0</v>
      </c>
      <c r="AB929" s="58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</row>
    <row r="930" spans="1:35" x14ac:dyDescent="0.25">
      <c r="A930" t="s">
        <v>909</v>
      </c>
      <c r="B930" s="1">
        <v>0</v>
      </c>
      <c r="C930" s="149">
        <v>0</v>
      </c>
      <c r="D930" s="1">
        <v>0</v>
      </c>
      <c r="E930" s="1">
        <v>0</v>
      </c>
      <c r="F930" s="1">
        <v>0</v>
      </c>
      <c r="G930" s="58">
        <v>0</v>
      </c>
      <c r="I930" s="180">
        <f>+BPub!G915/1000000</f>
        <v>0</v>
      </c>
      <c r="J930" s="180">
        <f>+BPub!L915/1000000</f>
        <v>0</v>
      </c>
      <c r="K930" s="180">
        <f>+BPub!Q915/1000000</f>
        <v>0</v>
      </c>
      <c r="L930" s="180">
        <f>+BPub!W915/1000000</f>
        <v>0</v>
      </c>
      <c r="M930" s="180">
        <f>+BPub!AD915/1000000</f>
        <v>0</v>
      </c>
      <c r="N930" s="180">
        <v>0</v>
      </c>
      <c r="P930" s="58">
        <f>+BPub!I915/1000000</f>
        <v>0</v>
      </c>
      <c r="Q930" s="58">
        <f>+BPub!N915/1000000</f>
        <v>0</v>
      </c>
      <c r="R930" s="58">
        <f>+BPub!S915/1000000</f>
        <v>0</v>
      </c>
      <c r="S930" s="58">
        <f>+BPub!X915/1000000</f>
        <v>0</v>
      </c>
      <c r="T930" s="58">
        <f>+BPub!AB915/1000000</f>
        <v>0</v>
      </c>
      <c r="U930" s="58">
        <v>0</v>
      </c>
      <c r="W930" s="58">
        <f>+BPub!H915/1000000</f>
        <v>0</v>
      </c>
      <c r="X930" s="58">
        <f>+BPub!M915/1000000</f>
        <v>0</v>
      </c>
      <c r="Y930" s="58">
        <f>+BPub!R915/1000000</f>
        <v>0</v>
      </c>
      <c r="Z930" s="58">
        <f>+BPub!V915/1000000</f>
        <v>0</v>
      </c>
      <c r="AA930" s="58">
        <f>+BPub!AC915/1000000</f>
        <v>0</v>
      </c>
      <c r="AB930" s="58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</row>
    <row r="931" spans="1:35" x14ac:dyDescent="0.25">
      <c r="A931" t="s">
        <v>910</v>
      </c>
      <c r="B931" s="1">
        <v>3.1074999999999999E-4</v>
      </c>
      <c r="C931" s="149">
        <v>1.0315699999999999E-3</v>
      </c>
      <c r="D931" s="1">
        <v>6.5802999999999999E-4</v>
      </c>
      <c r="E931" s="1">
        <v>3.4204999999999999E-4</v>
      </c>
      <c r="F931" s="1">
        <v>1.0424100000000001E-3</v>
      </c>
      <c r="G931" s="58">
        <v>1.67111E-3</v>
      </c>
      <c r="I931" s="180">
        <f>+BPub!G916/1000000</f>
        <v>0</v>
      </c>
      <c r="J931" s="180">
        <f>+BPub!L916/1000000</f>
        <v>0</v>
      </c>
      <c r="K931" s="180">
        <f>+BPub!Q916/1000000</f>
        <v>0</v>
      </c>
      <c r="L931" s="180">
        <f>+BPub!W916/1000000</f>
        <v>0</v>
      </c>
      <c r="M931" s="180">
        <f>+BPub!AD916/1000000</f>
        <v>0</v>
      </c>
      <c r="N931" s="180">
        <v>0</v>
      </c>
      <c r="P931" s="58">
        <f>+BPub!I916/1000000</f>
        <v>0</v>
      </c>
      <c r="Q931" s="58">
        <f>+BPub!N916/1000000</f>
        <v>0</v>
      </c>
      <c r="R931" s="58">
        <f>+BPub!S916/1000000</f>
        <v>0</v>
      </c>
      <c r="S931" s="58">
        <f>+BPub!X916/1000000</f>
        <v>0</v>
      </c>
      <c r="T931" s="58">
        <f>+BPub!AB916/1000000</f>
        <v>0</v>
      </c>
      <c r="U931" s="58">
        <v>0</v>
      </c>
      <c r="W931" s="58">
        <f>+BPub!H916/1000000</f>
        <v>0</v>
      </c>
      <c r="X931" s="58">
        <f>+BPub!M916/1000000</f>
        <v>0</v>
      </c>
      <c r="Y931" s="58">
        <f>+BPub!R916/1000000</f>
        <v>0</v>
      </c>
      <c r="Z931" s="58">
        <f>+BPub!V916/1000000</f>
        <v>0</v>
      </c>
      <c r="AA931" s="58">
        <f>+BPub!AC916/1000000</f>
        <v>0</v>
      </c>
      <c r="AB931" s="58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</row>
    <row r="932" spans="1:35" x14ac:dyDescent="0.25">
      <c r="A932" t="s">
        <v>911</v>
      </c>
      <c r="B932" s="1">
        <v>0</v>
      </c>
      <c r="C932" s="149">
        <v>0</v>
      </c>
      <c r="D932" s="1">
        <v>0</v>
      </c>
      <c r="E932" s="1">
        <v>0</v>
      </c>
      <c r="F932" s="1">
        <v>0</v>
      </c>
      <c r="G932" s="58">
        <v>0</v>
      </c>
      <c r="I932" s="180">
        <f>+BPub!G917/1000000</f>
        <v>0</v>
      </c>
      <c r="J932" s="180">
        <f>+BPub!L917/1000000</f>
        <v>0</v>
      </c>
      <c r="K932" s="180">
        <f>+BPub!Q917/1000000</f>
        <v>0</v>
      </c>
      <c r="L932" s="180">
        <f>+BPub!W917/1000000</f>
        <v>0</v>
      </c>
      <c r="M932" s="180">
        <f>+BPub!AD917/1000000</f>
        <v>0</v>
      </c>
      <c r="N932" s="180">
        <v>0</v>
      </c>
      <c r="P932" s="58">
        <f>+BPub!I917/1000000</f>
        <v>0</v>
      </c>
      <c r="Q932" s="58">
        <f>+BPub!N917/1000000</f>
        <v>0</v>
      </c>
      <c r="R932" s="58">
        <f>+BPub!S917/1000000</f>
        <v>0</v>
      </c>
      <c r="S932" s="58">
        <f>+BPub!X917/1000000</f>
        <v>0</v>
      </c>
      <c r="T932" s="58">
        <f>+BPub!AB917/1000000</f>
        <v>0</v>
      </c>
      <c r="U932" s="58">
        <v>0</v>
      </c>
      <c r="W932" s="58">
        <f>+BPub!H917/1000000</f>
        <v>0</v>
      </c>
      <c r="X932" s="58">
        <f>+BPub!M917/1000000</f>
        <v>0</v>
      </c>
      <c r="Y932" s="58">
        <f>+BPub!R917/1000000</f>
        <v>0</v>
      </c>
      <c r="Z932" s="58">
        <f>+BPub!V917/1000000</f>
        <v>0</v>
      </c>
      <c r="AA932" s="58">
        <f>+BPub!AC917/1000000</f>
        <v>0</v>
      </c>
      <c r="AB932" s="58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</row>
    <row r="933" spans="1:35" x14ac:dyDescent="0.25">
      <c r="A933" t="s">
        <v>912</v>
      </c>
      <c r="B933" s="1">
        <v>0</v>
      </c>
      <c r="C933" s="149">
        <v>0</v>
      </c>
      <c r="D933" s="1">
        <v>0</v>
      </c>
      <c r="E933" s="1">
        <v>0</v>
      </c>
      <c r="F933" s="1">
        <v>0</v>
      </c>
      <c r="G933" s="58">
        <v>0</v>
      </c>
      <c r="I933" s="180">
        <f>+BPub!G918/1000000</f>
        <v>0</v>
      </c>
      <c r="J933" s="180">
        <f>+BPub!L918/1000000</f>
        <v>0</v>
      </c>
      <c r="K933" s="180">
        <f>+BPub!Q918/1000000</f>
        <v>0</v>
      </c>
      <c r="L933" s="180">
        <f>+BPub!W918/1000000</f>
        <v>0</v>
      </c>
      <c r="M933" s="180">
        <f>+BPub!AD918/1000000</f>
        <v>0</v>
      </c>
      <c r="N933" s="180">
        <v>0</v>
      </c>
      <c r="P933" s="58">
        <f>+BPub!I918/1000000</f>
        <v>0</v>
      </c>
      <c r="Q933" s="58">
        <f>+BPub!N918/1000000</f>
        <v>0</v>
      </c>
      <c r="R933" s="58">
        <f>+BPub!S918/1000000</f>
        <v>0</v>
      </c>
      <c r="S933" s="58">
        <f>+BPub!X918/1000000</f>
        <v>0</v>
      </c>
      <c r="T933" s="58">
        <f>+BPub!AB918/1000000</f>
        <v>0</v>
      </c>
      <c r="U933" s="58">
        <v>0</v>
      </c>
      <c r="W933" s="58">
        <f>+BPub!H918/1000000</f>
        <v>0</v>
      </c>
      <c r="X933" s="58">
        <f>+BPub!M918/1000000</f>
        <v>0</v>
      </c>
      <c r="Y933" s="58">
        <f>+BPub!R918/1000000</f>
        <v>0</v>
      </c>
      <c r="Z933" s="58">
        <f>+BPub!V918/1000000</f>
        <v>0</v>
      </c>
      <c r="AA933" s="58">
        <f>+BPub!AC918/1000000</f>
        <v>0</v>
      </c>
      <c r="AB933" s="58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</row>
    <row r="934" spans="1:35" x14ac:dyDescent="0.25">
      <c r="A934" t="s">
        <v>913</v>
      </c>
      <c r="B934" s="1">
        <v>1.7651218200000001</v>
      </c>
      <c r="C934" s="149">
        <v>1.6308188899999998</v>
      </c>
      <c r="D934" s="1">
        <v>2.0132052499999999</v>
      </c>
      <c r="E934" s="1">
        <v>3.1478514100000003</v>
      </c>
      <c r="F934" s="1">
        <v>3.2116351299999999</v>
      </c>
      <c r="G934" s="58">
        <v>4.0348914699999998</v>
      </c>
      <c r="I934" s="180">
        <f>+BPub!G919/1000000</f>
        <v>0.57670551000000003</v>
      </c>
      <c r="J934" s="180">
        <f>+BPub!L919/1000000</f>
        <v>0.93595010999999995</v>
      </c>
      <c r="K934" s="180">
        <f>+BPub!Q919/1000000</f>
        <v>0.56751702999999998</v>
      </c>
      <c r="L934" s="180">
        <f>+BPub!W919/1000000</f>
        <v>0.27251924</v>
      </c>
      <c r="M934" s="180">
        <f>+BPub!AD919/1000000</f>
        <v>0.19697689000000002</v>
      </c>
      <c r="N934" s="180">
        <v>0.10711587</v>
      </c>
      <c r="P934" s="58">
        <f>+BPub!I919/1000000</f>
        <v>6.4178650000000004E-2</v>
      </c>
      <c r="Q934" s="58">
        <f>+BPub!N919/1000000</f>
        <v>5.5391059999999999E-2</v>
      </c>
      <c r="R934" s="58">
        <f>+BPub!S919/1000000</f>
        <v>4.5429509999999999E-2</v>
      </c>
      <c r="S934" s="58">
        <f>+BPub!X919/1000000</f>
        <v>3.2274409999999996E-2</v>
      </c>
      <c r="T934" s="58">
        <f>+BPub!AB919/1000000</f>
        <v>5.5932019999999999E-2</v>
      </c>
      <c r="U934" s="58">
        <v>2.076998E-2</v>
      </c>
      <c r="W934" s="58">
        <f>+BPub!H919/1000000</f>
        <v>0.18860331</v>
      </c>
      <c r="X934" s="58">
        <f>+BPub!M919/1000000</f>
        <v>0.39388382999999999</v>
      </c>
      <c r="Y934" s="58">
        <f>+BPub!R919/1000000</f>
        <v>0.57494792000000006</v>
      </c>
      <c r="Z934" s="58">
        <f>+BPub!V919/1000000</f>
        <v>0.98615481999999999</v>
      </c>
      <c r="AA934" s="58">
        <f>+BPub!AC919/1000000</f>
        <v>2.42183489</v>
      </c>
      <c r="AB934" s="58">
        <v>1.04084288</v>
      </c>
      <c r="AD934">
        <v>0.42578500000000002</v>
      </c>
      <c r="AE934">
        <v>0</v>
      </c>
      <c r="AF934">
        <v>1.4E-5</v>
      </c>
      <c r="AG934">
        <v>0</v>
      </c>
      <c r="AH934">
        <v>0</v>
      </c>
      <c r="AI934">
        <v>0</v>
      </c>
    </row>
    <row r="935" spans="1:35" x14ac:dyDescent="0.25">
      <c r="A935" t="s">
        <v>914</v>
      </c>
      <c r="B935" s="1">
        <v>2.6516642900000003</v>
      </c>
      <c r="C935" s="149">
        <v>0.86062351000000004</v>
      </c>
      <c r="D935" s="1">
        <v>3.1658943700000002</v>
      </c>
      <c r="E935" s="1">
        <v>1.66107819</v>
      </c>
      <c r="F935" s="1">
        <v>1.14187314</v>
      </c>
      <c r="G935" s="58">
        <v>0.99270717000000008</v>
      </c>
      <c r="I935" s="180">
        <f>+BPub!G920/1000000</f>
        <v>0.46671992000000001</v>
      </c>
      <c r="J935" s="180">
        <f>+BPub!L920/1000000</f>
        <v>9.1377509999999995E-2</v>
      </c>
      <c r="K935" s="180">
        <f>+BPub!Q920/1000000</f>
        <v>0.27689735999999998</v>
      </c>
      <c r="L935" s="180">
        <f>+BPub!W920/1000000</f>
        <v>0.11875866</v>
      </c>
      <c r="M935" s="180">
        <f>+BPub!AD920/1000000</f>
        <v>7.5202720000000001E-2</v>
      </c>
      <c r="N935" s="180">
        <v>3.3041699999999999E-3</v>
      </c>
      <c r="P935" s="58">
        <f>+BPub!I920/1000000</f>
        <v>1.95965963</v>
      </c>
      <c r="Q935" s="58">
        <f>+BPub!N920/1000000</f>
        <v>2.06362559</v>
      </c>
      <c r="R935" s="58">
        <f>+BPub!S920/1000000</f>
        <v>4.1915841900000004</v>
      </c>
      <c r="S935" s="58">
        <f>+BPub!X920/1000000</f>
        <v>11.090597050000001</v>
      </c>
      <c r="T935" s="58">
        <f>+BPub!AB920/1000000</f>
        <v>7.9047485399999999</v>
      </c>
      <c r="U935" s="58">
        <v>6.93050064</v>
      </c>
      <c r="W935" s="58">
        <f>+BPub!H920/1000000</f>
        <v>0.23543914000000002</v>
      </c>
      <c r="X935" s="58">
        <f>+BPub!M920/1000000</f>
        <v>0.55068742000000004</v>
      </c>
      <c r="Y935" s="58">
        <f>+BPub!R920/1000000</f>
        <v>0.29705916999999998</v>
      </c>
      <c r="Z935" s="58">
        <f>+BPub!V920/1000000</f>
        <v>5.8878254500000002</v>
      </c>
      <c r="AA935" s="58">
        <f>+BPub!AC920/1000000</f>
        <v>1.9792200200000001</v>
      </c>
      <c r="AB935" s="58">
        <v>1.7526105600000002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</row>
    <row r="936" spans="1:35" x14ac:dyDescent="0.25">
      <c r="A936" t="s">
        <v>915</v>
      </c>
      <c r="B936" s="1">
        <v>0</v>
      </c>
      <c r="C936" s="149">
        <v>0</v>
      </c>
      <c r="D936" s="1">
        <v>0</v>
      </c>
      <c r="E936" s="1">
        <v>0</v>
      </c>
      <c r="F936" s="1">
        <v>0</v>
      </c>
      <c r="G936" s="58">
        <v>0</v>
      </c>
      <c r="I936" s="180">
        <f>+BPub!G921/1000000</f>
        <v>0</v>
      </c>
      <c r="J936" s="180">
        <f>+BPub!L921/1000000</f>
        <v>0</v>
      </c>
      <c r="K936" s="180">
        <f>+BPub!Q921/1000000</f>
        <v>0</v>
      </c>
      <c r="L936" s="180">
        <f>+BPub!W921/1000000</f>
        <v>0</v>
      </c>
      <c r="M936" s="180">
        <f>+BPub!AD921/1000000</f>
        <v>0</v>
      </c>
      <c r="N936" s="180">
        <v>0</v>
      </c>
      <c r="P936" s="58">
        <f>+BPub!I921/1000000</f>
        <v>0</v>
      </c>
      <c r="Q936" s="58">
        <f>+BPub!N921/1000000</f>
        <v>0</v>
      </c>
      <c r="R936" s="58">
        <f>+BPub!S921/1000000</f>
        <v>0</v>
      </c>
      <c r="S936" s="58">
        <f>+BPub!X921/1000000</f>
        <v>0</v>
      </c>
      <c r="T936" s="58">
        <f>+BPub!AB921/1000000</f>
        <v>0</v>
      </c>
      <c r="U936" s="58">
        <v>0</v>
      </c>
      <c r="W936" s="58">
        <f>+BPub!H921/1000000</f>
        <v>0</v>
      </c>
      <c r="X936" s="58">
        <f>+BPub!M921/1000000</f>
        <v>0</v>
      </c>
      <c r="Y936" s="58">
        <f>+BPub!R921/1000000</f>
        <v>0</v>
      </c>
      <c r="Z936" s="58">
        <f>+BPub!V921/1000000</f>
        <v>0</v>
      </c>
      <c r="AA936" s="58">
        <f>+BPub!AC921/1000000</f>
        <v>0</v>
      </c>
      <c r="AB936" s="58">
        <v>1.9683430000000002E-2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</row>
    <row r="937" spans="1:35" x14ac:dyDescent="0.25">
      <c r="A937" t="s">
        <v>916</v>
      </c>
      <c r="B937" s="1">
        <v>2.6442147899999999</v>
      </c>
      <c r="C937" s="149">
        <v>0.73884998999999996</v>
      </c>
      <c r="D937" s="1">
        <v>3.1162651499999998</v>
      </c>
      <c r="E937" s="1">
        <v>1.58996096</v>
      </c>
      <c r="F937" s="1">
        <v>1.1069059800000001</v>
      </c>
      <c r="G937" s="58">
        <v>0.96222731000000006</v>
      </c>
      <c r="I937" s="180">
        <f>+BPub!G922/1000000</f>
        <v>0</v>
      </c>
      <c r="J937" s="180">
        <f>+BPub!L922/1000000</f>
        <v>0</v>
      </c>
      <c r="K937" s="180">
        <f>+BPub!Q922/1000000</f>
        <v>1.182475E-2</v>
      </c>
      <c r="L937" s="180">
        <f>+BPub!W922/1000000</f>
        <v>0.11875866</v>
      </c>
      <c r="M937" s="180">
        <f>+BPub!AD922/1000000</f>
        <v>7.5202720000000001E-2</v>
      </c>
      <c r="N937" s="180">
        <v>3.3041699999999999E-3</v>
      </c>
      <c r="P937" s="58">
        <f>+BPub!I922/1000000</f>
        <v>1.5912156599999998</v>
      </c>
      <c r="Q937" s="58">
        <f>+BPub!N922/1000000</f>
        <v>1.4576136899999999</v>
      </c>
      <c r="R937" s="58">
        <f>+BPub!S922/1000000</f>
        <v>0.73538409999999999</v>
      </c>
      <c r="S937" s="58">
        <f>+BPub!X922/1000000</f>
        <v>5.2557092699999997</v>
      </c>
      <c r="T937" s="58">
        <f>+BPub!AB922/1000000</f>
        <v>0.17865947000000001</v>
      </c>
      <c r="U937" s="58">
        <v>0.15776901000000002</v>
      </c>
      <c r="W937" s="58">
        <f>+BPub!H922/1000000</f>
        <v>3.9248199999999999E-3</v>
      </c>
      <c r="X937" s="58">
        <f>+BPub!M922/1000000</f>
        <v>1.6797100000000001E-3</v>
      </c>
      <c r="Y937" s="58">
        <f>+BPub!R922/1000000</f>
        <v>0.13103855</v>
      </c>
      <c r="Z937" s="58">
        <f>+BPub!V922/1000000</f>
        <v>5.7514059500000005</v>
      </c>
      <c r="AA937" s="58">
        <f>+BPub!AC922/1000000</f>
        <v>1.9792200200000001</v>
      </c>
      <c r="AB937" s="58">
        <v>1.73292713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</row>
    <row r="938" spans="1:35" x14ac:dyDescent="0.25">
      <c r="A938" t="s">
        <v>917</v>
      </c>
      <c r="B938" s="1">
        <v>0</v>
      </c>
      <c r="C938" s="149">
        <v>1.6477540000000002E-2</v>
      </c>
      <c r="D938" s="1">
        <v>0</v>
      </c>
      <c r="E938" s="1">
        <v>1.29941E-3</v>
      </c>
      <c r="F938" s="1">
        <v>0</v>
      </c>
      <c r="G938" s="58">
        <v>0</v>
      </c>
      <c r="I938" s="180">
        <f>+BPub!G923/1000000</f>
        <v>0</v>
      </c>
      <c r="J938" s="180">
        <f>+BPub!L923/1000000</f>
        <v>0</v>
      </c>
      <c r="K938" s="180">
        <f>+BPub!Q923/1000000</f>
        <v>0</v>
      </c>
      <c r="L938" s="180">
        <f>+BPub!W923/1000000</f>
        <v>0</v>
      </c>
      <c r="M938" s="180">
        <f>+BPub!AD923/1000000</f>
        <v>0</v>
      </c>
      <c r="N938" s="180">
        <v>0</v>
      </c>
      <c r="P938" s="58">
        <f>+BPub!I923/1000000</f>
        <v>0.19646095999999999</v>
      </c>
      <c r="Q938" s="58">
        <f>+BPub!N923/1000000</f>
        <v>0.35725564000000004</v>
      </c>
      <c r="R938" s="58">
        <f>+BPub!S923/1000000</f>
        <v>9.0058159999999998E-2</v>
      </c>
      <c r="S938" s="58">
        <f>+BPub!X923/1000000</f>
        <v>8.1717880000000007E-2</v>
      </c>
      <c r="T938" s="58">
        <f>+BPub!AB923/1000000</f>
        <v>1.0400387099999999</v>
      </c>
      <c r="U938" s="58">
        <v>8.2313449999999996E-2</v>
      </c>
      <c r="W938" s="58">
        <f>+BPub!H923/1000000</f>
        <v>0.23151432</v>
      </c>
      <c r="X938" s="58">
        <f>+BPub!M923/1000000</f>
        <v>0.54900770999999993</v>
      </c>
      <c r="Y938" s="58">
        <f>+BPub!R923/1000000</f>
        <v>0.16602062000000001</v>
      </c>
      <c r="Z938" s="58">
        <f>+BPub!V923/1000000</f>
        <v>0.1364195</v>
      </c>
      <c r="AA938" s="58">
        <f>+BPub!AC923/1000000</f>
        <v>0</v>
      </c>
      <c r="AB938" s="5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</row>
    <row r="939" spans="1:35" x14ac:dyDescent="0.25">
      <c r="A939" t="s">
        <v>918</v>
      </c>
      <c r="B939" s="1">
        <v>0</v>
      </c>
      <c r="C939" s="149">
        <v>1.6477540000000002E-2</v>
      </c>
      <c r="D939" s="1">
        <v>0</v>
      </c>
      <c r="E939" s="1">
        <v>1.29941E-3</v>
      </c>
      <c r="F939" s="1">
        <v>0</v>
      </c>
      <c r="G939" s="58">
        <v>0</v>
      </c>
      <c r="I939" s="180">
        <f>+BPub!G924/1000000</f>
        <v>0</v>
      </c>
      <c r="J939" s="180">
        <f>+BPub!L924/1000000</f>
        <v>0</v>
      </c>
      <c r="K939" s="180">
        <f>+BPub!Q924/1000000</f>
        <v>0</v>
      </c>
      <c r="L939" s="180">
        <f>+BPub!W924/1000000</f>
        <v>0</v>
      </c>
      <c r="M939" s="180">
        <f>+BPub!AD924/1000000</f>
        <v>0</v>
      </c>
      <c r="N939" s="180">
        <v>0</v>
      </c>
      <c r="P939" s="58">
        <f>+BPub!I924/1000000</f>
        <v>0.19646095999999999</v>
      </c>
      <c r="Q939" s="58">
        <f>+BPub!N924/1000000</f>
        <v>0.34203265999999999</v>
      </c>
      <c r="R939" s="58">
        <f>+BPub!S924/1000000</f>
        <v>9.0058159999999998E-2</v>
      </c>
      <c r="S939" s="58">
        <f>+BPub!X924/1000000</f>
        <v>8.1717880000000007E-2</v>
      </c>
      <c r="T939" s="58">
        <f>+BPub!AB924/1000000</f>
        <v>1.0400348000000001</v>
      </c>
      <c r="U939" s="58">
        <v>8.2313449999999996E-2</v>
      </c>
      <c r="W939" s="58">
        <f>+BPub!H924/1000000</f>
        <v>0.23151432</v>
      </c>
      <c r="X939" s="58">
        <f>+BPub!M924/1000000</f>
        <v>0.54900770999999993</v>
      </c>
      <c r="Y939" s="58">
        <f>+BPub!R924/1000000</f>
        <v>0.16602062000000001</v>
      </c>
      <c r="Z939" s="58">
        <f>+BPub!V924/1000000</f>
        <v>0.1364195</v>
      </c>
      <c r="AA939" s="58">
        <f>+BPub!AC924/1000000</f>
        <v>0</v>
      </c>
      <c r="AB939" s="58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</row>
    <row r="940" spans="1:35" x14ac:dyDescent="0.25">
      <c r="A940" t="s">
        <v>919</v>
      </c>
      <c r="B940" s="1">
        <v>0</v>
      </c>
      <c r="C940" s="149">
        <v>0</v>
      </c>
      <c r="D940" s="1">
        <v>0</v>
      </c>
      <c r="E940" s="1">
        <v>0</v>
      </c>
      <c r="F940" s="1">
        <v>0</v>
      </c>
      <c r="G940" s="58">
        <v>0</v>
      </c>
      <c r="I940" s="180">
        <f>+BPub!G925/1000000</f>
        <v>0</v>
      </c>
      <c r="J940" s="180">
        <f>+BPub!L925/1000000</f>
        <v>0</v>
      </c>
      <c r="K940" s="180">
        <f>+BPub!Q925/1000000</f>
        <v>0</v>
      </c>
      <c r="L940" s="180">
        <f>+BPub!W925/1000000</f>
        <v>0</v>
      </c>
      <c r="M940" s="180">
        <f>+BPub!AD925/1000000</f>
        <v>0</v>
      </c>
      <c r="N940" s="180">
        <v>0</v>
      </c>
      <c r="P940" s="58">
        <f>+BPub!I925/1000000</f>
        <v>0</v>
      </c>
      <c r="Q940" s="58">
        <f>+BPub!N925/1000000</f>
        <v>0</v>
      </c>
      <c r="R940" s="58">
        <f>+BPub!S925/1000000</f>
        <v>0</v>
      </c>
      <c r="S940" s="58">
        <f>+BPub!X925/1000000</f>
        <v>0</v>
      </c>
      <c r="T940" s="58">
        <f>+BPub!AB925/1000000</f>
        <v>0</v>
      </c>
      <c r="U940" s="58">
        <v>0</v>
      </c>
      <c r="W940" s="58">
        <f>+BPub!H925/1000000</f>
        <v>0</v>
      </c>
      <c r="X940" s="58">
        <f>+BPub!M925/1000000</f>
        <v>0</v>
      </c>
      <c r="Y940" s="58">
        <f>+BPub!R925/1000000</f>
        <v>0</v>
      </c>
      <c r="Z940" s="58">
        <f>+BPub!V925/1000000</f>
        <v>0</v>
      </c>
      <c r="AA940" s="58">
        <f>+BPub!AC925/1000000</f>
        <v>0</v>
      </c>
      <c r="AB940" s="58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</row>
    <row r="941" spans="1:35" x14ac:dyDescent="0.25">
      <c r="A941" t="s">
        <v>920</v>
      </c>
      <c r="B941" s="1">
        <v>0</v>
      </c>
      <c r="C941" s="149">
        <v>0</v>
      </c>
      <c r="D941" s="1">
        <v>0</v>
      </c>
      <c r="E941" s="1">
        <v>0</v>
      </c>
      <c r="F941" s="1">
        <v>0</v>
      </c>
      <c r="G941" s="58">
        <v>0</v>
      </c>
      <c r="I941" s="180">
        <f>+BPub!G926/1000000</f>
        <v>0</v>
      </c>
      <c r="J941" s="180">
        <f>+BPub!L926/1000000</f>
        <v>0</v>
      </c>
      <c r="K941" s="180">
        <f>+BPub!Q926/1000000</f>
        <v>0</v>
      </c>
      <c r="L941" s="180">
        <f>+BPub!W926/1000000</f>
        <v>0</v>
      </c>
      <c r="M941" s="180">
        <f>+BPub!AD926/1000000</f>
        <v>0</v>
      </c>
      <c r="N941" s="180">
        <v>0</v>
      </c>
      <c r="P941" s="58">
        <f>+BPub!I926/1000000</f>
        <v>0</v>
      </c>
      <c r="Q941" s="58">
        <f>+BPub!N926/1000000</f>
        <v>1.5222979999999999E-2</v>
      </c>
      <c r="R941" s="58">
        <f>+BPub!S926/1000000</f>
        <v>0</v>
      </c>
      <c r="S941" s="58">
        <f>+BPub!X926/1000000</f>
        <v>0</v>
      </c>
      <c r="T941" s="58">
        <f>+BPub!AB926/1000000</f>
        <v>3.9099999999999998E-6</v>
      </c>
      <c r="U941" s="58">
        <v>0</v>
      </c>
      <c r="W941" s="58">
        <f>+BPub!H926/1000000</f>
        <v>0</v>
      </c>
      <c r="X941" s="58">
        <f>+BPub!M926/1000000</f>
        <v>0</v>
      </c>
      <c r="Y941" s="58">
        <f>+BPub!R926/1000000</f>
        <v>0</v>
      </c>
      <c r="Z941" s="58">
        <f>+BPub!V926/1000000</f>
        <v>0</v>
      </c>
      <c r="AA941" s="58">
        <f>+BPub!AC926/1000000</f>
        <v>0</v>
      </c>
      <c r="AB941" s="58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</row>
    <row r="942" spans="1:35" x14ac:dyDescent="0.25">
      <c r="A942" t="s">
        <v>921</v>
      </c>
      <c r="B942" s="1">
        <v>0</v>
      </c>
      <c r="C942" s="149">
        <v>0</v>
      </c>
      <c r="D942" s="1">
        <v>0</v>
      </c>
      <c r="E942" s="1">
        <v>0</v>
      </c>
      <c r="F942" s="1">
        <v>0</v>
      </c>
      <c r="G942" s="58">
        <v>0</v>
      </c>
      <c r="I942" s="180">
        <f>+BPub!G927/1000000</f>
        <v>0.46671992000000001</v>
      </c>
      <c r="J942" s="180">
        <f>+BPub!L927/1000000</f>
        <v>9.1377509999999995E-2</v>
      </c>
      <c r="K942" s="180">
        <f>+BPub!Q927/1000000</f>
        <v>0.26507260999999999</v>
      </c>
      <c r="L942" s="180">
        <f>+BPub!W927/1000000</f>
        <v>0</v>
      </c>
      <c r="M942" s="180">
        <f>+BPub!AD927/1000000</f>
        <v>0</v>
      </c>
      <c r="N942" s="180">
        <v>0</v>
      </c>
      <c r="P942" s="58">
        <f>+BPub!I927/1000000</f>
        <v>0</v>
      </c>
      <c r="Q942" s="58">
        <f>+BPub!N927/1000000</f>
        <v>8.7080169999999998E-2</v>
      </c>
      <c r="R942" s="58">
        <f>+BPub!S927/1000000</f>
        <v>3.2327958300000001</v>
      </c>
      <c r="S942" s="58">
        <f>+BPub!X927/1000000</f>
        <v>5.6795482999999995</v>
      </c>
      <c r="T942" s="58">
        <f>+BPub!AB927/1000000</f>
        <v>6.6345925000000001</v>
      </c>
      <c r="U942" s="58">
        <v>6.6580277300000006</v>
      </c>
      <c r="W942" s="58">
        <f>+BPub!H927/1000000</f>
        <v>0</v>
      </c>
      <c r="X942" s="58">
        <f>+BPub!M927/1000000</f>
        <v>0</v>
      </c>
      <c r="Y942" s="58">
        <f>+BPub!R927/1000000</f>
        <v>0</v>
      </c>
      <c r="Z942" s="58">
        <f>+BPub!V927/1000000</f>
        <v>0</v>
      </c>
      <c r="AA942" s="58">
        <f>+BPub!AC927/1000000</f>
        <v>0</v>
      </c>
      <c r="AB942" s="58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</row>
    <row r="943" spans="1:35" x14ac:dyDescent="0.25">
      <c r="A943" t="s">
        <v>922</v>
      </c>
      <c r="B943" s="1">
        <v>7.4495000000000004E-3</v>
      </c>
      <c r="C943" s="149">
        <v>0.10529598</v>
      </c>
      <c r="D943" s="1">
        <v>4.9629220000000002E-2</v>
      </c>
      <c r="E943" s="1">
        <v>6.9817820000000003E-2</v>
      </c>
      <c r="F943" s="1">
        <v>3.4967160000000004E-2</v>
      </c>
      <c r="G943" s="58">
        <v>3.0479860000000001E-2</v>
      </c>
      <c r="I943" s="180">
        <f>+BPub!G928/1000000</f>
        <v>0</v>
      </c>
      <c r="J943" s="180">
        <f>+BPub!L928/1000000</f>
        <v>0</v>
      </c>
      <c r="K943" s="180">
        <f>+BPub!Q928/1000000</f>
        <v>0</v>
      </c>
      <c r="L943" s="180">
        <f>+BPub!W928/1000000</f>
        <v>0</v>
      </c>
      <c r="M943" s="180">
        <f>+BPub!AD928/1000000</f>
        <v>0</v>
      </c>
      <c r="N943" s="180">
        <v>0</v>
      </c>
      <c r="P943" s="58">
        <f>+BPub!I928/1000000</f>
        <v>0.17198301000000002</v>
      </c>
      <c r="Q943" s="58">
        <f>+BPub!N928/1000000</f>
        <v>0.16167608999999999</v>
      </c>
      <c r="R943" s="58">
        <f>+BPub!S928/1000000</f>
        <v>0.1333461</v>
      </c>
      <c r="S943" s="58">
        <f>+BPub!X928/1000000</f>
        <v>7.3621600000000009E-2</v>
      </c>
      <c r="T943" s="58">
        <f>+BPub!AB928/1000000</f>
        <v>5.1457860000000001E-2</v>
      </c>
      <c r="U943" s="58">
        <v>3.2390450000000001E-2</v>
      </c>
      <c r="W943" s="58">
        <f>+BPub!H928/1000000</f>
        <v>0</v>
      </c>
      <c r="X943" s="58">
        <f>+BPub!M928/1000000</f>
        <v>0</v>
      </c>
      <c r="Y943" s="58">
        <f>+BPub!R928/1000000</f>
        <v>0</v>
      </c>
      <c r="Z943" s="58">
        <f>+BPub!V928/1000000</f>
        <v>0</v>
      </c>
      <c r="AA943" s="58">
        <f>+BPub!AC928/1000000</f>
        <v>0</v>
      </c>
      <c r="AB943" s="58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</row>
    <row r="944" spans="1:35" x14ac:dyDescent="0.25">
      <c r="A944" t="s">
        <v>923</v>
      </c>
      <c r="B944" s="1">
        <v>0</v>
      </c>
      <c r="C944" s="149">
        <v>0</v>
      </c>
      <c r="D944" s="1">
        <v>0</v>
      </c>
      <c r="E944" s="1">
        <v>0.54772653000000004</v>
      </c>
      <c r="F944" s="1">
        <v>1.5024041399999999</v>
      </c>
      <c r="G944" s="58">
        <v>1.6175727499999999</v>
      </c>
      <c r="I944" s="180">
        <f>+BPub!G929/1000000</f>
        <v>0</v>
      </c>
      <c r="J944" s="180">
        <f>+BPub!L929/1000000</f>
        <v>0</v>
      </c>
      <c r="K944" s="180">
        <f>+BPub!Q929/1000000</f>
        <v>0</v>
      </c>
      <c r="L944" s="180">
        <f>+BPub!W929/1000000</f>
        <v>0</v>
      </c>
      <c r="M944" s="180">
        <f>+BPub!AD929/1000000</f>
        <v>0</v>
      </c>
      <c r="N944" s="180">
        <v>0</v>
      </c>
      <c r="P944" s="58">
        <f>+BPub!I929/1000000</f>
        <v>1.16919017</v>
      </c>
      <c r="Q944" s="58">
        <f>+BPub!N929/1000000</f>
        <v>1.4165383899999999</v>
      </c>
      <c r="R944" s="58">
        <f>+BPub!S929/1000000</f>
        <v>1.6651553300000002</v>
      </c>
      <c r="S944" s="58">
        <f>+BPub!X929/1000000</f>
        <v>2.19303794</v>
      </c>
      <c r="T944" s="58">
        <f>+BPub!AB929/1000000</f>
        <v>2.29667924</v>
      </c>
      <c r="U944" s="58">
        <v>2.2483001600000003</v>
      </c>
      <c r="W944" s="58">
        <f>+BPub!H929/1000000</f>
        <v>0</v>
      </c>
      <c r="X944" s="58">
        <f>+BPub!M929/1000000</f>
        <v>0</v>
      </c>
      <c r="Y944" s="58">
        <f>+BPub!R929/1000000</f>
        <v>0</v>
      </c>
      <c r="Z944" s="58">
        <f>+BPub!V929/1000000</f>
        <v>0</v>
      </c>
      <c r="AA944" s="58">
        <f>+BPub!AC929/1000000</f>
        <v>0</v>
      </c>
      <c r="AB944" s="58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</row>
    <row r="945" spans="1:35" x14ac:dyDescent="0.25">
      <c r="A945" t="s">
        <v>924</v>
      </c>
      <c r="B945" s="1">
        <v>0</v>
      </c>
      <c r="C945" s="149">
        <v>0</v>
      </c>
      <c r="D945" s="1">
        <v>0</v>
      </c>
      <c r="E945" s="1">
        <v>0</v>
      </c>
      <c r="F945" s="1">
        <v>0</v>
      </c>
      <c r="G945" s="58">
        <v>0</v>
      </c>
      <c r="I945" s="180">
        <f>+BPub!G930/1000000</f>
        <v>0</v>
      </c>
      <c r="J945" s="180">
        <f>+BPub!L930/1000000</f>
        <v>0</v>
      </c>
      <c r="K945" s="180">
        <f>+BPub!Q930/1000000</f>
        <v>0</v>
      </c>
      <c r="L945" s="180">
        <f>+BPub!W930/1000000</f>
        <v>0</v>
      </c>
      <c r="M945" s="180">
        <f>+BPub!AD930/1000000</f>
        <v>0</v>
      </c>
      <c r="N945" s="180">
        <v>0</v>
      </c>
      <c r="P945" s="58">
        <f>+BPub!I930/1000000</f>
        <v>0</v>
      </c>
      <c r="Q945" s="58">
        <f>+BPub!N930/1000000</f>
        <v>0</v>
      </c>
      <c r="R945" s="58">
        <f>+BPub!S930/1000000</f>
        <v>0</v>
      </c>
      <c r="S945" s="58">
        <f>+BPub!X930/1000000</f>
        <v>0</v>
      </c>
      <c r="T945" s="58">
        <f>+BPub!AB930/1000000</f>
        <v>0</v>
      </c>
      <c r="U945" s="58">
        <v>0</v>
      </c>
      <c r="W945" s="58">
        <f>+BPub!H930/1000000</f>
        <v>0</v>
      </c>
      <c r="X945" s="58">
        <f>+BPub!M930/1000000</f>
        <v>0</v>
      </c>
      <c r="Y945" s="58">
        <f>+BPub!R930/1000000</f>
        <v>0</v>
      </c>
      <c r="Z945" s="58">
        <f>+BPub!V930/1000000</f>
        <v>0</v>
      </c>
      <c r="AA945" s="58">
        <f>+BPub!AC930/1000000</f>
        <v>0</v>
      </c>
      <c r="AB945" s="58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</row>
    <row r="946" spans="1:35" x14ac:dyDescent="0.25">
      <c r="A946" t="s">
        <v>925</v>
      </c>
      <c r="B946" s="1">
        <v>0</v>
      </c>
      <c r="C946" s="149">
        <v>0</v>
      </c>
      <c r="D946" s="1">
        <v>0</v>
      </c>
      <c r="E946" s="1">
        <v>0</v>
      </c>
      <c r="F946" s="1">
        <v>0</v>
      </c>
      <c r="G946" s="58">
        <v>0</v>
      </c>
      <c r="I946" s="180">
        <f>+BPub!G931/1000000</f>
        <v>0</v>
      </c>
      <c r="J946" s="180">
        <f>+BPub!L931/1000000</f>
        <v>0</v>
      </c>
      <c r="K946" s="180">
        <f>+BPub!Q931/1000000</f>
        <v>0</v>
      </c>
      <c r="L946" s="180">
        <f>+BPub!W931/1000000</f>
        <v>0</v>
      </c>
      <c r="M946" s="180">
        <f>+BPub!AD931/1000000</f>
        <v>0</v>
      </c>
      <c r="N946" s="180">
        <v>0</v>
      </c>
      <c r="P946" s="58">
        <f>+BPub!I931/1000000</f>
        <v>0</v>
      </c>
      <c r="Q946" s="58">
        <f>+BPub!N931/1000000</f>
        <v>0</v>
      </c>
      <c r="R946" s="58">
        <f>+BPub!S931/1000000</f>
        <v>0</v>
      </c>
      <c r="S946" s="58">
        <f>+BPub!X931/1000000</f>
        <v>0</v>
      </c>
      <c r="T946" s="58">
        <f>+BPub!AB931/1000000</f>
        <v>0</v>
      </c>
      <c r="U946" s="58">
        <v>0</v>
      </c>
      <c r="W946" s="58">
        <f>+BPub!H931/1000000</f>
        <v>0</v>
      </c>
      <c r="X946" s="58">
        <f>+BPub!M931/1000000</f>
        <v>0</v>
      </c>
      <c r="Y946" s="58">
        <f>+BPub!R931/1000000</f>
        <v>0</v>
      </c>
      <c r="Z946" s="58">
        <f>+BPub!V931/1000000</f>
        <v>0</v>
      </c>
      <c r="AA946" s="58">
        <f>+BPub!AC931/1000000</f>
        <v>0</v>
      </c>
      <c r="AB946" s="58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</row>
    <row r="947" spans="1:35" x14ac:dyDescent="0.25">
      <c r="A947" t="s">
        <v>926</v>
      </c>
      <c r="B947" s="1">
        <v>0</v>
      </c>
      <c r="C947" s="149">
        <v>0</v>
      </c>
      <c r="D947" s="1">
        <v>0</v>
      </c>
      <c r="E947" s="1">
        <v>0</v>
      </c>
      <c r="F947" s="1">
        <v>0</v>
      </c>
      <c r="G947" s="58">
        <v>0</v>
      </c>
      <c r="I947" s="180">
        <f>+BPub!G932/1000000</f>
        <v>0</v>
      </c>
      <c r="J947" s="180">
        <f>+BPub!L932/1000000</f>
        <v>0</v>
      </c>
      <c r="K947" s="180">
        <f>+BPub!Q932/1000000</f>
        <v>0</v>
      </c>
      <c r="L947" s="180">
        <f>+BPub!W932/1000000</f>
        <v>0</v>
      </c>
      <c r="M947" s="180">
        <f>+BPub!AD932/1000000</f>
        <v>0</v>
      </c>
      <c r="N947" s="180">
        <v>0</v>
      </c>
      <c r="P947" s="58">
        <f>+BPub!I932/1000000</f>
        <v>0</v>
      </c>
      <c r="Q947" s="58">
        <f>+BPub!N932/1000000</f>
        <v>0</v>
      </c>
      <c r="R947" s="58">
        <f>+BPub!S932/1000000</f>
        <v>0</v>
      </c>
      <c r="S947" s="58">
        <f>+BPub!X932/1000000</f>
        <v>0</v>
      </c>
      <c r="T947" s="58">
        <f>+BPub!AB932/1000000</f>
        <v>0</v>
      </c>
      <c r="U947" s="58">
        <v>0</v>
      </c>
      <c r="W947" s="58">
        <f>+BPub!H932/1000000</f>
        <v>0</v>
      </c>
      <c r="X947" s="58">
        <f>+BPub!M932/1000000</f>
        <v>0</v>
      </c>
      <c r="Y947" s="58">
        <f>+BPub!R932/1000000</f>
        <v>0</v>
      </c>
      <c r="Z947" s="58">
        <f>+BPub!V932/1000000</f>
        <v>0</v>
      </c>
      <c r="AA947" s="58">
        <f>+BPub!AC932/1000000</f>
        <v>0</v>
      </c>
      <c r="AB947" s="58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</row>
    <row r="948" spans="1:35" x14ac:dyDescent="0.25">
      <c r="A948" t="s">
        <v>927</v>
      </c>
      <c r="B948" s="1">
        <v>0</v>
      </c>
      <c r="C948" s="149">
        <v>0</v>
      </c>
      <c r="D948" s="1">
        <v>0</v>
      </c>
      <c r="E948" s="1">
        <v>0</v>
      </c>
      <c r="F948" s="1">
        <v>1.5024041399999999</v>
      </c>
      <c r="G948" s="58">
        <v>1.6175727499999999</v>
      </c>
      <c r="I948" s="180">
        <f>+BPub!G933/1000000</f>
        <v>0</v>
      </c>
      <c r="J948" s="180">
        <f>+BPub!L933/1000000</f>
        <v>0</v>
      </c>
      <c r="K948" s="180">
        <f>+BPub!Q933/1000000</f>
        <v>0</v>
      </c>
      <c r="L948" s="180">
        <f>+BPub!W933/1000000</f>
        <v>0</v>
      </c>
      <c r="M948" s="180">
        <f>+BPub!AD933/1000000</f>
        <v>0</v>
      </c>
      <c r="N948" s="180">
        <v>0</v>
      </c>
      <c r="P948" s="58">
        <f>+BPub!I933/1000000</f>
        <v>0</v>
      </c>
      <c r="Q948" s="58">
        <f>+BPub!N933/1000000</f>
        <v>0</v>
      </c>
      <c r="R948" s="58">
        <f>+BPub!S933/1000000</f>
        <v>0</v>
      </c>
      <c r="S948" s="58">
        <f>+BPub!X933/1000000</f>
        <v>0</v>
      </c>
      <c r="T948" s="58">
        <f>+BPub!AB933/1000000</f>
        <v>0</v>
      </c>
      <c r="U948" s="58">
        <v>0</v>
      </c>
      <c r="W948" s="58">
        <f>+BPub!H933/1000000</f>
        <v>0</v>
      </c>
      <c r="X948" s="58">
        <f>+BPub!M933/1000000</f>
        <v>0</v>
      </c>
      <c r="Y948" s="58">
        <f>+BPub!R933/1000000</f>
        <v>0</v>
      </c>
      <c r="Z948" s="58">
        <f>+BPub!V933/1000000</f>
        <v>0</v>
      </c>
      <c r="AA948" s="58">
        <f>+BPub!AC933/1000000</f>
        <v>0</v>
      </c>
      <c r="AB948" s="5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</row>
    <row r="949" spans="1:35" x14ac:dyDescent="0.25">
      <c r="A949" t="s">
        <v>928</v>
      </c>
      <c r="B949" s="1">
        <v>0</v>
      </c>
      <c r="C949" s="149">
        <v>0</v>
      </c>
      <c r="D949" s="1">
        <v>0</v>
      </c>
      <c r="E949" s="1">
        <v>0.54772653000000004</v>
      </c>
      <c r="F949" s="1">
        <v>1.5024041399999999</v>
      </c>
      <c r="G949" s="58">
        <v>1.6175727499999999</v>
      </c>
      <c r="I949" s="180">
        <f>+BPub!G934/1000000</f>
        <v>0</v>
      </c>
      <c r="J949" s="180">
        <f>+BPub!L934/1000000</f>
        <v>0</v>
      </c>
      <c r="K949" s="180">
        <f>+BPub!Q934/1000000</f>
        <v>0</v>
      </c>
      <c r="L949" s="180">
        <f>+BPub!W934/1000000</f>
        <v>0</v>
      </c>
      <c r="M949" s="180">
        <f>+BPub!AD934/1000000</f>
        <v>0</v>
      </c>
      <c r="N949" s="180">
        <v>0</v>
      </c>
      <c r="P949" s="58">
        <f>+BPub!I934/1000000</f>
        <v>0</v>
      </c>
      <c r="Q949" s="58">
        <f>+BPub!N934/1000000</f>
        <v>0</v>
      </c>
      <c r="R949" s="58">
        <f>+BPub!S934/1000000</f>
        <v>0</v>
      </c>
      <c r="S949" s="58">
        <f>+BPub!X934/1000000</f>
        <v>0</v>
      </c>
      <c r="T949" s="58">
        <f>+BPub!AB934/1000000</f>
        <v>0</v>
      </c>
      <c r="U949" s="58">
        <v>0</v>
      </c>
      <c r="W949" s="58">
        <f>+BPub!H934/1000000</f>
        <v>0</v>
      </c>
      <c r="X949" s="58">
        <f>+BPub!M934/1000000</f>
        <v>0</v>
      </c>
      <c r="Y949" s="58">
        <f>+BPub!R934/1000000</f>
        <v>0</v>
      </c>
      <c r="Z949" s="58">
        <f>+BPub!V934/1000000</f>
        <v>0</v>
      </c>
      <c r="AA949" s="58">
        <f>+BPub!AC934/1000000</f>
        <v>0</v>
      </c>
      <c r="AB949" s="58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</row>
    <row r="950" spans="1:35" x14ac:dyDescent="0.25">
      <c r="A950" t="s">
        <v>929</v>
      </c>
      <c r="B950" s="1">
        <v>0</v>
      </c>
      <c r="C950" s="149">
        <v>0</v>
      </c>
      <c r="D950" s="1">
        <v>0</v>
      </c>
      <c r="E950" s="1">
        <v>0</v>
      </c>
      <c r="F950" s="1">
        <v>0</v>
      </c>
      <c r="G950" s="58">
        <v>0</v>
      </c>
      <c r="I950" s="180">
        <f>+BPub!G935/1000000</f>
        <v>0</v>
      </c>
      <c r="J950" s="180">
        <f>+BPub!L935/1000000</f>
        <v>0</v>
      </c>
      <c r="K950" s="180">
        <f>+BPub!Q935/1000000</f>
        <v>0</v>
      </c>
      <c r="L950" s="180">
        <f>+BPub!W935/1000000</f>
        <v>0</v>
      </c>
      <c r="M950" s="180">
        <f>+BPub!AD935/1000000</f>
        <v>0</v>
      </c>
      <c r="N950" s="180">
        <v>0</v>
      </c>
      <c r="P950" s="58">
        <f>+BPub!I935/1000000</f>
        <v>0</v>
      </c>
      <c r="Q950" s="58">
        <f>+BPub!N935/1000000</f>
        <v>0</v>
      </c>
      <c r="R950" s="58">
        <f>+BPub!S935/1000000</f>
        <v>0</v>
      </c>
      <c r="S950" s="58">
        <f>+BPub!X935/1000000</f>
        <v>0</v>
      </c>
      <c r="T950" s="58">
        <f>+BPub!AB935/1000000</f>
        <v>0</v>
      </c>
      <c r="U950" s="58">
        <v>0</v>
      </c>
      <c r="W950" s="58">
        <f>+BPub!H935/1000000</f>
        <v>0</v>
      </c>
      <c r="X950" s="58">
        <f>+BPub!M935/1000000</f>
        <v>0</v>
      </c>
      <c r="Y950" s="58">
        <f>+BPub!R935/1000000</f>
        <v>0</v>
      </c>
      <c r="Z950" s="58">
        <f>+BPub!V935/1000000</f>
        <v>0</v>
      </c>
      <c r="AA950" s="58">
        <f>+BPub!AC935/1000000</f>
        <v>0</v>
      </c>
      <c r="AB950" s="58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</row>
    <row r="951" spans="1:35" x14ac:dyDescent="0.25">
      <c r="A951" t="s">
        <v>930</v>
      </c>
      <c r="B951" s="1">
        <v>8.9492900000000004E-3</v>
      </c>
      <c r="C951" s="149">
        <v>56.263893689999996</v>
      </c>
      <c r="D951" s="1">
        <v>2.6866658700000001</v>
      </c>
      <c r="E951" s="1">
        <v>3.5784469999999999E-2</v>
      </c>
      <c r="F951" s="1">
        <v>4.8129999999999999E-4</v>
      </c>
      <c r="G951" s="58">
        <v>1.3599979999999999E-2</v>
      </c>
      <c r="I951" s="180">
        <f>+BPub!G936/1000000</f>
        <v>0.96791223999999998</v>
      </c>
      <c r="J951" s="180">
        <f>+BPub!L936/1000000</f>
        <v>0.69682406000000008</v>
      </c>
      <c r="K951" s="180">
        <f>+BPub!Q936/1000000</f>
        <v>1.6558720600000001</v>
      </c>
      <c r="L951" s="180">
        <f>+BPub!W936/1000000</f>
        <v>1.2359853000000001</v>
      </c>
      <c r="M951" s="180">
        <f>+BPub!AD936/1000000</f>
        <v>1.1678262699999999</v>
      </c>
      <c r="N951" s="180">
        <v>1.2009066499999999</v>
      </c>
      <c r="P951" s="58">
        <f>+BPub!I936/1000000</f>
        <v>5.4469607400000006</v>
      </c>
      <c r="Q951" s="58">
        <f>+BPub!N936/1000000</f>
        <v>3.5054186299999999</v>
      </c>
      <c r="R951" s="58">
        <f>+BPub!S936/1000000</f>
        <v>6.3095493499999993</v>
      </c>
      <c r="S951" s="58">
        <f>+BPub!X936/1000000</f>
        <v>2.1494886000000002</v>
      </c>
      <c r="T951" s="58">
        <f>+BPub!AB936/1000000</f>
        <v>54.2364794</v>
      </c>
      <c r="U951" s="58">
        <v>35.927702009999997</v>
      </c>
      <c r="W951" s="58">
        <f>+BPub!H936/1000000</f>
        <v>0</v>
      </c>
      <c r="X951" s="58">
        <f>+BPub!M936/1000000</f>
        <v>0</v>
      </c>
      <c r="Y951" s="58">
        <f>+BPub!R936/1000000</f>
        <v>0</v>
      </c>
      <c r="Z951" s="58">
        <f>+BPub!V936/1000000</f>
        <v>0</v>
      </c>
      <c r="AA951" s="58">
        <f>+BPub!AC936/1000000</f>
        <v>0</v>
      </c>
      <c r="AB951" s="58">
        <v>0</v>
      </c>
      <c r="AD951">
        <v>0</v>
      </c>
      <c r="AE951">
        <v>0</v>
      </c>
      <c r="AF951">
        <v>0</v>
      </c>
      <c r="AG951">
        <v>0</v>
      </c>
      <c r="AH951">
        <v>7.0190999999999993E-4</v>
      </c>
      <c r="AI951">
        <v>0</v>
      </c>
    </row>
    <row r="952" spans="1:35" x14ac:dyDescent="0.25">
      <c r="A952" t="s">
        <v>931</v>
      </c>
      <c r="B952" s="1">
        <v>8.1169799999999993E-3</v>
      </c>
      <c r="C952" s="149">
        <v>31.198315300000001</v>
      </c>
      <c r="D952" s="1">
        <v>2.6548030299999996</v>
      </c>
      <c r="E952" s="1">
        <v>3.0237460000000001E-2</v>
      </c>
      <c r="F952" s="1">
        <v>4.8129999999999999E-4</v>
      </c>
      <c r="G952" s="58">
        <v>9.7348899999999995E-3</v>
      </c>
      <c r="I952" s="180">
        <f>+BPub!G937/1000000</f>
        <v>0.92792992000000007</v>
      </c>
      <c r="J952" s="180">
        <f>+BPub!L937/1000000</f>
        <v>0.35697129</v>
      </c>
      <c r="K952" s="180">
        <f>+BPub!Q937/1000000</f>
        <v>0.88272680000000003</v>
      </c>
      <c r="L952" s="180">
        <f>+BPub!W937/1000000</f>
        <v>0.7594746899999999</v>
      </c>
      <c r="M952" s="180">
        <f>+BPub!AD937/1000000</f>
        <v>1.0412652900000001</v>
      </c>
      <c r="N952" s="180">
        <v>1.1467337200000001</v>
      </c>
      <c r="P952" s="58">
        <f>+BPub!I937/1000000</f>
        <v>5.4469607400000006</v>
      </c>
      <c r="Q952" s="58">
        <f>+BPub!N937/1000000</f>
        <v>3.5054186299999999</v>
      </c>
      <c r="R952" s="58">
        <f>+BPub!S937/1000000</f>
        <v>6.3095493499999993</v>
      </c>
      <c r="S952" s="58">
        <f>+BPub!X937/1000000</f>
        <v>2.1494886000000002</v>
      </c>
      <c r="T952" s="58">
        <f>+BPub!AB937/1000000</f>
        <v>54.2364794</v>
      </c>
      <c r="U952" s="58">
        <v>35.927702009999997</v>
      </c>
      <c r="W952" s="58">
        <f>+BPub!H937/1000000</f>
        <v>0</v>
      </c>
      <c r="X952" s="58">
        <f>+BPub!M937/1000000</f>
        <v>0</v>
      </c>
      <c r="Y952" s="58">
        <f>+BPub!R937/1000000</f>
        <v>0</v>
      </c>
      <c r="Z952" s="58">
        <f>+BPub!V937/1000000</f>
        <v>0</v>
      </c>
      <c r="AA952" s="58">
        <f>+BPub!AC937/1000000</f>
        <v>0</v>
      </c>
      <c r="AB952" s="58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</row>
    <row r="953" spans="1:35" x14ac:dyDescent="0.25">
      <c r="A953" t="s">
        <v>932</v>
      </c>
      <c r="B953" s="1">
        <v>0</v>
      </c>
      <c r="C953" s="149">
        <v>0</v>
      </c>
      <c r="D953" s="1">
        <v>4.5399999999999998E-3</v>
      </c>
      <c r="E953" s="1">
        <v>2.3593200000000003E-3</v>
      </c>
      <c r="F953" s="1">
        <v>0</v>
      </c>
      <c r="G953" s="58">
        <v>3.8650900000000003E-3</v>
      </c>
      <c r="I953" s="180">
        <f>+BPub!G938/1000000</f>
        <v>3.9982320000000002E-2</v>
      </c>
      <c r="J953" s="180">
        <f>+BPub!L938/1000000</f>
        <v>0.33985277000000003</v>
      </c>
      <c r="K953" s="180">
        <f>+BPub!Q938/1000000</f>
        <v>0.77314526000000006</v>
      </c>
      <c r="L953" s="180">
        <f>+BPub!W938/1000000</f>
        <v>0.47651061</v>
      </c>
      <c r="M953" s="180">
        <f>+BPub!AD938/1000000</f>
        <v>0.12656097999999999</v>
      </c>
      <c r="N953" s="180">
        <v>5.4172930000000001E-2</v>
      </c>
      <c r="P953" s="58">
        <f>+BPub!I938/1000000</f>
        <v>0</v>
      </c>
      <c r="Q953" s="58">
        <f>+BPub!N938/1000000</f>
        <v>0</v>
      </c>
      <c r="R953" s="58">
        <f>+BPub!S938/1000000</f>
        <v>0</v>
      </c>
      <c r="S953" s="58">
        <f>+BPub!X938/1000000</f>
        <v>0</v>
      </c>
      <c r="T953" s="58">
        <f>+BPub!AB938/1000000</f>
        <v>0</v>
      </c>
      <c r="U953" s="58">
        <v>0</v>
      </c>
      <c r="W953" s="58">
        <f>+BPub!H938/1000000</f>
        <v>0</v>
      </c>
      <c r="X953" s="58">
        <f>+BPub!M938/1000000</f>
        <v>0</v>
      </c>
      <c r="Y953" s="58">
        <f>+BPub!R938/1000000</f>
        <v>0</v>
      </c>
      <c r="Z953" s="58">
        <f>+BPub!V938/1000000</f>
        <v>0</v>
      </c>
      <c r="AA953" s="58">
        <f>+BPub!AC938/1000000</f>
        <v>0</v>
      </c>
      <c r="AB953" s="58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</row>
    <row r="954" spans="1:35" x14ac:dyDescent="0.25">
      <c r="A954" t="s">
        <v>1250</v>
      </c>
      <c r="B954" s="1">
        <v>0</v>
      </c>
      <c r="C954" s="149">
        <v>25.06055894</v>
      </c>
      <c r="D954" s="1">
        <v>0</v>
      </c>
      <c r="E954" s="1">
        <v>0</v>
      </c>
      <c r="F954" s="1">
        <v>0</v>
      </c>
      <c r="G954" s="58">
        <v>0</v>
      </c>
      <c r="I954" s="180">
        <f>+BPub!G939/1000000</f>
        <v>0</v>
      </c>
      <c r="J954" s="180">
        <f>+BPub!L939/1000000</f>
        <v>0</v>
      </c>
      <c r="K954" s="180">
        <f>+BPub!Q939/1000000</f>
        <v>0</v>
      </c>
      <c r="L954" s="180">
        <f>+BPub!W939/1000000</f>
        <v>0</v>
      </c>
      <c r="M954" s="180">
        <f>+BPub!AD939/1000000</f>
        <v>0</v>
      </c>
      <c r="N954" s="180">
        <v>0</v>
      </c>
      <c r="P954" s="58">
        <f>+BPub!I939/1000000</f>
        <v>0</v>
      </c>
      <c r="Q954" s="58">
        <f>+BPub!N939/1000000</f>
        <v>0</v>
      </c>
      <c r="R954" s="58">
        <f>+BPub!S939/1000000</f>
        <v>0</v>
      </c>
      <c r="S954" s="58">
        <f>+BPub!X939/1000000</f>
        <v>0</v>
      </c>
      <c r="T954" s="58">
        <f>+BPub!AB939/1000000</f>
        <v>0</v>
      </c>
      <c r="U954" s="58">
        <v>0</v>
      </c>
      <c r="W954" s="58">
        <f>+BPub!H939/1000000</f>
        <v>0</v>
      </c>
      <c r="X954" s="58">
        <f>+BPub!M939/1000000</f>
        <v>0</v>
      </c>
      <c r="Y954" s="58">
        <f>+BPub!R939/1000000</f>
        <v>0</v>
      </c>
      <c r="Z954" s="58">
        <f>+BPub!V939/1000000</f>
        <v>0</v>
      </c>
      <c r="AA954" s="58">
        <f>+BPub!AC939/1000000</f>
        <v>0</v>
      </c>
      <c r="AB954" s="58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</row>
    <row r="955" spans="1:35" x14ac:dyDescent="0.25">
      <c r="A955" t="s">
        <v>933</v>
      </c>
      <c r="B955" s="1">
        <v>8.3230999999999995E-4</v>
      </c>
      <c r="C955" s="149">
        <v>5.01945E-3</v>
      </c>
      <c r="D955" s="1">
        <v>2.2473720000000003E-2</v>
      </c>
      <c r="E955" s="1">
        <v>5.3390000000000002E-5</v>
      </c>
      <c r="F955" s="1">
        <v>0</v>
      </c>
      <c r="G955" s="58">
        <v>0</v>
      </c>
      <c r="I955" s="180">
        <f>+BPub!G940/1000000</f>
        <v>4.8904906500000003</v>
      </c>
      <c r="J955" s="180">
        <f>+BPub!L940/1000000</f>
        <v>5.1206979600000002</v>
      </c>
      <c r="K955" s="180">
        <f>+BPub!Q940/1000000</f>
        <v>7.6785198699999997</v>
      </c>
      <c r="L955" s="180">
        <f>+BPub!W940/1000000</f>
        <v>6.8199684100000004</v>
      </c>
      <c r="M955" s="180">
        <f>+BPub!AD940/1000000</f>
        <v>8.8075679900000008</v>
      </c>
      <c r="N955" s="180">
        <v>0</v>
      </c>
      <c r="P955" s="58">
        <f>+BPub!I940/1000000</f>
        <v>13.40839708</v>
      </c>
      <c r="Q955" s="58">
        <f>+BPub!N940/1000000</f>
        <v>42.116106100000003</v>
      </c>
      <c r="R955" s="58">
        <f>+BPub!S940/1000000</f>
        <v>44.561204079999996</v>
      </c>
      <c r="S955" s="58">
        <f>+BPub!X940/1000000</f>
        <v>29.122186769999999</v>
      </c>
      <c r="T955" s="58">
        <f>+BPub!AB940/1000000</f>
        <v>35.088430960000004</v>
      </c>
      <c r="U955" s="58">
        <v>0</v>
      </c>
      <c r="W955" s="58">
        <f>+BPub!H940/1000000</f>
        <v>3.7718443700000002</v>
      </c>
      <c r="X955" s="58">
        <f>+BPub!M940/1000000</f>
        <v>1.0545911299999999</v>
      </c>
      <c r="Y955" s="58">
        <f>+BPub!R940/1000000</f>
        <v>2.3338374500000003</v>
      </c>
      <c r="Z955" s="58">
        <f>+BPub!V940/1000000</f>
        <v>0.64615241000000001</v>
      </c>
      <c r="AA955" s="58">
        <f>+BPub!AC940/1000000</f>
        <v>1.5516243300000001</v>
      </c>
      <c r="AB955" s="58">
        <v>0</v>
      </c>
      <c r="AD955">
        <v>0</v>
      </c>
      <c r="AE955">
        <v>0</v>
      </c>
      <c r="AF955">
        <v>0</v>
      </c>
      <c r="AG955">
        <v>0</v>
      </c>
      <c r="AH955">
        <v>7.0190999999999993E-4</v>
      </c>
      <c r="AI955">
        <v>0</v>
      </c>
    </row>
    <row r="956" spans="1:35" x14ac:dyDescent="0.25">
      <c r="A956" t="s">
        <v>934</v>
      </c>
      <c r="B956" s="1">
        <v>14.37974011</v>
      </c>
      <c r="C956" s="149">
        <v>23.424760199999998</v>
      </c>
      <c r="D956" s="1">
        <v>48.997202700000003</v>
      </c>
      <c r="E956" s="1">
        <v>33.217319320000001</v>
      </c>
      <c r="F956" s="1">
        <v>46.473365710000003</v>
      </c>
      <c r="G956" s="58">
        <v>34.102000729999993</v>
      </c>
      <c r="I956" s="180">
        <f>+BPub!G941/1000000</f>
        <v>0.30356969</v>
      </c>
      <c r="J956" s="180">
        <f>+BPub!L941/1000000</f>
        <v>1.8796139999999999E-2</v>
      </c>
      <c r="K956" s="180">
        <f>+BPub!Q941/1000000</f>
        <v>2.9249101099999999</v>
      </c>
      <c r="L956" s="180">
        <f>+BPub!W941/1000000</f>
        <v>1.7499425500000001</v>
      </c>
      <c r="M956" s="180">
        <f>+BPub!AD941/1000000</f>
        <v>1.7571341999999999</v>
      </c>
      <c r="N956" s="180">
        <v>40.055152870000001</v>
      </c>
      <c r="P956" s="58">
        <f>+BPub!I941/1000000</f>
        <v>0.25195246999999998</v>
      </c>
      <c r="Q956" s="58">
        <f>+BPub!N941/1000000</f>
        <v>0.13782029000000001</v>
      </c>
      <c r="R956" s="58">
        <f>+BPub!S941/1000000</f>
        <v>0.73604405000000006</v>
      </c>
      <c r="S956" s="58">
        <f>+BPub!X941/1000000</f>
        <v>2.1552283500000002</v>
      </c>
      <c r="T956" s="58">
        <f>+BPub!AB941/1000000</f>
        <v>0.73243387000000004</v>
      </c>
      <c r="U956" s="58">
        <v>23.40547269</v>
      </c>
      <c r="W956" s="58">
        <f>+BPub!H941/1000000</f>
        <v>0</v>
      </c>
      <c r="X956" s="58">
        <f>+BPub!M941/1000000</f>
        <v>0</v>
      </c>
      <c r="Y956" s="58">
        <f>+BPub!R941/1000000</f>
        <v>0</v>
      </c>
      <c r="Z956" s="58">
        <f>+BPub!V941/1000000</f>
        <v>0</v>
      </c>
      <c r="AA956" s="58">
        <f>+BPub!AC941/1000000</f>
        <v>0</v>
      </c>
      <c r="AB956" s="58">
        <v>8.6914459199999996</v>
      </c>
      <c r="AD956">
        <v>1.0214669999999999</v>
      </c>
      <c r="AE956">
        <v>0.68494699999999997</v>
      </c>
      <c r="AF956">
        <v>1.909197</v>
      </c>
      <c r="AG956">
        <v>2.5170270000000001</v>
      </c>
      <c r="AH956">
        <v>2.4312064599999998</v>
      </c>
      <c r="AI956">
        <v>1.3013172</v>
      </c>
    </row>
    <row r="957" spans="1:35" x14ac:dyDescent="0.25">
      <c r="A957" t="s">
        <v>935</v>
      </c>
      <c r="B957" s="1">
        <v>2.3656750000000001E-2</v>
      </c>
      <c r="C957" s="149">
        <v>7.03843E-3</v>
      </c>
      <c r="D957" s="1">
        <v>2.4908070000000001E-2</v>
      </c>
      <c r="E957" s="1">
        <v>9.0788820000000006E-2</v>
      </c>
      <c r="F957" s="1">
        <v>1.1095899999999999E-3</v>
      </c>
      <c r="G957" s="58">
        <v>0</v>
      </c>
      <c r="I957" s="180">
        <f>+BPub!G942/1000000</f>
        <v>0</v>
      </c>
      <c r="J957" s="180">
        <f>+BPub!L942/1000000</f>
        <v>0</v>
      </c>
      <c r="K957" s="180">
        <f>+BPub!Q942/1000000</f>
        <v>0</v>
      </c>
      <c r="L957" s="180">
        <f>+BPub!W942/1000000</f>
        <v>0</v>
      </c>
      <c r="M957" s="180">
        <f>+BPub!AD942/1000000</f>
        <v>0</v>
      </c>
      <c r="N957" s="180">
        <v>8.5175927599999994</v>
      </c>
      <c r="P957" s="58">
        <f>+BPub!I942/1000000</f>
        <v>0</v>
      </c>
      <c r="Q957" s="58">
        <f>+BPub!N942/1000000</f>
        <v>0.15477792999999998</v>
      </c>
      <c r="R957" s="58">
        <f>+BPub!S942/1000000</f>
        <v>2.288693E-2</v>
      </c>
      <c r="S957" s="58">
        <f>+BPub!X942/1000000</f>
        <v>5.9100889999999996E-2</v>
      </c>
      <c r="T957" s="58">
        <f>+BPub!AB942/1000000</f>
        <v>1.58153E-3</v>
      </c>
      <c r="U957" s="58">
        <v>0.79398577999999997</v>
      </c>
      <c r="W957" s="58">
        <f>+BPub!H942/1000000</f>
        <v>0</v>
      </c>
      <c r="X957" s="58">
        <f>+BPub!M942/1000000</f>
        <v>0</v>
      </c>
      <c r="Y957" s="58">
        <f>+BPub!R942/1000000</f>
        <v>0</v>
      </c>
      <c r="Z957" s="58">
        <f>+BPub!V942/1000000</f>
        <v>0</v>
      </c>
      <c r="AA957" s="58">
        <f>+BPub!AC942/1000000</f>
        <v>0</v>
      </c>
      <c r="AB957" s="58">
        <v>0</v>
      </c>
      <c r="AD957">
        <v>0</v>
      </c>
      <c r="AE957">
        <v>0</v>
      </c>
      <c r="AF957">
        <v>0.62903500000000001</v>
      </c>
      <c r="AG957">
        <v>3.943E-2</v>
      </c>
      <c r="AH957">
        <v>0</v>
      </c>
      <c r="AI957">
        <v>4.5497000000000003E-2</v>
      </c>
    </row>
    <row r="958" spans="1:35" x14ac:dyDescent="0.25">
      <c r="A958" t="s">
        <v>936</v>
      </c>
      <c r="B958" s="1">
        <v>0</v>
      </c>
      <c r="C958" s="149">
        <v>0</v>
      </c>
      <c r="D958" s="1">
        <v>15.39855508</v>
      </c>
      <c r="E958" s="1">
        <v>0</v>
      </c>
      <c r="F958" s="1">
        <v>0</v>
      </c>
      <c r="G958" s="58">
        <v>0</v>
      </c>
      <c r="I958" s="180">
        <f>+BPub!G943/1000000</f>
        <v>2.3449000000000001E-2</v>
      </c>
      <c r="J958" s="180">
        <f>+BPub!L943/1000000</f>
        <v>2.145E-2</v>
      </c>
      <c r="K958" s="180">
        <f>+BPub!Q943/1000000</f>
        <v>2.298E-2</v>
      </c>
      <c r="L958" s="180">
        <f>+BPub!W943/1000000</f>
        <v>2.8328610000000001E-2</v>
      </c>
      <c r="M958" s="180">
        <f>+BPub!AD943/1000000</f>
        <v>3.071047E-2</v>
      </c>
      <c r="N958" s="180">
        <v>0</v>
      </c>
      <c r="P958" s="58">
        <f>+BPub!I943/1000000</f>
        <v>0.35611884000000005</v>
      </c>
      <c r="Q958" s="58">
        <f>+BPub!N943/1000000</f>
        <v>9.3183820000000001E-2</v>
      </c>
      <c r="R958" s="58">
        <f>+BPub!S943/1000000</f>
        <v>0.30198571000000002</v>
      </c>
      <c r="S958" s="58">
        <f>+BPub!X943/1000000</f>
        <v>0.91025027000000003</v>
      </c>
      <c r="T958" s="58">
        <f>+BPub!AB943/1000000</f>
        <v>0.56725641000000004</v>
      </c>
      <c r="U958" s="58">
        <v>0</v>
      </c>
      <c r="W958" s="58">
        <f>+BPub!H943/1000000</f>
        <v>0</v>
      </c>
      <c r="X958" s="58">
        <f>+BPub!M943/1000000</f>
        <v>0</v>
      </c>
      <c r="Y958" s="58">
        <f>+BPub!R943/1000000</f>
        <v>0</v>
      </c>
      <c r="Z958" s="58">
        <f>+BPub!V943/1000000</f>
        <v>0</v>
      </c>
      <c r="AA958" s="58">
        <f>+BPub!AC943/1000000</f>
        <v>0</v>
      </c>
      <c r="AB958" s="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</row>
    <row r="959" spans="1:35" x14ac:dyDescent="0.25">
      <c r="A959" t="s">
        <v>937</v>
      </c>
      <c r="B959" s="1">
        <v>6.3129550000000006E-2</v>
      </c>
      <c r="C959" s="149">
        <v>2.3290689999999999E-2</v>
      </c>
      <c r="D959" s="1">
        <v>1.6841729999999999E-2</v>
      </c>
      <c r="E959" s="1">
        <v>1.4775680000000001E-2</v>
      </c>
      <c r="F959" s="1">
        <v>5.8640000000000003E-3</v>
      </c>
      <c r="G959" s="58">
        <v>2.0652399999999999E-3</v>
      </c>
      <c r="I959" s="180">
        <f>+BPub!G944/1000000</f>
        <v>3.9223182599999999</v>
      </c>
      <c r="J959" s="180">
        <f>+BPub!L944/1000000</f>
        <v>3.26225868</v>
      </c>
      <c r="K959" s="180">
        <f>+BPub!Q944/1000000</f>
        <v>4.2331237100000001</v>
      </c>
      <c r="L959" s="180">
        <f>+BPub!W944/1000000</f>
        <v>4.3770969699999993</v>
      </c>
      <c r="M959" s="180">
        <f>+BPub!AD944/1000000</f>
        <v>6.3997039600000001</v>
      </c>
      <c r="N959" s="180">
        <v>2.6519270000000001E-2</v>
      </c>
      <c r="P959" s="58">
        <f>+BPub!I944/1000000</f>
        <v>12.41313843</v>
      </c>
      <c r="Q959" s="58">
        <f>+BPub!N944/1000000</f>
        <v>41.512673140000004</v>
      </c>
      <c r="R959" s="58">
        <f>+BPub!S944/1000000</f>
        <v>42.705600959999998</v>
      </c>
      <c r="S959" s="58">
        <f>+BPub!X944/1000000</f>
        <v>25.85787775</v>
      </c>
      <c r="T959" s="58">
        <f>+BPub!AB944/1000000</f>
        <v>33.108205769999998</v>
      </c>
      <c r="U959" s="58">
        <v>5.1680219999999999E-2</v>
      </c>
      <c r="W959" s="58">
        <f>+BPub!H944/1000000</f>
        <v>3.3820010099999998</v>
      </c>
      <c r="X959" s="58">
        <f>+BPub!M944/1000000</f>
        <v>0.80364543999999993</v>
      </c>
      <c r="Y959" s="58">
        <f>+BPub!R944/1000000</f>
        <v>1.0124105000000001</v>
      </c>
      <c r="Z959" s="58">
        <f>+BPub!V944/1000000</f>
        <v>0.45212028000000004</v>
      </c>
      <c r="AA959" s="58">
        <f>+BPub!AC944/1000000</f>
        <v>1.2762187199999999</v>
      </c>
      <c r="AB959" s="58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</row>
    <row r="960" spans="1:35" x14ac:dyDescent="0.25">
      <c r="A960" t="s">
        <v>938</v>
      </c>
      <c r="B960" s="1">
        <v>11.43260235</v>
      </c>
      <c r="C960" s="149">
        <v>16.844697629999999</v>
      </c>
      <c r="D960" s="1">
        <v>29.155482859999999</v>
      </c>
      <c r="E960" s="1">
        <v>30.808396329999997</v>
      </c>
      <c r="F960" s="1">
        <v>22.090132409999999</v>
      </c>
      <c r="G960" s="58">
        <v>31.348676940000001</v>
      </c>
      <c r="I960" s="180">
        <f>+BPub!G945/1000000</f>
        <v>0.79020252000000002</v>
      </c>
      <c r="J960" s="180">
        <f>+BPub!L945/1000000</f>
        <v>1.10834403</v>
      </c>
      <c r="K960" s="180">
        <f>+BPub!Q945/1000000</f>
        <v>1.3585977600000001</v>
      </c>
      <c r="L960" s="180">
        <f>+BPub!W945/1000000</f>
        <v>1.3230758</v>
      </c>
      <c r="M960" s="180">
        <f>+BPub!AD945/1000000</f>
        <v>1.0613687299999999</v>
      </c>
      <c r="N960" s="180">
        <v>31.056361280000001</v>
      </c>
      <c r="P960" s="58">
        <f>+BPub!I945/1000000</f>
        <v>4.5378411299999994</v>
      </c>
      <c r="Q960" s="58">
        <f>+BPub!N945/1000000</f>
        <v>8.0916708899999996</v>
      </c>
      <c r="R960" s="58">
        <f>+BPub!S945/1000000</f>
        <v>20.167102670000002</v>
      </c>
      <c r="S960" s="58">
        <f>+BPub!X945/1000000</f>
        <v>6.3784123899999994</v>
      </c>
      <c r="T960" s="58">
        <f>+BPub!AB945/1000000</f>
        <v>10.806314240000001</v>
      </c>
      <c r="U960" s="58">
        <v>22.278331530000003</v>
      </c>
      <c r="W960" s="58">
        <f>+BPub!H945/1000000</f>
        <v>3.4516000000000001E-4</v>
      </c>
      <c r="X960" s="58">
        <f>+BPub!M945/1000000</f>
        <v>0</v>
      </c>
      <c r="Y960" s="58">
        <f>+BPub!R945/1000000</f>
        <v>0</v>
      </c>
      <c r="Z960" s="58">
        <f>+BPub!V945/1000000</f>
        <v>0</v>
      </c>
      <c r="AA960" s="58">
        <f>+BPub!AC945/1000000</f>
        <v>0</v>
      </c>
      <c r="AB960" s="58">
        <v>8.1139975799999995</v>
      </c>
      <c r="AD960">
        <v>0.29119200000000001</v>
      </c>
      <c r="AE960">
        <v>1.6542000000000001E-2</v>
      </c>
      <c r="AF960">
        <v>0.24268400000000001</v>
      </c>
      <c r="AG960">
        <v>0.22769900000000001</v>
      </c>
      <c r="AH960">
        <v>1.7645695299999999</v>
      </c>
      <c r="AI960">
        <v>0.3603132</v>
      </c>
    </row>
    <row r="961" spans="1:35" x14ac:dyDescent="0.25">
      <c r="A961" t="s">
        <v>939</v>
      </c>
      <c r="B961" s="1">
        <v>2.2741595000000001</v>
      </c>
      <c r="C961" s="149">
        <v>3.3381841899999998</v>
      </c>
      <c r="D961" s="1">
        <v>3.6074671400000002</v>
      </c>
      <c r="E961" s="1">
        <v>11.130183519999999</v>
      </c>
      <c r="F961" s="1">
        <v>8.4681363699999999</v>
      </c>
      <c r="G961" s="58">
        <v>9.7286319100000007</v>
      </c>
      <c r="I961" s="180">
        <f>+BPub!G946/1000000</f>
        <v>3.0040569100000001</v>
      </c>
      <c r="J961" s="180">
        <f>+BPub!L946/1000000</f>
        <v>2.0015663200000002</v>
      </c>
      <c r="K961" s="180">
        <f>+BPub!Q946/1000000</f>
        <v>2.7607386000000003</v>
      </c>
      <c r="L961" s="180">
        <f>+BPub!W946/1000000</f>
        <v>2.9237637099999998</v>
      </c>
      <c r="M961" s="180">
        <f>+BPub!AD946/1000000</f>
        <v>5.2452774800000004</v>
      </c>
      <c r="N961" s="180">
        <v>0.69520676999999997</v>
      </c>
      <c r="P961" s="58">
        <f>+BPub!I946/1000000</f>
        <v>7.5078089600000002</v>
      </c>
      <c r="Q961" s="58">
        <f>+BPub!N946/1000000</f>
        <v>32.946730250000002</v>
      </c>
      <c r="R961" s="58">
        <f>+BPub!S946/1000000</f>
        <v>13.55806888</v>
      </c>
      <c r="S961" s="58">
        <f>+BPub!X946/1000000</f>
        <v>16.248212949999999</v>
      </c>
      <c r="T961" s="58">
        <f>+BPub!AB946/1000000</f>
        <v>14.070125560000001</v>
      </c>
      <c r="U961" s="58">
        <v>5.9289403399999996</v>
      </c>
      <c r="W961" s="58">
        <f>+BPub!H946/1000000</f>
        <v>3.2833686200000001</v>
      </c>
      <c r="X961" s="58">
        <f>+BPub!M946/1000000</f>
        <v>0.75343333000000001</v>
      </c>
      <c r="Y961" s="58">
        <f>+BPub!R946/1000000</f>
        <v>0.82965475</v>
      </c>
      <c r="Z961" s="58">
        <f>+BPub!V946/1000000</f>
        <v>0.44560430000000001</v>
      </c>
      <c r="AA961" s="58">
        <f>+BPub!AC946/1000000</f>
        <v>0.94663801999999997</v>
      </c>
      <c r="AB961" s="58">
        <v>0</v>
      </c>
      <c r="AD961">
        <v>0</v>
      </c>
      <c r="AE961">
        <v>0</v>
      </c>
      <c r="AF961">
        <v>4.3950999999999997E-2</v>
      </c>
      <c r="AG961">
        <v>0.114195</v>
      </c>
      <c r="AH961">
        <v>9.9619820000000012E-2</v>
      </c>
      <c r="AI961">
        <v>0.3603132</v>
      </c>
    </row>
    <row r="962" spans="1:35" x14ac:dyDescent="0.25">
      <c r="A962" t="s">
        <v>940</v>
      </c>
      <c r="B962" s="1">
        <v>4.9953775199999999</v>
      </c>
      <c r="C962" s="149">
        <v>7.6438739599999996</v>
      </c>
      <c r="D962" s="1">
        <v>16.897095320000002</v>
      </c>
      <c r="E962" s="1">
        <v>11.84067334</v>
      </c>
      <c r="F962" s="1">
        <v>5.0690236399999993</v>
      </c>
      <c r="G962" s="58">
        <v>11.653890539999999</v>
      </c>
      <c r="I962" s="180">
        <f>+BPub!G947/1000000</f>
        <v>0</v>
      </c>
      <c r="J962" s="180">
        <f>+BPub!L947/1000000</f>
        <v>0</v>
      </c>
      <c r="K962" s="180">
        <f>+BPub!Q947/1000000</f>
        <v>0</v>
      </c>
      <c r="L962" s="180">
        <f>+BPub!W947/1000000</f>
        <v>0</v>
      </c>
      <c r="M962" s="180">
        <f>+BPub!AD947/1000000</f>
        <v>0</v>
      </c>
      <c r="N962" s="180">
        <v>30.189140780000002</v>
      </c>
      <c r="P962" s="58">
        <f>+BPub!I947/1000000</f>
        <v>0</v>
      </c>
      <c r="Q962" s="58">
        <f>+BPub!N947/1000000</f>
        <v>0.03</v>
      </c>
      <c r="R962" s="58">
        <f>+BPub!S947/1000000</f>
        <v>0</v>
      </c>
      <c r="S962" s="58">
        <f>+BPub!X947/1000000</f>
        <v>0</v>
      </c>
      <c r="T962" s="58">
        <f>+BPub!AB947/1000000</f>
        <v>0</v>
      </c>
      <c r="U962" s="58">
        <v>6.98050923</v>
      </c>
      <c r="W962" s="58">
        <f>+BPub!H947/1000000</f>
        <v>6.7699999999999996E-6</v>
      </c>
      <c r="X962" s="58">
        <f>+BPub!M947/1000000</f>
        <v>0</v>
      </c>
      <c r="Y962" s="58">
        <f>+BPub!R947/1000000</f>
        <v>0</v>
      </c>
      <c r="Z962" s="58">
        <f>+BPub!V947/1000000</f>
        <v>0</v>
      </c>
      <c r="AA962" s="58">
        <f>+BPub!AC947/1000000</f>
        <v>0</v>
      </c>
      <c r="AB962" s="58">
        <v>8.0657130800000001</v>
      </c>
      <c r="AD962">
        <v>0.29119200000000001</v>
      </c>
      <c r="AE962">
        <v>1.2210000000000001E-3</v>
      </c>
      <c r="AF962">
        <v>1.36E-4</v>
      </c>
      <c r="AG962">
        <v>0.11350399999999999</v>
      </c>
      <c r="AH962">
        <v>1.6649497099999999</v>
      </c>
      <c r="AI962">
        <v>0</v>
      </c>
    </row>
    <row r="963" spans="1:35" x14ac:dyDescent="0.25">
      <c r="A963" t="s">
        <v>941</v>
      </c>
      <c r="B963" s="1">
        <v>3.89E-6</v>
      </c>
      <c r="C963" s="149">
        <v>1E-8</v>
      </c>
      <c r="D963" s="1">
        <v>0</v>
      </c>
      <c r="E963" s="1">
        <v>0</v>
      </c>
      <c r="F963" s="1">
        <v>0</v>
      </c>
      <c r="G963" s="58">
        <v>0</v>
      </c>
      <c r="I963" s="180">
        <f>+BPub!G948/1000000</f>
        <v>0.12805883000000001</v>
      </c>
      <c r="J963" s="180">
        <f>+BPub!L948/1000000</f>
        <v>0.15234832999999998</v>
      </c>
      <c r="K963" s="180">
        <f>+BPub!Q948/1000000</f>
        <v>0.11378735000000001</v>
      </c>
      <c r="L963" s="180">
        <f>+BPub!W948/1000000</f>
        <v>0.13025746000000002</v>
      </c>
      <c r="M963" s="180">
        <f>+BPub!AD948/1000000</f>
        <v>9.3057749999999995E-2</v>
      </c>
      <c r="N963" s="180">
        <v>0</v>
      </c>
      <c r="P963" s="58">
        <f>+BPub!I948/1000000</f>
        <v>0.36748834000000002</v>
      </c>
      <c r="Q963" s="58">
        <f>+BPub!N948/1000000</f>
        <v>0.444272</v>
      </c>
      <c r="R963" s="58">
        <f>+BPub!S948/1000000</f>
        <v>8.9804294099999993</v>
      </c>
      <c r="S963" s="58">
        <f>+BPub!X948/1000000</f>
        <v>3.2312524100000002</v>
      </c>
      <c r="T963" s="58">
        <f>+BPub!AB948/1000000</f>
        <v>8.2317659699999997</v>
      </c>
      <c r="U963" s="58">
        <v>0</v>
      </c>
      <c r="W963" s="58">
        <f>+BPub!H948/1000000</f>
        <v>9.828046E-2</v>
      </c>
      <c r="X963" s="58">
        <f>+BPub!M948/1000000</f>
        <v>5.0212109999999997E-2</v>
      </c>
      <c r="Y963" s="58">
        <f>+BPub!R948/1000000</f>
        <v>0.18275574999999999</v>
      </c>
      <c r="Z963" s="58">
        <f>+BPub!V948/1000000</f>
        <v>6.5159799999999993E-3</v>
      </c>
      <c r="AA963" s="58">
        <f>+BPub!AC948/1000000</f>
        <v>0.3295807</v>
      </c>
      <c r="AB963" s="58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</row>
    <row r="964" spans="1:35" x14ac:dyDescent="0.25">
      <c r="A964" t="s">
        <v>942</v>
      </c>
      <c r="B964" s="1">
        <v>4.1630614399999999</v>
      </c>
      <c r="C964" s="149">
        <v>5.8626394699999995</v>
      </c>
      <c r="D964" s="1">
        <v>8.6509204000000004</v>
      </c>
      <c r="E964" s="1">
        <v>7.8375394699999994</v>
      </c>
      <c r="F964" s="1">
        <v>8.5529723999999998</v>
      </c>
      <c r="G964" s="58">
        <v>9.966154490000001</v>
      </c>
      <c r="I964" s="180">
        <f>+BPub!G949/1000000</f>
        <v>0.64115369999999994</v>
      </c>
      <c r="J964" s="180">
        <f>+BPub!L949/1000000</f>
        <v>1.81819314</v>
      </c>
      <c r="K964" s="180">
        <f>+BPub!Q949/1000000</f>
        <v>0.49750604999999998</v>
      </c>
      <c r="L964" s="180">
        <f>+BPub!W949/1000000</f>
        <v>0.66460028000000004</v>
      </c>
      <c r="M964" s="180">
        <f>+BPub!AD949/1000000</f>
        <v>0.62001936000000002</v>
      </c>
      <c r="N964" s="180">
        <v>0.17201373</v>
      </c>
      <c r="P964" s="58">
        <f>+BPub!I949/1000000</f>
        <v>0.38718734000000005</v>
      </c>
      <c r="Q964" s="58">
        <f>+BPub!N949/1000000</f>
        <v>0.21765092000000003</v>
      </c>
      <c r="R964" s="58">
        <f>+BPub!S949/1000000</f>
        <v>0.79468643000000005</v>
      </c>
      <c r="S964" s="58">
        <f>+BPub!X949/1000000</f>
        <v>0.13972951</v>
      </c>
      <c r="T964" s="58">
        <f>+BPub!AB949/1000000</f>
        <v>0.67895338000000005</v>
      </c>
      <c r="U964" s="58">
        <v>9.3688819600000013</v>
      </c>
      <c r="W964" s="58">
        <f>+BPub!H949/1000000</f>
        <v>0.38984335999999997</v>
      </c>
      <c r="X964" s="58">
        <f>+BPub!M949/1000000</f>
        <v>0.25094569</v>
      </c>
      <c r="Y964" s="58">
        <f>+BPub!R949/1000000</f>
        <v>1.32142695</v>
      </c>
      <c r="Z964" s="58">
        <f>+BPub!V949/1000000</f>
        <v>0.19403213</v>
      </c>
      <c r="AA964" s="58">
        <f>+BPub!AC949/1000000</f>
        <v>0.27540560999999997</v>
      </c>
      <c r="AB964" s="58">
        <v>4.8284500000000001E-2</v>
      </c>
      <c r="AD964">
        <v>0</v>
      </c>
      <c r="AE964">
        <v>1.5321E-2</v>
      </c>
      <c r="AF964">
        <v>0.198597</v>
      </c>
      <c r="AG964">
        <v>0</v>
      </c>
      <c r="AH964">
        <v>0</v>
      </c>
      <c r="AI964">
        <v>0</v>
      </c>
    </row>
    <row r="965" spans="1:35" x14ac:dyDescent="0.25">
      <c r="A965" t="s">
        <v>943</v>
      </c>
      <c r="B965" s="1">
        <v>2.86035146</v>
      </c>
      <c r="C965" s="149">
        <v>6.5497334500000006</v>
      </c>
      <c r="D965" s="1">
        <v>4.4014149600000003</v>
      </c>
      <c r="E965" s="1">
        <v>2.3033584900000004</v>
      </c>
      <c r="F965" s="1">
        <v>24.376259709999999</v>
      </c>
      <c r="G965" s="58">
        <v>2.7512585499999997</v>
      </c>
      <c r="I965" s="180">
        <f>+BPub!G950/1000000</f>
        <v>0.14302970000000001</v>
      </c>
      <c r="J965" s="180">
        <f>+BPub!L950/1000000</f>
        <v>1.519674</v>
      </c>
      <c r="K965" s="180">
        <f>+BPub!Q950/1000000</f>
        <v>4.8911598400000003</v>
      </c>
      <c r="L965" s="180">
        <f>+BPub!W950/1000000</f>
        <v>0.22659332999999998</v>
      </c>
      <c r="M965" s="180">
        <f>+BPub!AD950/1000000</f>
        <v>-9.2495846999999998</v>
      </c>
      <c r="N965" s="180">
        <v>0.45467955999999998</v>
      </c>
      <c r="P965" s="58">
        <f>+BPub!I950/1000000</f>
        <v>17.988191489999998</v>
      </c>
      <c r="Q965" s="58">
        <f>+BPub!N950/1000000</f>
        <v>10.742670410000001</v>
      </c>
      <c r="R965" s="58">
        <f>+BPub!S950/1000000</f>
        <v>20.57217391</v>
      </c>
      <c r="S965" s="58">
        <f>+BPub!X950/1000000</f>
        <v>30.36087663</v>
      </c>
      <c r="T965" s="58">
        <f>+BPub!AB950/1000000</f>
        <v>79.284083909999993</v>
      </c>
      <c r="U965" s="58">
        <v>0.28147516</v>
      </c>
      <c r="W965" s="58">
        <f>+BPub!H950/1000000</f>
        <v>14.90410518</v>
      </c>
      <c r="X965" s="58">
        <f>+BPub!M950/1000000</f>
        <v>22.540074659999998</v>
      </c>
      <c r="Y965" s="58">
        <f>+BPub!R950/1000000</f>
        <v>35.602028729999994</v>
      </c>
      <c r="Z965" s="58">
        <f>+BPub!V950/1000000</f>
        <v>42.528485689999997</v>
      </c>
      <c r="AA965" s="58">
        <f>+BPub!AC950/1000000</f>
        <v>49.274403169999999</v>
      </c>
      <c r="AB965" s="58">
        <v>0.57744834</v>
      </c>
      <c r="AD965">
        <v>0.73027600000000004</v>
      </c>
      <c r="AE965">
        <v>0.668404</v>
      </c>
      <c r="AF965">
        <v>1.0374779999999999</v>
      </c>
      <c r="AG965">
        <v>2.249898</v>
      </c>
      <c r="AH965">
        <v>0.66663693000000002</v>
      </c>
      <c r="AI965">
        <v>0.89550700000000005</v>
      </c>
    </row>
    <row r="966" spans="1:35" x14ac:dyDescent="0.25">
      <c r="A966" t="s">
        <v>944</v>
      </c>
      <c r="B966" s="1">
        <v>-37.688444009999998</v>
      </c>
      <c r="C966" s="149">
        <v>21.213090040000001</v>
      </c>
      <c r="D966" s="1">
        <v>2.4614760599999999</v>
      </c>
      <c r="E966" s="1">
        <v>1.6963034399999999</v>
      </c>
      <c r="F966" s="1">
        <v>-1.74266868</v>
      </c>
      <c r="G966" s="58">
        <v>8.9194632499999997</v>
      </c>
      <c r="I966" s="180">
        <f>+BPub!G951/1000000</f>
        <v>0</v>
      </c>
      <c r="J966" s="180">
        <f>+BPub!L951/1000000</f>
        <v>0</v>
      </c>
      <c r="K966" s="180">
        <f>+BPub!Q951/1000000</f>
        <v>44.532511079999999</v>
      </c>
      <c r="L966" s="180">
        <f>+BPub!W951/1000000</f>
        <v>79.246298749999994</v>
      </c>
      <c r="M966" s="180">
        <f>+BPub!AD951/1000000</f>
        <v>43.737120040000001</v>
      </c>
      <c r="N966" s="180">
        <v>5.0146604899999998</v>
      </c>
      <c r="P966" s="58">
        <f>+BPub!I951/1000000</f>
        <v>0</v>
      </c>
      <c r="Q966" s="58">
        <f>+BPub!N951/1000000</f>
        <v>0</v>
      </c>
      <c r="R966" s="58">
        <f>+BPub!S951/1000000</f>
        <v>0</v>
      </c>
      <c r="S966" s="58">
        <f>+BPub!X951/1000000</f>
        <v>26.042014809999998</v>
      </c>
      <c r="T966" s="58">
        <f>+BPub!AB951/1000000</f>
        <v>60.583443179999996</v>
      </c>
      <c r="U966" s="58">
        <v>62.384673310000004</v>
      </c>
      <c r="W966" s="58">
        <f>+BPub!H951/1000000</f>
        <v>355.21717405999999</v>
      </c>
      <c r="X966" s="58">
        <f>+BPub!M951/1000000</f>
        <v>261.89264901000001</v>
      </c>
      <c r="Y966" s="58">
        <f>+BPub!R951/1000000</f>
        <v>294.18909755999999</v>
      </c>
      <c r="Z966" s="58">
        <f>+BPub!V951/1000000</f>
        <v>302.11065497000004</v>
      </c>
      <c r="AA966" s="58">
        <f>+BPub!AC951/1000000</f>
        <v>267.31380074000003</v>
      </c>
      <c r="AB966" s="58">
        <v>41.042447860000003</v>
      </c>
      <c r="AD966">
        <v>3.6992509999999998</v>
      </c>
      <c r="AE966">
        <v>1.197309</v>
      </c>
      <c r="AF966">
        <v>-3.308548</v>
      </c>
      <c r="AG966">
        <v>1.4716370000000001</v>
      </c>
      <c r="AH966">
        <v>2.6820660699999999</v>
      </c>
      <c r="AI966">
        <v>4.9377732999999999</v>
      </c>
    </row>
    <row r="967" spans="1:35" x14ac:dyDescent="0.25">
      <c r="A967" t="s">
        <v>945</v>
      </c>
      <c r="B967" s="1">
        <v>4.4740359000000005</v>
      </c>
      <c r="C967" s="149">
        <v>5.4160748499999993</v>
      </c>
      <c r="D967" s="1">
        <v>3.9374167799999999</v>
      </c>
      <c r="E967" s="1">
        <v>3.3432902799999997</v>
      </c>
      <c r="F967" s="1">
        <v>3.4881582500000001</v>
      </c>
      <c r="G967" s="58">
        <v>6.5771693899999999</v>
      </c>
      <c r="I967" s="180">
        <f>+BPub!G952/1000000</f>
        <v>0</v>
      </c>
      <c r="J967" s="180">
        <f>+BPub!L952/1000000</f>
        <v>0</v>
      </c>
      <c r="K967" s="180">
        <f>+BPub!Q952/1000000</f>
        <v>0</v>
      </c>
      <c r="L967" s="180">
        <f>+BPub!W952/1000000</f>
        <v>0</v>
      </c>
      <c r="M967" s="180">
        <f>+BPub!AD952/1000000</f>
        <v>0</v>
      </c>
      <c r="N967" s="180">
        <v>12.844560919999999</v>
      </c>
      <c r="P967" s="58">
        <f>+BPub!I952/1000000</f>
        <v>0</v>
      </c>
      <c r="Q967" s="58">
        <f>+BPub!N952/1000000</f>
        <v>0</v>
      </c>
      <c r="R967" s="58">
        <f>+BPub!S952/1000000</f>
        <v>0</v>
      </c>
      <c r="S967" s="58">
        <f>+BPub!X952/1000000</f>
        <v>0</v>
      </c>
      <c r="T967" s="58">
        <f>+BPub!AB952/1000000</f>
        <v>0</v>
      </c>
      <c r="U967" s="58">
        <v>67.712801510000006</v>
      </c>
      <c r="W967" s="58">
        <f>+BPub!H952/1000000</f>
        <v>0</v>
      </c>
      <c r="X967" s="58">
        <f>+BPub!M952/1000000</f>
        <v>0</v>
      </c>
      <c r="Y967" s="58">
        <f>+BPub!R952/1000000</f>
        <v>0</v>
      </c>
      <c r="Z967" s="58">
        <f>+BPub!V952/1000000</f>
        <v>0</v>
      </c>
      <c r="AA967" s="58">
        <f>+BPub!AC952/1000000</f>
        <v>0</v>
      </c>
      <c r="AB967" s="58">
        <v>224.68639059999998</v>
      </c>
      <c r="AD967">
        <v>32.778457000000003</v>
      </c>
      <c r="AE967">
        <v>61.597220999999998</v>
      </c>
      <c r="AF967">
        <v>77.462151000000006</v>
      </c>
      <c r="AG967">
        <v>76.453114999999997</v>
      </c>
      <c r="AH967">
        <v>90.35574179000001</v>
      </c>
      <c r="AI967">
        <v>111.9570525</v>
      </c>
    </row>
    <row r="968" spans="1:35" x14ac:dyDescent="0.25">
      <c r="A968" t="s">
        <v>946</v>
      </c>
      <c r="B968" s="1">
        <v>0.86901899999999999</v>
      </c>
      <c r="C968" s="149">
        <v>0.86901899999999999</v>
      </c>
      <c r="D968" s="1">
        <v>0.86901899999999999</v>
      </c>
      <c r="E968" s="1">
        <v>0.86901899999999999</v>
      </c>
      <c r="F968" s="1">
        <v>0.86901899999999999</v>
      </c>
      <c r="G968" s="58">
        <v>0.86901899999999999</v>
      </c>
      <c r="I968" s="180">
        <f>+BPub!G953/1000000</f>
        <v>0</v>
      </c>
      <c r="J968" s="180">
        <f>+BPub!L953/1000000</f>
        <v>0</v>
      </c>
      <c r="K968" s="180">
        <f>+BPub!Q953/1000000</f>
        <v>0</v>
      </c>
      <c r="L968" s="180">
        <f>+BPub!W953/1000000</f>
        <v>0</v>
      </c>
      <c r="M968" s="180">
        <f>+BPub!AD953/1000000</f>
        <v>0</v>
      </c>
      <c r="N968" s="180">
        <v>0</v>
      </c>
      <c r="P968" s="58">
        <f>+BPub!I953/1000000</f>
        <v>0</v>
      </c>
      <c r="Q968" s="58">
        <f>+BPub!N953/1000000</f>
        <v>0</v>
      </c>
      <c r="R968" s="58">
        <f>+BPub!S953/1000000</f>
        <v>0</v>
      </c>
      <c r="S968" s="58">
        <f>+BPub!X953/1000000</f>
        <v>0</v>
      </c>
      <c r="T968" s="58">
        <f>+BPub!AB953/1000000</f>
        <v>0</v>
      </c>
      <c r="U968" s="58">
        <v>0</v>
      </c>
      <c r="W968" s="58">
        <f>+BPub!H953/1000000</f>
        <v>0</v>
      </c>
      <c r="X968" s="58">
        <f>+BPub!M953/1000000</f>
        <v>0</v>
      </c>
      <c r="Y968" s="58">
        <f>+BPub!R953/1000000</f>
        <v>0</v>
      </c>
      <c r="Z968" s="58">
        <f>+BPub!V953/1000000</f>
        <v>0</v>
      </c>
      <c r="AA968" s="58">
        <f>+BPub!AC953/1000000</f>
        <v>0</v>
      </c>
      <c r="AB968" s="5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</row>
    <row r="969" spans="1:35" x14ac:dyDescent="0.25">
      <c r="A969" t="s">
        <v>947</v>
      </c>
      <c r="B969" s="1">
        <v>0</v>
      </c>
      <c r="C969" s="149">
        <v>0</v>
      </c>
      <c r="D969" s="1">
        <v>0</v>
      </c>
      <c r="E969" s="1">
        <v>0</v>
      </c>
      <c r="F969" s="1">
        <v>0</v>
      </c>
      <c r="G969" s="58">
        <v>0</v>
      </c>
      <c r="I969" s="180">
        <f>+BPub!G954/1000000</f>
        <v>0</v>
      </c>
      <c r="J969" s="180">
        <f>+BPub!L954/1000000</f>
        <v>0</v>
      </c>
      <c r="K969" s="180">
        <f>+BPub!Q954/1000000</f>
        <v>0</v>
      </c>
      <c r="L969" s="180">
        <f>+BPub!W954/1000000</f>
        <v>0</v>
      </c>
      <c r="M969" s="180">
        <f>+BPub!AD954/1000000</f>
        <v>0</v>
      </c>
      <c r="N969" s="180">
        <v>0</v>
      </c>
      <c r="P969" s="58">
        <f>+BPub!I954/1000000</f>
        <v>0</v>
      </c>
      <c r="Q969" s="58">
        <f>+BPub!N954/1000000</f>
        <v>0</v>
      </c>
      <c r="R969" s="58">
        <f>+BPub!S954/1000000</f>
        <v>0</v>
      </c>
      <c r="S969" s="58">
        <f>+BPub!X954/1000000</f>
        <v>0</v>
      </c>
      <c r="T969" s="58">
        <f>+BPub!AB954/1000000</f>
        <v>0</v>
      </c>
      <c r="U969" s="58">
        <v>0</v>
      </c>
      <c r="W969" s="58">
        <f>+BPub!H954/1000000</f>
        <v>0</v>
      </c>
      <c r="X969" s="58">
        <f>+BPub!M954/1000000</f>
        <v>0</v>
      </c>
      <c r="Y969" s="58">
        <f>+BPub!R954/1000000</f>
        <v>0</v>
      </c>
      <c r="Z969" s="58">
        <f>+BPub!V954/1000000</f>
        <v>0</v>
      </c>
      <c r="AA969" s="58">
        <f>+BPub!AC954/1000000</f>
        <v>0</v>
      </c>
      <c r="AB969" s="58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</row>
    <row r="970" spans="1:35" x14ac:dyDescent="0.25">
      <c r="A970" t="s">
        <v>948</v>
      </c>
      <c r="B970" s="1">
        <v>0</v>
      </c>
      <c r="C970" s="149">
        <v>0</v>
      </c>
      <c r="D970" s="1">
        <v>0</v>
      </c>
      <c r="E970" s="1">
        <v>0</v>
      </c>
      <c r="F970" s="1">
        <v>0</v>
      </c>
      <c r="G970" s="58">
        <v>0</v>
      </c>
      <c r="I970" s="180">
        <f>+BPub!G955/1000000</f>
        <v>0</v>
      </c>
      <c r="J970" s="180">
        <f>+BPub!L955/1000000</f>
        <v>0</v>
      </c>
      <c r="K970" s="180">
        <f>+BPub!Q955/1000000</f>
        <v>0</v>
      </c>
      <c r="L970" s="180">
        <f>+BPub!W955/1000000</f>
        <v>0</v>
      </c>
      <c r="M970" s="180">
        <f>+BPub!AD955/1000000</f>
        <v>0</v>
      </c>
      <c r="N970" s="180">
        <v>0</v>
      </c>
      <c r="P970" s="58">
        <f>+BPub!I955/1000000</f>
        <v>0</v>
      </c>
      <c r="Q970" s="58">
        <f>+BPub!N955/1000000</f>
        <v>0</v>
      </c>
      <c r="R970" s="58">
        <f>+BPub!S955/1000000</f>
        <v>0</v>
      </c>
      <c r="S970" s="58">
        <f>+BPub!X955/1000000</f>
        <v>0</v>
      </c>
      <c r="T970" s="58">
        <f>+BPub!AB955/1000000</f>
        <v>0</v>
      </c>
      <c r="U970" s="58">
        <v>0</v>
      </c>
      <c r="W970" s="58">
        <f>+BPub!H955/1000000</f>
        <v>0</v>
      </c>
      <c r="X970" s="58">
        <f>+BPub!M955/1000000</f>
        <v>0</v>
      </c>
      <c r="Y970" s="58">
        <f>+BPub!R955/1000000</f>
        <v>0</v>
      </c>
      <c r="Z970" s="58">
        <f>+BPub!V955/1000000</f>
        <v>0</v>
      </c>
      <c r="AA970" s="58">
        <f>+BPub!AC955/1000000</f>
        <v>0</v>
      </c>
      <c r="AB970" s="58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</row>
    <row r="971" spans="1:35" x14ac:dyDescent="0.25">
      <c r="A971" t="s">
        <v>949</v>
      </c>
      <c r="B971" s="1">
        <v>0</v>
      </c>
      <c r="C971" s="149">
        <v>0</v>
      </c>
      <c r="D971" s="1">
        <v>0</v>
      </c>
      <c r="E971" s="1">
        <v>0</v>
      </c>
      <c r="F971" s="1">
        <v>0</v>
      </c>
      <c r="G971" s="58">
        <v>0</v>
      </c>
      <c r="I971" s="180">
        <f>+BPub!G956/1000000</f>
        <v>0</v>
      </c>
      <c r="J971" s="180">
        <f>+BPub!L956/1000000</f>
        <v>0</v>
      </c>
      <c r="K971" s="180">
        <f>+BPub!Q956/1000000</f>
        <v>0</v>
      </c>
      <c r="L971" s="180">
        <f>+BPub!W956/1000000</f>
        <v>0</v>
      </c>
      <c r="M971" s="180">
        <f>+BPub!AD956/1000000</f>
        <v>0</v>
      </c>
      <c r="N971" s="180">
        <v>0</v>
      </c>
      <c r="P971" s="58">
        <f>+BPub!I956/1000000</f>
        <v>0</v>
      </c>
      <c r="Q971" s="58">
        <f>+BPub!N956/1000000</f>
        <v>0</v>
      </c>
      <c r="R971" s="58">
        <f>+BPub!S956/1000000</f>
        <v>0</v>
      </c>
      <c r="S971" s="58">
        <f>+BPub!X956/1000000</f>
        <v>0</v>
      </c>
      <c r="T971" s="58">
        <f>+BPub!AB956/1000000</f>
        <v>0</v>
      </c>
      <c r="U971" s="58">
        <v>0</v>
      </c>
      <c r="W971" s="58">
        <f>+BPub!H956/1000000</f>
        <v>0</v>
      </c>
      <c r="X971" s="58">
        <f>+BPub!M956/1000000</f>
        <v>0</v>
      </c>
      <c r="Y971" s="58">
        <f>+BPub!R956/1000000</f>
        <v>0</v>
      </c>
      <c r="Z971" s="58">
        <f>+BPub!V956/1000000</f>
        <v>0</v>
      </c>
      <c r="AA971" s="58">
        <f>+BPub!AC956/1000000</f>
        <v>0</v>
      </c>
      <c r="AB971" s="58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</row>
    <row r="972" spans="1:35" x14ac:dyDescent="0.25">
      <c r="A972" t="s">
        <v>950</v>
      </c>
      <c r="B972" s="1">
        <v>0</v>
      </c>
      <c r="C972" s="149">
        <v>0</v>
      </c>
      <c r="D972" s="1">
        <v>0</v>
      </c>
      <c r="E972" s="1">
        <v>0</v>
      </c>
      <c r="F972" s="1">
        <v>0</v>
      </c>
      <c r="G972" s="58">
        <v>0</v>
      </c>
      <c r="I972" s="180">
        <f>+BPub!G957/1000000</f>
        <v>0</v>
      </c>
      <c r="J972" s="180">
        <f>+BPub!L957/1000000</f>
        <v>0</v>
      </c>
      <c r="K972" s="180">
        <f>+BPub!Q957/1000000</f>
        <v>0</v>
      </c>
      <c r="L972" s="180">
        <f>+BPub!W957/1000000</f>
        <v>0</v>
      </c>
      <c r="M972" s="180">
        <f>+BPub!AD957/1000000</f>
        <v>0</v>
      </c>
      <c r="N972" s="180">
        <v>0</v>
      </c>
      <c r="P972" s="58">
        <f>+BPub!I957/1000000</f>
        <v>0</v>
      </c>
      <c r="Q972" s="58">
        <f>+BPub!N957/1000000</f>
        <v>0</v>
      </c>
      <c r="R972" s="58">
        <f>+BPub!S957/1000000</f>
        <v>0</v>
      </c>
      <c r="S972" s="58">
        <f>+BPub!X957/1000000</f>
        <v>0</v>
      </c>
      <c r="T972" s="58">
        <f>+BPub!AB957/1000000</f>
        <v>0</v>
      </c>
      <c r="U972" s="58">
        <v>0</v>
      </c>
      <c r="W972" s="58">
        <f>+BPub!H957/1000000</f>
        <v>0</v>
      </c>
      <c r="X972" s="58">
        <f>+BPub!M957/1000000</f>
        <v>0</v>
      </c>
      <c r="Y972" s="58">
        <f>+BPub!R957/1000000</f>
        <v>0</v>
      </c>
      <c r="Z972" s="58">
        <f>+BPub!V957/1000000</f>
        <v>0</v>
      </c>
      <c r="AA972" s="58">
        <f>+BPub!AC957/1000000</f>
        <v>0</v>
      </c>
      <c r="AB972" s="58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</row>
    <row r="973" spans="1:35" x14ac:dyDescent="0.25">
      <c r="A973" t="s">
        <v>951</v>
      </c>
      <c r="B973" s="1">
        <v>0</v>
      </c>
      <c r="C973" s="149">
        <v>0</v>
      </c>
      <c r="D973" s="1">
        <v>0</v>
      </c>
      <c r="E973" s="1">
        <v>0</v>
      </c>
      <c r="F973" s="1">
        <v>0</v>
      </c>
      <c r="G973" s="58">
        <v>0</v>
      </c>
      <c r="I973" s="180">
        <f>+BPub!G958/1000000</f>
        <v>0</v>
      </c>
      <c r="J973" s="180">
        <f>+BPub!L958/1000000</f>
        <v>0</v>
      </c>
      <c r="K973" s="180">
        <f>+BPub!Q958/1000000</f>
        <v>0</v>
      </c>
      <c r="L973" s="180">
        <f>+BPub!W958/1000000</f>
        <v>0</v>
      </c>
      <c r="M973" s="180">
        <f>+BPub!AD958/1000000</f>
        <v>0</v>
      </c>
      <c r="N973" s="180">
        <v>0</v>
      </c>
      <c r="P973" s="58">
        <f>+BPub!I958/1000000</f>
        <v>0</v>
      </c>
      <c r="Q973" s="58">
        <f>+BPub!N958/1000000</f>
        <v>0</v>
      </c>
      <c r="R973" s="58">
        <f>+BPub!S958/1000000</f>
        <v>0</v>
      </c>
      <c r="S973" s="58">
        <f>+BPub!X958/1000000</f>
        <v>0</v>
      </c>
      <c r="T973" s="58">
        <f>+BPub!AB958/1000000</f>
        <v>0</v>
      </c>
      <c r="U973" s="58">
        <v>0</v>
      </c>
      <c r="W973" s="58">
        <f>+BPub!H958/1000000</f>
        <v>0</v>
      </c>
      <c r="X973" s="58">
        <f>+BPub!M958/1000000</f>
        <v>0</v>
      </c>
      <c r="Y973" s="58">
        <f>+BPub!R958/1000000</f>
        <v>0</v>
      </c>
      <c r="Z973" s="58">
        <f>+BPub!V958/1000000</f>
        <v>0</v>
      </c>
      <c r="AA973" s="58">
        <f>+BPub!AC958/1000000</f>
        <v>0</v>
      </c>
      <c r="AB973" s="58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</row>
    <row r="974" spans="1:35" x14ac:dyDescent="0.25">
      <c r="A974" t="s">
        <v>952</v>
      </c>
      <c r="B974" s="1">
        <v>0</v>
      </c>
      <c r="C974" s="149">
        <v>0</v>
      </c>
      <c r="D974" s="1">
        <v>0</v>
      </c>
      <c r="E974" s="1">
        <v>0</v>
      </c>
      <c r="F974" s="1">
        <v>0</v>
      </c>
      <c r="G974" s="58">
        <v>0</v>
      </c>
      <c r="I974" s="180">
        <f>+BPub!G959/1000000</f>
        <v>0</v>
      </c>
      <c r="J974" s="180">
        <f>+BPub!L959/1000000</f>
        <v>0</v>
      </c>
      <c r="K974" s="180">
        <f>+BPub!Q959/1000000</f>
        <v>0</v>
      </c>
      <c r="L974" s="180">
        <f>+BPub!W959/1000000</f>
        <v>0</v>
      </c>
      <c r="M974" s="180">
        <f>+BPub!AD959/1000000</f>
        <v>0</v>
      </c>
      <c r="N974" s="180">
        <v>0</v>
      </c>
      <c r="P974" s="58">
        <f>+BPub!I959/1000000</f>
        <v>0</v>
      </c>
      <c r="Q974" s="58">
        <f>+BPub!N959/1000000</f>
        <v>0</v>
      </c>
      <c r="R974" s="58">
        <f>+BPub!S959/1000000</f>
        <v>0</v>
      </c>
      <c r="S974" s="58">
        <f>+BPub!X959/1000000</f>
        <v>0</v>
      </c>
      <c r="T974" s="58">
        <f>+BPub!AB959/1000000</f>
        <v>0</v>
      </c>
      <c r="U974" s="58">
        <v>0</v>
      </c>
      <c r="W974" s="58">
        <f>+BPub!H959/1000000</f>
        <v>0</v>
      </c>
      <c r="X974" s="58">
        <f>+BPub!M959/1000000</f>
        <v>0</v>
      </c>
      <c r="Y974" s="58">
        <f>+BPub!R959/1000000</f>
        <v>0</v>
      </c>
      <c r="Z974" s="58">
        <f>+BPub!V959/1000000</f>
        <v>0</v>
      </c>
      <c r="AA974" s="58">
        <f>+BPub!AC959/1000000</f>
        <v>0</v>
      </c>
      <c r="AB974" s="58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</row>
    <row r="975" spans="1:35" x14ac:dyDescent="0.25">
      <c r="A975" t="s">
        <v>953</v>
      </c>
      <c r="B975" s="1">
        <v>0</v>
      </c>
      <c r="C975" s="149">
        <v>0</v>
      </c>
      <c r="D975" s="1">
        <v>0</v>
      </c>
      <c r="E975" s="1">
        <v>0</v>
      </c>
      <c r="F975" s="1">
        <v>0</v>
      </c>
      <c r="G975" s="58">
        <v>0</v>
      </c>
      <c r="I975" s="180">
        <f>+BPub!G960/1000000</f>
        <v>0</v>
      </c>
      <c r="J975" s="180">
        <f>+BPub!L960/1000000</f>
        <v>0</v>
      </c>
      <c r="K975" s="180">
        <f>+BPub!Q960/1000000</f>
        <v>0</v>
      </c>
      <c r="L975" s="180">
        <f>+BPub!W960/1000000</f>
        <v>0</v>
      </c>
      <c r="M975" s="180">
        <f>+BPub!AD960/1000000</f>
        <v>0</v>
      </c>
      <c r="N975" s="180">
        <v>0</v>
      </c>
      <c r="P975" s="58">
        <f>+BPub!I960/1000000</f>
        <v>0</v>
      </c>
      <c r="Q975" s="58">
        <f>+BPub!N960/1000000</f>
        <v>0</v>
      </c>
      <c r="R975" s="58">
        <f>+BPub!S960/1000000</f>
        <v>0</v>
      </c>
      <c r="S975" s="58">
        <f>+BPub!X960/1000000</f>
        <v>0</v>
      </c>
      <c r="T975" s="58">
        <f>+BPub!AB960/1000000</f>
        <v>0</v>
      </c>
      <c r="U975" s="58">
        <v>0</v>
      </c>
      <c r="W975" s="58">
        <f>+BPub!H960/1000000</f>
        <v>0</v>
      </c>
      <c r="X975" s="58">
        <f>+BPub!M960/1000000</f>
        <v>0</v>
      </c>
      <c r="Y975" s="58">
        <f>+BPub!R960/1000000</f>
        <v>0</v>
      </c>
      <c r="Z975" s="58">
        <f>+BPub!V960/1000000</f>
        <v>0</v>
      </c>
      <c r="AA975" s="58">
        <f>+BPub!AC960/1000000</f>
        <v>0</v>
      </c>
      <c r="AB975" s="58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</row>
    <row r="976" spans="1:35" x14ac:dyDescent="0.25">
      <c r="A976" t="s">
        <v>954</v>
      </c>
      <c r="B976" s="1">
        <v>0</v>
      </c>
      <c r="C976" s="149">
        <v>0</v>
      </c>
      <c r="D976" s="1">
        <v>0</v>
      </c>
      <c r="E976" s="1">
        <v>0</v>
      </c>
      <c r="F976" s="1">
        <v>0</v>
      </c>
      <c r="G976" s="58">
        <v>0</v>
      </c>
      <c r="I976" s="180">
        <f>+BPub!G961/1000000</f>
        <v>0</v>
      </c>
      <c r="J976" s="180">
        <f>+BPub!L961/1000000</f>
        <v>0</v>
      </c>
      <c r="K976" s="180">
        <f>+BPub!Q961/1000000</f>
        <v>0</v>
      </c>
      <c r="L976" s="180">
        <f>+BPub!W961/1000000</f>
        <v>0</v>
      </c>
      <c r="M976" s="180">
        <f>+BPub!AD961/1000000</f>
        <v>0</v>
      </c>
      <c r="N976" s="180">
        <v>0</v>
      </c>
      <c r="P976" s="58">
        <f>+BPub!I961/1000000</f>
        <v>0</v>
      </c>
      <c r="Q976" s="58">
        <f>+BPub!N961/1000000</f>
        <v>0</v>
      </c>
      <c r="R976" s="58">
        <f>+BPub!S961/1000000</f>
        <v>0</v>
      </c>
      <c r="S976" s="58">
        <f>+BPub!X961/1000000</f>
        <v>0</v>
      </c>
      <c r="T976" s="58">
        <f>+BPub!AB961/1000000</f>
        <v>0</v>
      </c>
      <c r="U976" s="58">
        <v>0</v>
      </c>
      <c r="W976" s="58">
        <f>+BPub!H961/1000000</f>
        <v>0</v>
      </c>
      <c r="X976" s="58">
        <f>+BPub!M961/1000000</f>
        <v>0</v>
      </c>
      <c r="Y976" s="58">
        <f>+BPub!R961/1000000</f>
        <v>0</v>
      </c>
      <c r="Z976" s="58">
        <f>+BPub!V961/1000000</f>
        <v>0</v>
      </c>
      <c r="AA976" s="58">
        <f>+BPub!AC961/1000000</f>
        <v>0</v>
      </c>
      <c r="AB976" s="58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</row>
    <row r="977" spans="1:35" x14ac:dyDescent="0.25">
      <c r="A977" t="s">
        <v>955</v>
      </c>
      <c r="B977" s="1">
        <v>0</v>
      </c>
      <c r="C977" s="149">
        <v>0</v>
      </c>
      <c r="D977" s="1">
        <v>0</v>
      </c>
      <c r="E977" s="1">
        <v>0</v>
      </c>
      <c r="F977" s="1">
        <v>0</v>
      </c>
      <c r="G977" s="58">
        <v>0</v>
      </c>
      <c r="I977" s="180">
        <f>+BPub!G962/1000000</f>
        <v>0</v>
      </c>
      <c r="J977" s="180">
        <f>+BPub!L962/1000000</f>
        <v>0</v>
      </c>
      <c r="K977" s="180">
        <f>+BPub!Q962/1000000</f>
        <v>0</v>
      </c>
      <c r="L977" s="180">
        <f>+BPub!W962/1000000</f>
        <v>0</v>
      </c>
      <c r="M977" s="180">
        <f>+BPub!AD962/1000000</f>
        <v>0</v>
      </c>
      <c r="N977" s="180">
        <v>0</v>
      </c>
      <c r="P977" s="58">
        <f>+BPub!I962/1000000</f>
        <v>0</v>
      </c>
      <c r="Q977" s="58">
        <f>+BPub!N962/1000000</f>
        <v>0</v>
      </c>
      <c r="R977" s="58">
        <f>+BPub!S962/1000000</f>
        <v>0</v>
      </c>
      <c r="S977" s="58">
        <f>+BPub!X962/1000000</f>
        <v>0</v>
      </c>
      <c r="T977" s="58">
        <f>+BPub!AB962/1000000</f>
        <v>0</v>
      </c>
      <c r="U977" s="58">
        <v>0</v>
      </c>
      <c r="W977" s="58">
        <f>+BPub!H962/1000000</f>
        <v>0</v>
      </c>
      <c r="X977" s="58">
        <f>+BPub!M962/1000000</f>
        <v>0</v>
      </c>
      <c r="Y977" s="58">
        <f>+BPub!R962/1000000</f>
        <v>0</v>
      </c>
      <c r="Z977" s="58">
        <f>+BPub!V962/1000000</f>
        <v>0</v>
      </c>
      <c r="AA977" s="58">
        <f>+BPub!AC962/1000000</f>
        <v>0</v>
      </c>
      <c r="AB977" s="58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</row>
    <row r="978" spans="1:35" x14ac:dyDescent="0.25">
      <c r="A978" t="s">
        <v>956</v>
      </c>
      <c r="B978" s="1">
        <v>0</v>
      </c>
      <c r="C978" s="149">
        <v>0</v>
      </c>
      <c r="D978" s="1">
        <v>0</v>
      </c>
      <c r="E978" s="1">
        <v>0</v>
      </c>
      <c r="F978" s="1">
        <v>0</v>
      </c>
      <c r="G978" s="58">
        <v>0</v>
      </c>
      <c r="I978" s="180">
        <f>+BPub!G963/1000000</f>
        <v>0</v>
      </c>
      <c r="J978" s="180">
        <f>+BPub!L963/1000000</f>
        <v>0</v>
      </c>
      <c r="K978" s="180">
        <f>+BPub!Q963/1000000</f>
        <v>0</v>
      </c>
      <c r="L978" s="180">
        <f>+BPub!W963/1000000</f>
        <v>0</v>
      </c>
      <c r="M978" s="180">
        <f>+BPub!AD963/1000000</f>
        <v>0</v>
      </c>
      <c r="N978" s="180">
        <v>0</v>
      </c>
      <c r="P978" s="58">
        <f>+BPub!I963/1000000</f>
        <v>0</v>
      </c>
      <c r="Q978" s="58">
        <f>+BPub!N963/1000000</f>
        <v>0</v>
      </c>
      <c r="R978" s="58">
        <f>+BPub!S963/1000000</f>
        <v>0</v>
      </c>
      <c r="S978" s="58">
        <f>+BPub!X963/1000000</f>
        <v>0</v>
      </c>
      <c r="T978" s="58">
        <f>+BPub!AB963/1000000</f>
        <v>0</v>
      </c>
      <c r="U978" s="58">
        <v>0</v>
      </c>
      <c r="W978" s="58">
        <f>+BPub!H963/1000000</f>
        <v>0</v>
      </c>
      <c r="X978" s="58">
        <f>+BPub!M963/1000000</f>
        <v>0</v>
      </c>
      <c r="Y978" s="58">
        <f>+BPub!R963/1000000</f>
        <v>0</v>
      </c>
      <c r="Z978" s="58">
        <f>+BPub!V963/1000000</f>
        <v>0</v>
      </c>
      <c r="AA978" s="58">
        <f>+BPub!AC963/1000000</f>
        <v>0</v>
      </c>
      <c r="AB978" s="5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</row>
    <row r="979" spans="1:35" x14ac:dyDescent="0.25">
      <c r="A979" t="s">
        <v>957</v>
      </c>
      <c r="B979" s="1">
        <v>0</v>
      </c>
      <c r="C979" s="149">
        <v>0</v>
      </c>
      <c r="D979" s="1">
        <v>0</v>
      </c>
      <c r="E979" s="1">
        <v>0</v>
      </c>
      <c r="F979" s="1">
        <v>0</v>
      </c>
      <c r="G979" s="58">
        <v>0</v>
      </c>
      <c r="I979" s="180">
        <f>+BPub!G964/1000000</f>
        <v>0</v>
      </c>
      <c r="J979" s="180">
        <f>+BPub!L964/1000000</f>
        <v>0</v>
      </c>
      <c r="K979" s="180">
        <f>+BPub!Q964/1000000</f>
        <v>0</v>
      </c>
      <c r="L979" s="180">
        <f>+BPub!W964/1000000</f>
        <v>0</v>
      </c>
      <c r="M979" s="180">
        <f>+BPub!AD964/1000000</f>
        <v>0</v>
      </c>
      <c r="N979" s="180">
        <v>0</v>
      </c>
      <c r="P979" s="58">
        <f>+BPub!I964/1000000</f>
        <v>0</v>
      </c>
      <c r="Q979" s="58">
        <f>+BPub!N964/1000000</f>
        <v>0</v>
      </c>
      <c r="R979" s="58">
        <f>+BPub!S964/1000000</f>
        <v>0</v>
      </c>
      <c r="S979" s="58">
        <f>+BPub!X964/1000000</f>
        <v>0</v>
      </c>
      <c r="T979" s="58">
        <f>+BPub!AB964/1000000</f>
        <v>0</v>
      </c>
      <c r="U979" s="58">
        <v>0</v>
      </c>
      <c r="W979" s="58">
        <f>+BPub!H964/1000000</f>
        <v>0</v>
      </c>
      <c r="X979" s="58">
        <f>+BPub!M964/1000000</f>
        <v>0</v>
      </c>
      <c r="Y979" s="58">
        <f>+BPub!R964/1000000</f>
        <v>0</v>
      </c>
      <c r="Z979" s="58">
        <f>+BPub!V964/1000000</f>
        <v>0</v>
      </c>
      <c r="AA979" s="58">
        <f>+BPub!AC964/1000000</f>
        <v>0</v>
      </c>
      <c r="AB979" s="58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</row>
    <row r="980" spans="1:35" x14ac:dyDescent="0.25">
      <c r="A980" t="s">
        <v>958</v>
      </c>
      <c r="B980" s="1">
        <v>0</v>
      </c>
      <c r="C980" s="149">
        <v>0</v>
      </c>
      <c r="D980" s="1">
        <v>0</v>
      </c>
      <c r="E980" s="1">
        <v>0</v>
      </c>
      <c r="F980" s="1">
        <v>0</v>
      </c>
      <c r="G980" s="58">
        <v>0</v>
      </c>
      <c r="I980" s="180">
        <f>+BPub!G965/1000000</f>
        <v>0</v>
      </c>
      <c r="J980" s="180">
        <f>+BPub!L965/1000000</f>
        <v>0</v>
      </c>
      <c r="K980" s="180">
        <f>+BPub!Q965/1000000</f>
        <v>0</v>
      </c>
      <c r="L980" s="180">
        <f>+BPub!W965/1000000</f>
        <v>0</v>
      </c>
      <c r="M980" s="180">
        <f>+BPub!AD965/1000000</f>
        <v>0</v>
      </c>
      <c r="N980" s="180">
        <v>0</v>
      </c>
      <c r="P980" s="58">
        <f>+BPub!I965/1000000</f>
        <v>0</v>
      </c>
      <c r="Q980" s="58">
        <f>+BPub!N965/1000000</f>
        <v>0</v>
      </c>
      <c r="R980" s="58">
        <f>+BPub!S965/1000000</f>
        <v>0</v>
      </c>
      <c r="S980" s="58">
        <f>+BPub!X965/1000000</f>
        <v>0</v>
      </c>
      <c r="T980" s="58">
        <f>+BPub!AB965/1000000</f>
        <v>0</v>
      </c>
      <c r="U980" s="58">
        <v>0</v>
      </c>
      <c r="W980" s="58">
        <f>+BPub!H965/1000000</f>
        <v>0</v>
      </c>
      <c r="X980" s="58">
        <f>+BPub!M965/1000000</f>
        <v>0</v>
      </c>
      <c r="Y980" s="58">
        <f>+BPub!R965/1000000</f>
        <v>0</v>
      </c>
      <c r="Z980" s="58">
        <f>+BPub!V965/1000000</f>
        <v>0</v>
      </c>
      <c r="AA980" s="58">
        <f>+BPub!AC965/1000000</f>
        <v>0</v>
      </c>
      <c r="AB980" s="58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</row>
    <row r="981" spans="1:35" x14ac:dyDescent="0.25">
      <c r="A981" t="s">
        <v>959</v>
      </c>
      <c r="B981" s="1">
        <v>0</v>
      </c>
      <c r="C981" s="149">
        <v>0</v>
      </c>
      <c r="D981" s="1">
        <v>0</v>
      </c>
      <c r="E981" s="1">
        <v>0</v>
      </c>
      <c r="F981" s="1">
        <v>0</v>
      </c>
      <c r="G981" s="58">
        <v>0</v>
      </c>
      <c r="I981" s="180">
        <f>+BPub!G966/1000000</f>
        <v>0</v>
      </c>
      <c r="J981" s="180">
        <f>+BPub!L966/1000000</f>
        <v>0</v>
      </c>
      <c r="K981" s="180">
        <f>+BPub!Q966/1000000</f>
        <v>0</v>
      </c>
      <c r="L981" s="180">
        <f>+BPub!W966/1000000</f>
        <v>0</v>
      </c>
      <c r="M981" s="180">
        <f>+BPub!AD966/1000000</f>
        <v>0</v>
      </c>
      <c r="N981" s="180">
        <v>0</v>
      </c>
      <c r="P981" s="58">
        <f>+BPub!I966/1000000</f>
        <v>0</v>
      </c>
      <c r="Q981" s="58">
        <f>+BPub!N966/1000000</f>
        <v>0</v>
      </c>
      <c r="R981" s="58">
        <f>+BPub!S966/1000000</f>
        <v>0</v>
      </c>
      <c r="S981" s="58">
        <f>+BPub!X966/1000000</f>
        <v>0</v>
      </c>
      <c r="T981" s="58">
        <f>+BPub!AB966/1000000</f>
        <v>0</v>
      </c>
      <c r="U981" s="58">
        <v>0</v>
      </c>
      <c r="W981" s="58">
        <f>+BPub!H966/1000000</f>
        <v>0</v>
      </c>
      <c r="X981" s="58">
        <f>+BPub!M966/1000000</f>
        <v>0</v>
      </c>
      <c r="Y981" s="58">
        <f>+BPub!R966/1000000</f>
        <v>0</v>
      </c>
      <c r="Z981" s="58">
        <f>+BPub!V966/1000000</f>
        <v>0</v>
      </c>
      <c r="AA981" s="58">
        <f>+BPub!AC966/1000000</f>
        <v>0</v>
      </c>
      <c r="AB981" s="58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</row>
    <row r="982" spans="1:35" x14ac:dyDescent="0.25">
      <c r="A982" t="s">
        <v>960</v>
      </c>
      <c r="B982" s="1">
        <v>0.86901899999999999</v>
      </c>
      <c r="C982" s="149">
        <v>0.86901899999999999</v>
      </c>
      <c r="D982" s="1">
        <v>0.86901899999999999</v>
      </c>
      <c r="E982" s="1">
        <v>0.86901899999999999</v>
      </c>
      <c r="F982" s="1">
        <v>0.86901899999999999</v>
      </c>
      <c r="G982" s="58">
        <v>0.86901899999999999</v>
      </c>
      <c r="I982" s="180">
        <f>+BPub!G967/1000000</f>
        <v>0</v>
      </c>
      <c r="J982" s="180">
        <f>+BPub!L967/1000000</f>
        <v>0</v>
      </c>
      <c r="K982" s="180">
        <f>+BPub!Q967/1000000</f>
        <v>44.532511079999999</v>
      </c>
      <c r="L982" s="180">
        <f>+BPub!W967/1000000</f>
        <v>79.246298749999994</v>
      </c>
      <c r="M982" s="180">
        <f>+BPub!AD967/1000000</f>
        <v>43.737120040000001</v>
      </c>
      <c r="N982" s="180">
        <v>0</v>
      </c>
      <c r="P982" s="58">
        <f>+BPub!I967/1000000</f>
        <v>0</v>
      </c>
      <c r="Q982" s="58">
        <f>+BPub!N967/1000000</f>
        <v>0</v>
      </c>
      <c r="R982" s="58">
        <f>+BPub!S967/1000000</f>
        <v>0</v>
      </c>
      <c r="S982" s="58">
        <f>+BPub!X967/1000000</f>
        <v>26.042014809999998</v>
      </c>
      <c r="T982" s="58">
        <f>+BPub!AB967/1000000</f>
        <v>60.583443179999996</v>
      </c>
      <c r="U982" s="58">
        <v>0</v>
      </c>
      <c r="W982" s="58">
        <f>+BPub!H967/1000000</f>
        <v>355.21717405999999</v>
      </c>
      <c r="X982" s="58">
        <f>+BPub!M967/1000000</f>
        <v>261.89264901000001</v>
      </c>
      <c r="Y982" s="58">
        <f>+BPub!R967/1000000</f>
        <v>294.18909755999999</v>
      </c>
      <c r="Z982" s="58">
        <f>+BPub!V967/1000000</f>
        <v>302.11065497000004</v>
      </c>
      <c r="AA982" s="58">
        <f>+BPub!AC967/1000000</f>
        <v>267.31380074000003</v>
      </c>
      <c r="AB982" s="58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</row>
    <row r="983" spans="1:35" x14ac:dyDescent="0.25">
      <c r="A983" t="s">
        <v>961</v>
      </c>
      <c r="B983" s="1">
        <v>3.6050168999999999</v>
      </c>
      <c r="C983" s="149">
        <v>4.5470558499999996</v>
      </c>
      <c r="D983" s="1">
        <v>3.0683977799999997</v>
      </c>
      <c r="E983" s="1">
        <v>2.47427128</v>
      </c>
      <c r="F983" s="1">
        <v>2.6191392499999999</v>
      </c>
      <c r="G983" s="58">
        <v>5.7081503899999992</v>
      </c>
      <c r="I983" s="180">
        <f>+BPub!G968/1000000</f>
        <v>0</v>
      </c>
      <c r="J983" s="180">
        <f>+BPub!L968/1000000</f>
        <v>0</v>
      </c>
      <c r="K983" s="180">
        <f>+BPub!Q968/1000000</f>
        <v>0</v>
      </c>
      <c r="L983" s="180">
        <f>+BPub!W968/1000000</f>
        <v>0</v>
      </c>
      <c r="M983" s="180">
        <f>+BPub!AD968/1000000</f>
        <v>0</v>
      </c>
      <c r="N983" s="180">
        <v>12.844560919999999</v>
      </c>
      <c r="P983" s="58">
        <f>+BPub!I968/1000000</f>
        <v>0</v>
      </c>
      <c r="Q983" s="58">
        <f>+BPub!N968/1000000</f>
        <v>0</v>
      </c>
      <c r="R983" s="58">
        <f>+BPub!S968/1000000</f>
        <v>0</v>
      </c>
      <c r="S983" s="58">
        <f>+BPub!X968/1000000</f>
        <v>0</v>
      </c>
      <c r="T983" s="58">
        <f>+BPub!AB968/1000000</f>
        <v>0</v>
      </c>
      <c r="U983" s="58">
        <v>67.712801510000006</v>
      </c>
      <c r="W983" s="58">
        <f>+BPub!H968/1000000</f>
        <v>0</v>
      </c>
      <c r="X983" s="58">
        <f>+BPub!M968/1000000</f>
        <v>0</v>
      </c>
      <c r="Y983" s="58">
        <f>+BPub!R968/1000000</f>
        <v>0</v>
      </c>
      <c r="Z983" s="58">
        <f>+BPub!V968/1000000</f>
        <v>0</v>
      </c>
      <c r="AA983" s="58">
        <f>+BPub!AC968/1000000</f>
        <v>0</v>
      </c>
      <c r="AB983" s="58">
        <v>224.68639059999998</v>
      </c>
      <c r="AD983">
        <v>32.778457000000003</v>
      </c>
      <c r="AE983">
        <v>61.597220999999998</v>
      </c>
      <c r="AF983">
        <v>77.462151000000006</v>
      </c>
      <c r="AG983">
        <v>76.453114999999997</v>
      </c>
      <c r="AH983">
        <v>90.35574179000001</v>
      </c>
      <c r="AI983">
        <v>111.9570525</v>
      </c>
    </row>
    <row r="984" spans="1:35" x14ac:dyDescent="0.25">
      <c r="A984" t="s">
        <v>962</v>
      </c>
      <c r="B984" s="1">
        <v>0</v>
      </c>
      <c r="C984" s="149">
        <v>0</v>
      </c>
      <c r="D984" s="1">
        <v>0</v>
      </c>
      <c r="E984" s="1">
        <v>0</v>
      </c>
      <c r="F984" s="1">
        <v>0</v>
      </c>
      <c r="G984" s="58">
        <v>0</v>
      </c>
      <c r="I984" s="180">
        <f>+BPub!G969/1000000</f>
        <v>0</v>
      </c>
      <c r="J984" s="180">
        <f>+BPub!L969/1000000</f>
        <v>0</v>
      </c>
      <c r="K984" s="180">
        <f>+BPub!Q969/1000000</f>
        <v>0</v>
      </c>
      <c r="L984" s="180">
        <f>+BPub!W969/1000000</f>
        <v>0</v>
      </c>
      <c r="M984" s="180">
        <f>+BPub!AD969/1000000</f>
        <v>0</v>
      </c>
      <c r="N984" s="180">
        <v>0</v>
      </c>
      <c r="P984" s="58">
        <f>+BPub!I969/1000000</f>
        <v>0</v>
      </c>
      <c r="Q984" s="58">
        <f>+BPub!N969/1000000</f>
        <v>0</v>
      </c>
      <c r="R984" s="58">
        <f>+BPub!S969/1000000</f>
        <v>0</v>
      </c>
      <c r="S984" s="58">
        <f>+BPub!X969/1000000</f>
        <v>0</v>
      </c>
      <c r="T984" s="58">
        <f>+BPub!AB969/1000000</f>
        <v>0</v>
      </c>
      <c r="U984" s="58">
        <v>0</v>
      </c>
      <c r="W984" s="58">
        <f>+BPub!H969/1000000</f>
        <v>0</v>
      </c>
      <c r="X984" s="58">
        <f>+BPub!M969/1000000</f>
        <v>0</v>
      </c>
      <c r="Y984" s="58">
        <f>+BPub!R969/1000000</f>
        <v>0</v>
      </c>
      <c r="Z984" s="58">
        <f>+BPub!V969/1000000</f>
        <v>0</v>
      </c>
      <c r="AA984" s="58">
        <f>+BPub!AC969/1000000</f>
        <v>0</v>
      </c>
      <c r="AB984" s="58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</row>
    <row r="985" spans="1:35" x14ac:dyDescent="0.25">
      <c r="A985" t="s">
        <v>963</v>
      </c>
      <c r="B985" s="1">
        <v>0</v>
      </c>
      <c r="C985" s="149">
        <v>0</v>
      </c>
      <c r="D985" s="1">
        <v>0</v>
      </c>
      <c r="E985" s="1">
        <v>0</v>
      </c>
      <c r="F985" s="1">
        <v>0</v>
      </c>
      <c r="G985" s="58">
        <v>0</v>
      </c>
      <c r="I985" s="180">
        <f>+BPub!G970/1000000</f>
        <v>0</v>
      </c>
      <c r="J985" s="180">
        <f>+BPub!L970/1000000</f>
        <v>0</v>
      </c>
      <c r="K985" s="180">
        <f>+BPub!Q970/1000000</f>
        <v>0</v>
      </c>
      <c r="L985" s="180">
        <f>+BPub!W970/1000000</f>
        <v>0</v>
      </c>
      <c r="M985" s="180">
        <f>+BPub!AD970/1000000</f>
        <v>0</v>
      </c>
      <c r="N985" s="180">
        <v>0</v>
      </c>
      <c r="P985" s="58">
        <f>+BPub!I970/1000000</f>
        <v>0</v>
      </c>
      <c r="Q985" s="58">
        <f>+BPub!N970/1000000</f>
        <v>0</v>
      </c>
      <c r="R985" s="58">
        <f>+BPub!S970/1000000</f>
        <v>0</v>
      </c>
      <c r="S985" s="58">
        <f>+BPub!X970/1000000</f>
        <v>0</v>
      </c>
      <c r="T985" s="58">
        <f>+BPub!AB970/1000000</f>
        <v>0</v>
      </c>
      <c r="U985" s="58">
        <v>0</v>
      </c>
      <c r="W985" s="58">
        <f>+BPub!H970/1000000</f>
        <v>0</v>
      </c>
      <c r="X985" s="58">
        <f>+BPub!M970/1000000</f>
        <v>0</v>
      </c>
      <c r="Y985" s="58">
        <f>+BPub!R970/1000000</f>
        <v>0</v>
      </c>
      <c r="Z985" s="58">
        <f>+BPub!V970/1000000</f>
        <v>0</v>
      </c>
      <c r="AA985" s="58">
        <f>+BPub!AC970/1000000</f>
        <v>0</v>
      </c>
      <c r="AB985" s="58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</row>
    <row r="986" spans="1:35" x14ac:dyDescent="0.25">
      <c r="A986" t="s">
        <v>964</v>
      </c>
      <c r="B986" s="1">
        <v>0</v>
      </c>
      <c r="C986" s="149">
        <v>0</v>
      </c>
      <c r="D986" s="1">
        <v>0</v>
      </c>
      <c r="E986" s="1">
        <v>0</v>
      </c>
      <c r="F986" s="1">
        <v>0</v>
      </c>
      <c r="G986" s="58">
        <v>0</v>
      </c>
      <c r="I986" s="180">
        <f>+BPub!G971/1000000</f>
        <v>0</v>
      </c>
      <c r="J986" s="180">
        <f>+BPub!L971/1000000</f>
        <v>0</v>
      </c>
      <c r="K986" s="180">
        <f>+BPub!Q971/1000000</f>
        <v>0</v>
      </c>
      <c r="L986" s="180">
        <f>+BPub!W971/1000000</f>
        <v>0</v>
      </c>
      <c r="M986" s="180">
        <f>+BPub!AD971/1000000</f>
        <v>0</v>
      </c>
      <c r="N986" s="180">
        <v>0</v>
      </c>
      <c r="P986" s="58">
        <f>+BPub!I971/1000000</f>
        <v>0</v>
      </c>
      <c r="Q986" s="58">
        <f>+BPub!N971/1000000</f>
        <v>0</v>
      </c>
      <c r="R986" s="58">
        <f>+BPub!S971/1000000</f>
        <v>0</v>
      </c>
      <c r="S986" s="58">
        <f>+BPub!X971/1000000</f>
        <v>0</v>
      </c>
      <c r="T986" s="58">
        <f>+BPub!AB971/1000000</f>
        <v>0</v>
      </c>
      <c r="U986" s="58">
        <v>0</v>
      </c>
      <c r="W986" s="58">
        <f>+BPub!H971/1000000</f>
        <v>0</v>
      </c>
      <c r="X986" s="58">
        <f>+BPub!M971/1000000</f>
        <v>0</v>
      </c>
      <c r="Y986" s="58">
        <f>+BPub!R971/1000000</f>
        <v>0</v>
      </c>
      <c r="Z986" s="58">
        <f>+BPub!V971/1000000</f>
        <v>0</v>
      </c>
      <c r="AA986" s="58">
        <f>+BPub!AC971/1000000</f>
        <v>0</v>
      </c>
      <c r="AB986" s="58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</row>
    <row r="987" spans="1:35" x14ac:dyDescent="0.25">
      <c r="A987" t="s">
        <v>965</v>
      </c>
      <c r="B987" s="1">
        <v>5.6686999999999996E-3</v>
      </c>
      <c r="C987" s="149">
        <v>2.4832580000000003E-2</v>
      </c>
      <c r="D987" s="1">
        <v>2.590491E-2</v>
      </c>
      <c r="E987" s="1">
        <v>1.085647E-2</v>
      </c>
      <c r="F987" s="1">
        <v>2.1001779999999998E-2</v>
      </c>
      <c r="G987" s="58">
        <v>2.0356389999999999E-2</v>
      </c>
      <c r="I987" s="180">
        <f>+BPub!G972/1000000</f>
        <v>0</v>
      </c>
      <c r="J987" s="180">
        <f>+BPub!L972/1000000</f>
        <v>0</v>
      </c>
      <c r="K987" s="180">
        <f>+BPub!Q972/1000000</f>
        <v>0</v>
      </c>
      <c r="L987" s="180">
        <f>+BPub!W972/1000000</f>
        <v>0</v>
      </c>
      <c r="M987" s="180">
        <f>+BPub!AD972/1000000</f>
        <v>0</v>
      </c>
      <c r="N987" s="180">
        <v>0</v>
      </c>
      <c r="P987" s="58">
        <f>+BPub!I972/1000000</f>
        <v>0</v>
      </c>
      <c r="Q987" s="58">
        <f>+BPub!N972/1000000</f>
        <v>0</v>
      </c>
      <c r="R987" s="58">
        <f>+BPub!S972/1000000</f>
        <v>0</v>
      </c>
      <c r="S987" s="58">
        <f>+BPub!X972/1000000</f>
        <v>0</v>
      </c>
      <c r="T987" s="58">
        <f>+BPub!AB972/1000000</f>
        <v>0</v>
      </c>
      <c r="U987" s="58">
        <v>0</v>
      </c>
      <c r="W987" s="58">
        <f>+BPub!H972/1000000</f>
        <v>0</v>
      </c>
      <c r="X987" s="58">
        <f>+BPub!M972/1000000</f>
        <v>0</v>
      </c>
      <c r="Y987" s="58">
        <f>+BPub!R972/1000000</f>
        <v>0</v>
      </c>
      <c r="Z987" s="58">
        <f>+BPub!V972/1000000</f>
        <v>0</v>
      </c>
      <c r="AA987" s="58">
        <f>+BPub!AC972/1000000</f>
        <v>0</v>
      </c>
      <c r="AB987" s="58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</row>
    <row r="988" spans="1:35" x14ac:dyDescent="0.25">
      <c r="A988" t="s">
        <v>966</v>
      </c>
      <c r="B988" s="1">
        <v>0</v>
      </c>
      <c r="C988" s="149">
        <v>0</v>
      </c>
      <c r="D988" s="1">
        <v>0</v>
      </c>
      <c r="E988" s="1">
        <v>0</v>
      </c>
      <c r="F988" s="1">
        <v>0</v>
      </c>
      <c r="G988" s="58">
        <v>0</v>
      </c>
      <c r="I988" s="180">
        <f>+BPub!G973/1000000</f>
        <v>0</v>
      </c>
      <c r="J988" s="180">
        <f>+BPub!L973/1000000</f>
        <v>0</v>
      </c>
      <c r="K988" s="180">
        <f>+BPub!Q973/1000000</f>
        <v>0</v>
      </c>
      <c r="L988" s="180">
        <f>+BPub!W973/1000000</f>
        <v>0</v>
      </c>
      <c r="M988" s="180">
        <f>+BPub!AD973/1000000</f>
        <v>0</v>
      </c>
      <c r="N988" s="180">
        <v>0</v>
      </c>
      <c r="P988" s="58">
        <f>+BPub!I973/1000000</f>
        <v>0</v>
      </c>
      <c r="Q988" s="58">
        <f>+BPub!N973/1000000</f>
        <v>0</v>
      </c>
      <c r="R988" s="58">
        <f>+BPub!S973/1000000</f>
        <v>0</v>
      </c>
      <c r="S988" s="58">
        <f>+BPub!X973/1000000</f>
        <v>0</v>
      </c>
      <c r="T988" s="58">
        <f>+BPub!AB973/1000000</f>
        <v>0</v>
      </c>
      <c r="U988" s="58">
        <v>0</v>
      </c>
      <c r="W988" s="58">
        <f>+BPub!H973/1000000</f>
        <v>0</v>
      </c>
      <c r="X988" s="58">
        <f>+BPub!M973/1000000</f>
        <v>0</v>
      </c>
      <c r="Y988" s="58">
        <f>+BPub!R973/1000000</f>
        <v>0</v>
      </c>
      <c r="Z988" s="58">
        <f>+BPub!V973/1000000</f>
        <v>0</v>
      </c>
      <c r="AA988" s="58">
        <f>+BPub!AC973/1000000</f>
        <v>0</v>
      </c>
      <c r="AB988" s="5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</row>
    <row r="989" spans="1:35" x14ac:dyDescent="0.25">
      <c r="A989" t="s">
        <v>967</v>
      </c>
      <c r="B989" s="1">
        <v>0</v>
      </c>
      <c r="C989" s="149">
        <v>0</v>
      </c>
      <c r="D989" s="1">
        <v>0</v>
      </c>
      <c r="E989" s="1">
        <v>0</v>
      </c>
      <c r="F989" s="1">
        <v>0</v>
      </c>
      <c r="G989" s="58">
        <v>0</v>
      </c>
      <c r="I989" s="180">
        <f>+BPub!G974/1000000</f>
        <v>0</v>
      </c>
      <c r="J989" s="180">
        <f>+BPub!L974/1000000</f>
        <v>0</v>
      </c>
      <c r="K989" s="180">
        <f>+BPub!Q974/1000000</f>
        <v>0</v>
      </c>
      <c r="L989" s="180">
        <f>+BPub!W974/1000000</f>
        <v>0</v>
      </c>
      <c r="M989" s="180">
        <f>+BPub!AD974/1000000</f>
        <v>0</v>
      </c>
      <c r="N989" s="180">
        <v>0</v>
      </c>
      <c r="P989" s="58">
        <f>+BPub!I974/1000000</f>
        <v>0</v>
      </c>
      <c r="Q989" s="58">
        <f>+BPub!N974/1000000</f>
        <v>0</v>
      </c>
      <c r="R989" s="58">
        <f>+BPub!S974/1000000</f>
        <v>0</v>
      </c>
      <c r="S989" s="58">
        <f>+BPub!X974/1000000</f>
        <v>0</v>
      </c>
      <c r="T989" s="58">
        <f>+BPub!AB974/1000000</f>
        <v>0</v>
      </c>
      <c r="U989" s="58">
        <v>0</v>
      </c>
      <c r="W989" s="58">
        <f>+BPub!H974/1000000</f>
        <v>0</v>
      </c>
      <c r="X989" s="58">
        <f>+BPub!M974/1000000</f>
        <v>0</v>
      </c>
      <c r="Y989" s="58">
        <f>+BPub!R974/1000000</f>
        <v>0</v>
      </c>
      <c r="Z989" s="58">
        <f>+BPub!V974/1000000</f>
        <v>0</v>
      </c>
      <c r="AA989" s="58">
        <f>+BPub!AC974/1000000</f>
        <v>0</v>
      </c>
      <c r="AB989" s="58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</row>
    <row r="990" spans="1:35" x14ac:dyDescent="0.25">
      <c r="A990" t="s">
        <v>968</v>
      </c>
      <c r="B990" s="1">
        <v>0</v>
      </c>
      <c r="C990" s="149">
        <v>0</v>
      </c>
      <c r="D990" s="1">
        <v>0</v>
      </c>
      <c r="E990" s="1">
        <v>0</v>
      </c>
      <c r="F990" s="1">
        <v>0</v>
      </c>
      <c r="G990" s="58">
        <v>0</v>
      </c>
      <c r="I990" s="180">
        <f>+BPub!G975/1000000</f>
        <v>0</v>
      </c>
      <c r="J990" s="180">
        <f>+BPub!L975/1000000</f>
        <v>0</v>
      </c>
      <c r="K990" s="180">
        <f>+BPub!Q975/1000000</f>
        <v>0</v>
      </c>
      <c r="L990" s="180">
        <f>+BPub!W975/1000000</f>
        <v>0</v>
      </c>
      <c r="M990" s="180">
        <f>+BPub!AD975/1000000</f>
        <v>0</v>
      </c>
      <c r="N990" s="180">
        <v>0</v>
      </c>
      <c r="P990" s="58">
        <f>+BPub!I975/1000000</f>
        <v>0</v>
      </c>
      <c r="Q990" s="58">
        <f>+BPub!N975/1000000</f>
        <v>0</v>
      </c>
      <c r="R990" s="58">
        <f>+BPub!S975/1000000</f>
        <v>0</v>
      </c>
      <c r="S990" s="58">
        <f>+BPub!X975/1000000</f>
        <v>0</v>
      </c>
      <c r="T990" s="58">
        <f>+BPub!AB975/1000000</f>
        <v>0</v>
      </c>
      <c r="U990" s="58">
        <v>0</v>
      </c>
      <c r="W990" s="58">
        <f>+BPub!H975/1000000</f>
        <v>0</v>
      </c>
      <c r="X990" s="58">
        <f>+BPub!M975/1000000</f>
        <v>0</v>
      </c>
      <c r="Y990" s="58">
        <f>+BPub!R975/1000000</f>
        <v>0</v>
      </c>
      <c r="Z990" s="58">
        <f>+BPub!V975/1000000</f>
        <v>0</v>
      </c>
      <c r="AA990" s="58">
        <f>+BPub!AC975/1000000</f>
        <v>0</v>
      </c>
      <c r="AB990" s="58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</row>
    <row r="991" spans="1:35" x14ac:dyDescent="0.25">
      <c r="A991" t="s">
        <v>969</v>
      </c>
      <c r="B991" s="1">
        <v>5.6686999999999996E-3</v>
      </c>
      <c r="C991" s="149">
        <v>2.4832580000000003E-2</v>
      </c>
      <c r="D991" s="1">
        <v>2.590491E-2</v>
      </c>
      <c r="E991" s="1">
        <v>1.085647E-2</v>
      </c>
      <c r="F991" s="1">
        <v>2.1001779999999998E-2</v>
      </c>
      <c r="G991" s="58">
        <v>2.0356389999999999E-2</v>
      </c>
      <c r="I991" s="180">
        <f>+BPub!G976/1000000</f>
        <v>0</v>
      </c>
      <c r="J991" s="180">
        <f>+BPub!L976/1000000</f>
        <v>0</v>
      </c>
      <c r="K991" s="180">
        <f>+BPub!Q976/1000000</f>
        <v>0</v>
      </c>
      <c r="L991" s="180">
        <f>+BPub!W976/1000000</f>
        <v>0</v>
      </c>
      <c r="M991" s="180">
        <f>+BPub!AD976/1000000</f>
        <v>0</v>
      </c>
      <c r="N991" s="180">
        <v>0</v>
      </c>
      <c r="P991" s="58">
        <f>+BPub!I976/1000000</f>
        <v>0</v>
      </c>
      <c r="Q991" s="58">
        <f>+BPub!N976/1000000</f>
        <v>0</v>
      </c>
      <c r="R991" s="58">
        <f>+BPub!S976/1000000</f>
        <v>0</v>
      </c>
      <c r="S991" s="58">
        <f>+BPub!X976/1000000</f>
        <v>0</v>
      </c>
      <c r="T991" s="58">
        <f>+BPub!AB976/1000000</f>
        <v>0</v>
      </c>
      <c r="U991" s="58">
        <v>0</v>
      </c>
      <c r="W991" s="58">
        <f>+BPub!H976/1000000</f>
        <v>0</v>
      </c>
      <c r="X991" s="58">
        <f>+BPub!M976/1000000</f>
        <v>0</v>
      </c>
      <c r="Y991" s="58">
        <f>+BPub!R976/1000000</f>
        <v>0</v>
      </c>
      <c r="Z991" s="58">
        <f>+BPub!V976/1000000</f>
        <v>0</v>
      </c>
      <c r="AA991" s="58">
        <f>+BPub!AC976/1000000</f>
        <v>0</v>
      </c>
      <c r="AB991" s="58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</row>
    <row r="992" spans="1:35" x14ac:dyDescent="0.25">
      <c r="A992" t="s">
        <v>970</v>
      </c>
      <c r="B992" s="1">
        <v>0</v>
      </c>
      <c r="C992" s="149">
        <v>0</v>
      </c>
      <c r="D992" s="1">
        <v>0</v>
      </c>
      <c r="E992" s="1">
        <v>0</v>
      </c>
      <c r="F992" s="1">
        <v>0</v>
      </c>
      <c r="G992" s="58">
        <v>0</v>
      </c>
      <c r="I992" s="180">
        <f>+BPub!G977/1000000</f>
        <v>0</v>
      </c>
      <c r="J992" s="180">
        <f>+BPub!L977/1000000</f>
        <v>0</v>
      </c>
      <c r="K992" s="180">
        <f>+BPub!Q977/1000000</f>
        <v>0</v>
      </c>
      <c r="L992" s="180">
        <f>+BPub!W977/1000000</f>
        <v>0</v>
      </c>
      <c r="M992" s="180">
        <f>+BPub!AD977/1000000</f>
        <v>0</v>
      </c>
      <c r="N992" s="180">
        <v>0</v>
      </c>
      <c r="P992" s="58">
        <f>+BPub!I977/1000000</f>
        <v>0</v>
      </c>
      <c r="Q992" s="58">
        <f>+BPub!N977/1000000</f>
        <v>0</v>
      </c>
      <c r="R992" s="58">
        <f>+BPub!S977/1000000</f>
        <v>0</v>
      </c>
      <c r="S992" s="58">
        <f>+BPub!X977/1000000</f>
        <v>0</v>
      </c>
      <c r="T992" s="58">
        <f>+BPub!AB977/1000000</f>
        <v>0</v>
      </c>
      <c r="U992" s="58">
        <v>0</v>
      </c>
      <c r="W992" s="58">
        <f>+BPub!H977/1000000</f>
        <v>0</v>
      </c>
      <c r="X992" s="58">
        <f>+BPub!M977/1000000</f>
        <v>0</v>
      </c>
      <c r="Y992" s="58">
        <f>+BPub!R977/1000000</f>
        <v>0</v>
      </c>
      <c r="Z992" s="58">
        <f>+BPub!V977/1000000</f>
        <v>0</v>
      </c>
      <c r="AA992" s="58">
        <f>+BPub!AC977/1000000</f>
        <v>0</v>
      </c>
      <c r="AB992" s="58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</row>
    <row r="993" spans="1:35" x14ac:dyDescent="0.25">
      <c r="A993" t="s">
        <v>971</v>
      </c>
      <c r="B993" s="1">
        <v>0</v>
      </c>
      <c r="C993" s="149">
        <v>0</v>
      </c>
      <c r="D993" s="1">
        <v>0</v>
      </c>
      <c r="E993" s="1">
        <v>0</v>
      </c>
      <c r="F993" s="1">
        <v>0</v>
      </c>
      <c r="G993" s="58">
        <v>0</v>
      </c>
      <c r="I993" s="180">
        <f>+BPub!G978/1000000</f>
        <v>0</v>
      </c>
      <c r="J993" s="180">
        <f>+BPub!L978/1000000</f>
        <v>0</v>
      </c>
      <c r="K993" s="180">
        <f>+BPub!Q978/1000000</f>
        <v>0</v>
      </c>
      <c r="L993" s="180">
        <f>+BPub!W978/1000000</f>
        <v>0</v>
      </c>
      <c r="M993" s="180">
        <f>+BPub!AD978/1000000</f>
        <v>0</v>
      </c>
      <c r="N993" s="180">
        <v>0</v>
      </c>
      <c r="P993" s="58">
        <f>+BPub!I978/1000000</f>
        <v>0</v>
      </c>
      <c r="Q993" s="58">
        <f>+BPub!N978/1000000</f>
        <v>0</v>
      </c>
      <c r="R993" s="58">
        <f>+BPub!S978/1000000</f>
        <v>0</v>
      </c>
      <c r="S993" s="58">
        <f>+BPub!X978/1000000</f>
        <v>0</v>
      </c>
      <c r="T993" s="58">
        <f>+BPub!AB978/1000000</f>
        <v>0</v>
      </c>
      <c r="U993" s="58">
        <v>0</v>
      </c>
      <c r="W993" s="58">
        <f>+BPub!H978/1000000</f>
        <v>0</v>
      </c>
      <c r="X993" s="58">
        <f>+BPub!M978/1000000</f>
        <v>0</v>
      </c>
      <c r="Y993" s="58">
        <f>+BPub!R978/1000000</f>
        <v>0</v>
      </c>
      <c r="Z993" s="58">
        <f>+BPub!V978/1000000</f>
        <v>0</v>
      </c>
      <c r="AA993" s="58">
        <f>+BPub!AC978/1000000</f>
        <v>0</v>
      </c>
      <c r="AB993" s="58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</row>
    <row r="994" spans="1:35" x14ac:dyDescent="0.25">
      <c r="A994" t="s">
        <v>972</v>
      </c>
      <c r="B994" s="1">
        <v>0</v>
      </c>
      <c r="C994" s="149">
        <v>0</v>
      </c>
      <c r="D994" s="1">
        <v>0</v>
      </c>
      <c r="E994" s="1">
        <v>0</v>
      </c>
      <c r="F994" s="1">
        <v>0</v>
      </c>
      <c r="G994" s="58">
        <v>0</v>
      </c>
      <c r="I994" s="180">
        <f>+BPub!G979/1000000</f>
        <v>0</v>
      </c>
      <c r="J994" s="180">
        <f>+BPub!L979/1000000</f>
        <v>0</v>
      </c>
      <c r="K994" s="180">
        <f>+BPub!Q979/1000000</f>
        <v>0</v>
      </c>
      <c r="L994" s="180">
        <f>+BPub!W979/1000000</f>
        <v>0</v>
      </c>
      <c r="M994" s="180">
        <f>+BPub!AD979/1000000</f>
        <v>0</v>
      </c>
      <c r="N994" s="180">
        <v>0</v>
      </c>
      <c r="P994" s="58">
        <f>+BPub!I979/1000000</f>
        <v>0</v>
      </c>
      <c r="Q994" s="58">
        <f>+BPub!N979/1000000</f>
        <v>0</v>
      </c>
      <c r="R994" s="58">
        <f>+BPub!S979/1000000</f>
        <v>0</v>
      </c>
      <c r="S994" s="58">
        <f>+BPub!X979/1000000</f>
        <v>0</v>
      </c>
      <c r="T994" s="58">
        <f>+BPub!AB979/1000000</f>
        <v>0</v>
      </c>
      <c r="U994" s="58">
        <v>0</v>
      </c>
      <c r="W994" s="58">
        <f>+BPub!H979/1000000</f>
        <v>0</v>
      </c>
      <c r="X994" s="58">
        <f>+BPub!M979/1000000</f>
        <v>0</v>
      </c>
      <c r="Y994" s="58">
        <f>+BPub!R979/1000000</f>
        <v>0</v>
      </c>
      <c r="Z994" s="58">
        <f>+BPub!V979/1000000</f>
        <v>0</v>
      </c>
      <c r="AA994" s="58">
        <f>+BPub!AC979/1000000</f>
        <v>0</v>
      </c>
      <c r="AB994" s="58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</row>
    <row r="995" spans="1:35" x14ac:dyDescent="0.25">
      <c r="A995" t="s">
        <v>973</v>
      </c>
      <c r="B995" s="1">
        <v>0</v>
      </c>
      <c r="C995" s="149">
        <v>0</v>
      </c>
      <c r="D995" s="1">
        <v>0</v>
      </c>
      <c r="E995" s="1">
        <v>0</v>
      </c>
      <c r="F995" s="1">
        <v>0</v>
      </c>
      <c r="G995" s="58">
        <v>0</v>
      </c>
      <c r="I995" s="180">
        <f>+BPub!G980/1000000</f>
        <v>0</v>
      </c>
      <c r="J995" s="180">
        <f>+BPub!L980/1000000</f>
        <v>0</v>
      </c>
      <c r="K995" s="180">
        <f>+BPub!Q980/1000000</f>
        <v>44.532511079999999</v>
      </c>
      <c r="L995" s="180">
        <f>+BPub!W980/1000000</f>
        <v>79.246298749999994</v>
      </c>
      <c r="M995" s="180">
        <f>+BPub!AD980/1000000</f>
        <v>43.737120040000001</v>
      </c>
      <c r="N995" s="180">
        <v>0</v>
      </c>
      <c r="P995" s="58">
        <f>+BPub!I980/1000000</f>
        <v>0</v>
      </c>
      <c r="Q995" s="58">
        <f>+BPub!N980/1000000</f>
        <v>0</v>
      </c>
      <c r="R995" s="58">
        <f>+BPub!S980/1000000</f>
        <v>0</v>
      </c>
      <c r="S995" s="58">
        <f>+BPub!X980/1000000</f>
        <v>26.042014809999998</v>
      </c>
      <c r="T995" s="58">
        <f>+BPub!AB980/1000000</f>
        <v>60.583443179999996</v>
      </c>
      <c r="U995" s="58">
        <v>0</v>
      </c>
      <c r="W995" s="58">
        <f>+BPub!H980/1000000</f>
        <v>355.21717405999999</v>
      </c>
      <c r="X995" s="58">
        <f>+BPub!M980/1000000</f>
        <v>261.89264901000001</v>
      </c>
      <c r="Y995" s="58">
        <f>+BPub!R980/1000000</f>
        <v>294.18909755999999</v>
      </c>
      <c r="Z995" s="58">
        <f>+BPub!V980/1000000</f>
        <v>302.11065497000004</v>
      </c>
      <c r="AA995" s="58">
        <f>+BPub!AC980/1000000</f>
        <v>267.31380074000003</v>
      </c>
      <c r="AB995" s="58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</row>
    <row r="996" spans="1:35" x14ac:dyDescent="0.25">
      <c r="A996" t="s">
        <v>974</v>
      </c>
      <c r="B996" s="1">
        <v>3.5993482000000001</v>
      </c>
      <c r="C996" s="149">
        <v>4.5222232699999996</v>
      </c>
      <c r="D996" s="1">
        <v>3.0424928700000002</v>
      </c>
      <c r="E996" s="1">
        <v>2.4634148100000002</v>
      </c>
      <c r="F996" s="1">
        <v>2.5981374700000002</v>
      </c>
      <c r="G996" s="58">
        <v>5.6877940000000002</v>
      </c>
      <c r="I996" s="180">
        <f>+BPub!G981/1000000</f>
        <v>0</v>
      </c>
      <c r="J996" s="180">
        <f>+BPub!L981/1000000</f>
        <v>0</v>
      </c>
      <c r="K996" s="180">
        <f>+BPub!Q981/1000000</f>
        <v>44.532511079999999</v>
      </c>
      <c r="L996" s="180">
        <f>+BPub!W981/1000000</f>
        <v>79.246298749999994</v>
      </c>
      <c r="M996" s="180">
        <f>+BPub!AD981/1000000</f>
        <v>43.737120040000001</v>
      </c>
      <c r="N996" s="180">
        <v>12.844560919999999</v>
      </c>
      <c r="P996" s="58">
        <f>+BPub!I981/1000000</f>
        <v>0</v>
      </c>
      <c r="Q996" s="58">
        <f>+BPub!N981/1000000</f>
        <v>0</v>
      </c>
      <c r="R996" s="58">
        <f>+BPub!S981/1000000</f>
        <v>0</v>
      </c>
      <c r="S996" s="58">
        <f>+BPub!X981/1000000</f>
        <v>25.69474881</v>
      </c>
      <c r="T996" s="58">
        <f>+BPub!AB981/1000000</f>
        <v>60.186392179999999</v>
      </c>
      <c r="U996" s="58">
        <v>67.712801510000006</v>
      </c>
      <c r="W996" s="58">
        <f>+BPub!H981/1000000</f>
        <v>355.21717405999999</v>
      </c>
      <c r="X996" s="58">
        <f>+BPub!M981/1000000</f>
        <v>261.89264901000001</v>
      </c>
      <c r="Y996" s="58">
        <f>+BPub!R981/1000000</f>
        <v>294.18909755999999</v>
      </c>
      <c r="Z996" s="58">
        <f>+BPub!V981/1000000</f>
        <v>302.11065497000004</v>
      </c>
      <c r="AA996" s="58">
        <f>+BPub!AC981/1000000</f>
        <v>0</v>
      </c>
      <c r="AB996" s="58">
        <v>224.68639059999998</v>
      </c>
      <c r="AD996">
        <v>32.778457000000003</v>
      </c>
      <c r="AE996">
        <v>61.597220999999998</v>
      </c>
      <c r="AF996">
        <v>77.462151000000006</v>
      </c>
      <c r="AG996">
        <v>76.453114999999997</v>
      </c>
      <c r="AH996">
        <v>90.35574179000001</v>
      </c>
      <c r="AI996">
        <v>111.9570525</v>
      </c>
    </row>
    <row r="997" spans="1:35" x14ac:dyDescent="0.25">
      <c r="A997" t="s">
        <v>975</v>
      </c>
      <c r="B997" s="1">
        <v>3.5970082000000003</v>
      </c>
      <c r="C997" s="149">
        <v>4.5119712699999992</v>
      </c>
      <c r="D997" s="1">
        <v>3.0240672700000002</v>
      </c>
      <c r="E997" s="1">
        <v>2.4537643999999998</v>
      </c>
      <c r="F997" s="1">
        <v>2.0483631999999998</v>
      </c>
      <c r="G997" s="58">
        <v>3.0266096899999999</v>
      </c>
      <c r="I997" s="180">
        <f>+BPub!G982/1000000</f>
        <v>0</v>
      </c>
      <c r="J997" s="180">
        <f>+BPub!L982/1000000</f>
        <v>0</v>
      </c>
      <c r="K997" s="180">
        <f>+BPub!Q982/1000000</f>
        <v>0</v>
      </c>
      <c r="L997" s="180">
        <f>+BPub!W982/1000000</f>
        <v>0</v>
      </c>
      <c r="M997" s="180">
        <f>+BPub!AD982/1000000</f>
        <v>0</v>
      </c>
      <c r="N997" s="180">
        <v>12.844560919999999</v>
      </c>
      <c r="P997" s="58">
        <f>+BPub!I982/1000000</f>
        <v>0</v>
      </c>
      <c r="Q997" s="58">
        <f>+BPub!N982/1000000</f>
        <v>0</v>
      </c>
      <c r="R997" s="58">
        <f>+BPub!S982/1000000</f>
        <v>0</v>
      </c>
      <c r="S997" s="58">
        <f>+BPub!X982/1000000</f>
        <v>0</v>
      </c>
      <c r="T997" s="58">
        <f>+BPub!AB982/1000000</f>
        <v>0</v>
      </c>
      <c r="U997" s="58">
        <v>67.487921510000007</v>
      </c>
      <c r="W997" s="58">
        <f>+BPub!H982/1000000</f>
        <v>0</v>
      </c>
      <c r="X997" s="58">
        <f>+BPub!M982/1000000</f>
        <v>0</v>
      </c>
      <c r="Y997" s="58">
        <f>+BPub!R982/1000000</f>
        <v>0</v>
      </c>
      <c r="Z997" s="58">
        <f>+BPub!V982/1000000</f>
        <v>0</v>
      </c>
      <c r="AA997" s="58">
        <f>+BPub!AC982/1000000</f>
        <v>0</v>
      </c>
      <c r="AB997" s="58">
        <v>17.142247000000001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</row>
    <row r="998" spans="1:35" x14ac:dyDescent="0.25">
      <c r="A998" t="s">
        <v>976</v>
      </c>
      <c r="B998" s="1">
        <v>1.4400000000000001E-3</v>
      </c>
      <c r="C998" s="149">
        <v>1.4400000000000001E-3</v>
      </c>
      <c r="D998" s="1">
        <v>0</v>
      </c>
      <c r="E998" s="1">
        <v>0</v>
      </c>
      <c r="F998" s="1">
        <v>0</v>
      </c>
      <c r="G998" s="58">
        <v>0</v>
      </c>
      <c r="I998" s="180">
        <f>+BPub!G983/1000000</f>
        <v>0</v>
      </c>
      <c r="J998" s="180">
        <f>+BPub!L983/1000000</f>
        <v>0</v>
      </c>
      <c r="K998" s="180">
        <f>+BPub!Q983/1000000</f>
        <v>0</v>
      </c>
      <c r="L998" s="180">
        <f>+BPub!W983/1000000</f>
        <v>0</v>
      </c>
      <c r="M998" s="180">
        <f>+BPub!AD983/1000000</f>
        <v>0</v>
      </c>
      <c r="N998" s="180">
        <v>0</v>
      </c>
      <c r="P998" s="58">
        <f>+BPub!I983/1000000</f>
        <v>0</v>
      </c>
      <c r="Q998" s="58">
        <f>+BPub!N983/1000000</f>
        <v>0</v>
      </c>
      <c r="R998" s="58">
        <f>+BPub!S983/1000000</f>
        <v>0</v>
      </c>
      <c r="S998" s="58">
        <f>+BPub!X983/1000000</f>
        <v>0</v>
      </c>
      <c r="T998" s="58">
        <f>+BPub!AB983/1000000</f>
        <v>0</v>
      </c>
      <c r="U998" s="58">
        <v>0</v>
      </c>
      <c r="W998" s="58">
        <f>+BPub!H983/1000000</f>
        <v>0</v>
      </c>
      <c r="X998" s="58">
        <f>+BPub!M983/1000000</f>
        <v>0</v>
      </c>
      <c r="Y998" s="58">
        <f>+BPub!R983/1000000</f>
        <v>0</v>
      </c>
      <c r="Z998" s="58">
        <f>+BPub!V983/1000000</f>
        <v>0</v>
      </c>
      <c r="AA998" s="58">
        <f>+BPub!AC983/1000000</f>
        <v>0</v>
      </c>
      <c r="AB998" s="58">
        <v>0</v>
      </c>
      <c r="AD998">
        <v>32.778457000000003</v>
      </c>
      <c r="AE998">
        <v>61.597220999999998</v>
      </c>
      <c r="AF998">
        <v>77.462151000000006</v>
      </c>
      <c r="AG998">
        <v>76.453114999999997</v>
      </c>
      <c r="AH998">
        <v>90.35574179000001</v>
      </c>
      <c r="AI998">
        <v>0</v>
      </c>
    </row>
    <row r="999" spans="1:35" x14ac:dyDescent="0.25">
      <c r="A999" t="s">
        <v>977</v>
      </c>
      <c r="B999" s="1">
        <v>0</v>
      </c>
      <c r="C999" s="149">
        <v>0</v>
      </c>
      <c r="D999" s="1">
        <v>0</v>
      </c>
      <c r="E999" s="1">
        <v>0</v>
      </c>
      <c r="F999" s="1">
        <v>0</v>
      </c>
      <c r="G999" s="58">
        <v>0</v>
      </c>
      <c r="I999" s="180">
        <f>+BPub!G984/1000000</f>
        <v>0</v>
      </c>
      <c r="J999" s="180">
        <f>+BPub!L984/1000000</f>
        <v>0</v>
      </c>
      <c r="K999" s="180">
        <f>+BPub!Q984/1000000</f>
        <v>0</v>
      </c>
      <c r="L999" s="180">
        <f>+BPub!W984/1000000</f>
        <v>0</v>
      </c>
      <c r="M999" s="180">
        <f>+BPub!AD984/1000000</f>
        <v>0</v>
      </c>
      <c r="N999" s="180">
        <v>0</v>
      </c>
      <c r="P999" s="58">
        <f>+BPub!I984/1000000</f>
        <v>0</v>
      </c>
      <c r="Q999" s="58">
        <f>+BPub!N984/1000000</f>
        <v>0</v>
      </c>
      <c r="R999" s="58">
        <f>+BPub!S984/1000000</f>
        <v>0</v>
      </c>
      <c r="S999" s="58">
        <f>+BPub!X984/1000000</f>
        <v>0.34726600000000002</v>
      </c>
      <c r="T999" s="58">
        <f>+BPub!AB984/1000000</f>
        <v>0.39705099999999999</v>
      </c>
      <c r="U999" s="58">
        <v>0</v>
      </c>
      <c r="W999" s="58">
        <f>+BPub!H984/1000000</f>
        <v>0</v>
      </c>
      <c r="X999" s="58">
        <f>+BPub!M984/1000000</f>
        <v>0</v>
      </c>
      <c r="Y999" s="58">
        <f>+BPub!R984/1000000</f>
        <v>0</v>
      </c>
      <c r="Z999" s="58">
        <f>+BPub!V984/1000000</f>
        <v>0</v>
      </c>
      <c r="AA999" s="58">
        <f>+BPub!AC984/1000000</f>
        <v>0</v>
      </c>
      <c r="AB999" s="58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</row>
    <row r="1000" spans="1:35" x14ac:dyDescent="0.25">
      <c r="A1000" t="s">
        <v>978</v>
      </c>
      <c r="B1000" s="1">
        <v>8.9999999999999998E-4</v>
      </c>
      <c r="C1000" s="149">
        <v>8.8120000000000004E-3</v>
      </c>
      <c r="D1000" s="1">
        <v>1.8425599999999997E-2</v>
      </c>
      <c r="E1000" s="1">
        <v>9.6504099999999999E-3</v>
      </c>
      <c r="F1000" s="1">
        <v>0.54977427000000001</v>
      </c>
      <c r="G1000" s="58">
        <v>2.6611843099999999</v>
      </c>
      <c r="I1000" s="180">
        <f>+BPub!G985/1000000</f>
        <v>0</v>
      </c>
      <c r="J1000" s="180">
        <f>+BPub!L985/1000000</f>
        <v>0</v>
      </c>
      <c r="K1000" s="180">
        <f>+BPub!Q985/1000000</f>
        <v>0</v>
      </c>
      <c r="L1000" s="180">
        <f>+BPub!W985/1000000</f>
        <v>0</v>
      </c>
      <c r="M1000" s="180">
        <f>+BPub!AD985/1000000</f>
        <v>0</v>
      </c>
      <c r="N1000" s="180">
        <v>0</v>
      </c>
      <c r="P1000" s="58">
        <f>+BPub!I985/1000000</f>
        <v>0</v>
      </c>
      <c r="Q1000" s="58">
        <f>+BPub!N985/1000000</f>
        <v>0</v>
      </c>
      <c r="R1000" s="58">
        <f>+BPub!S985/1000000</f>
        <v>0</v>
      </c>
      <c r="S1000" s="58">
        <f>+BPub!X985/1000000</f>
        <v>0</v>
      </c>
      <c r="T1000" s="58">
        <f>+BPub!AB985/1000000</f>
        <v>0</v>
      </c>
      <c r="U1000" s="58">
        <v>0.22488</v>
      </c>
      <c r="W1000" s="58">
        <f>+BPub!H985/1000000</f>
        <v>0</v>
      </c>
      <c r="X1000" s="58">
        <f>+BPub!M985/1000000</f>
        <v>0</v>
      </c>
      <c r="Y1000" s="58">
        <f>+BPub!R985/1000000</f>
        <v>0</v>
      </c>
      <c r="Z1000" s="58">
        <f>+BPub!V985/1000000</f>
        <v>0</v>
      </c>
      <c r="AA1000" s="58">
        <f>+BPub!AC985/1000000</f>
        <v>0</v>
      </c>
      <c r="AB1000" s="58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</row>
    <row r="1001" spans="1:35" x14ac:dyDescent="0.25">
      <c r="A1001" t="s">
        <v>979</v>
      </c>
      <c r="B1001" s="1">
        <v>0</v>
      </c>
      <c r="C1001" s="149">
        <v>0</v>
      </c>
      <c r="D1001" s="1">
        <v>0</v>
      </c>
      <c r="E1001" s="1">
        <v>0</v>
      </c>
      <c r="F1001" s="1">
        <v>0</v>
      </c>
      <c r="G1001" s="58">
        <v>0</v>
      </c>
      <c r="I1001" s="180">
        <f>+BPub!G986/1000000</f>
        <v>0</v>
      </c>
      <c r="J1001" s="180">
        <f>+BPub!L986/1000000</f>
        <v>0</v>
      </c>
      <c r="K1001" s="180">
        <f>+BPub!Q986/1000000</f>
        <v>0</v>
      </c>
      <c r="L1001" s="180">
        <f>+BPub!W986/1000000</f>
        <v>0</v>
      </c>
      <c r="M1001" s="180">
        <f>+BPub!AD986/1000000</f>
        <v>0</v>
      </c>
      <c r="N1001" s="180">
        <v>0</v>
      </c>
      <c r="P1001" s="58">
        <f>+BPub!I986/1000000</f>
        <v>0</v>
      </c>
      <c r="Q1001" s="58">
        <f>+BPub!N986/1000000</f>
        <v>0</v>
      </c>
      <c r="R1001" s="58">
        <f>+BPub!S986/1000000</f>
        <v>0</v>
      </c>
      <c r="S1001" s="58">
        <f>+BPub!X986/1000000</f>
        <v>0</v>
      </c>
      <c r="T1001" s="58">
        <f>+BPub!AB986/1000000</f>
        <v>0</v>
      </c>
      <c r="U1001" s="58">
        <v>0</v>
      </c>
      <c r="W1001" s="58">
        <f>+BPub!H986/1000000</f>
        <v>0</v>
      </c>
      <c r="X1001" s="58">
        <f>+BPub!M986/1000000</f>
        <v>0</v>
      </c>
      <c r="Y1001" s="58">
        <f>+BPub!R986/1000000</f>
        <v>0</v>
      </c>
      <c r="Z1001" s="58">
        <f>+BPub!V986/1000000</f>
        <v>0</v>
      </c>
      <c r="AA1001" s="58">
        <f>+BPub!AC986/1000000</f>
        <v>0</v>
      </c>
      <c r="AB1001" s="58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111.9570525</v>
      </c>
    </row>
    <row r="1002" spans="1:35" x14ac:dyDescent="0.25">
      <c r="A1002" t="s">
        <v>980</v>
      </c>
      <c r="B1002" s="1">
        <v>0</v>
      </c>
      <c r="C1002" s="149">
        <v>0</v>
      </c>
      <c r="D1002" s="1">
        <v>0</v>
      </c>
      <c r="E1002" s="1">
        <v>0</v>
      </c>
      <c r="F1002" s="1">
        <v>0</v>
      </c>
      <c r="G1002" s="58">
        <v>0</v>
      </c>
      <c r="I1002" s="180">
        <f>+BPub!G987/1000000</f>
        <v>0</v>
      </c>
      <c r="J1002" s="180">
        <f>+BPub!L987/1000000</f>
        <v>0</v>
      </c>
      <c r="K1002" s="180">
        <f>+BPub!Q987/1000000</f>
        <v>0</v>
      </c>
      <c r="L1002" s="180">
        <f>+BPub!W987/1000000</f>
        <v>0</v>
      </c>
      <c r="M1002" s="180">
        <f>+BPub!AD987/1000000</f>
        <v>0</v>
      </c>
      <c r="N1002" s="180">
        <v>0</v>
      </c>
      <c r="P1002" s="58">
        <f>+BPub!I987/1000000</f>
        <v>0</v>
      </c>
      <c r="Q1002" s="58">
        <f>+BPub!N987/1000000</f>
        <v>0</v>
      </c>
      <c r="R1002" s="58">
        <f>+BPub!S987/1000000</f>
        <v>0</v>
      </c>
      <c r="S1002" s="58">
        <f>+BPub!X987/1000000</f>
        <v>0</v>
      </c>
      <c r="T1002" s="58">
        <f>+BPub!AB987/1000000</f>
        <v>0</v>
      </c>
      <c r="U1002" s="58">
        <v>0</v>
      </c>
      <c r="W1002" s="58">
        <f>+BPub!H987/1000000</f>
        <v>0</v>
      </c>
      <c r="X1002" s="58">
        <f>+BPub!M987/1000000</f>
        <v>0</v>
      </c>
      <c r="Y1002" s="58">
        <f>+BPub!R987/1000000</f>
        <v>0</v>
      </c>
      <c r="Z1002" s="58">
        <f>+BPub!V987/1000000</f>
        <v>0</v>
      </c>
      <c r="AA1002" s="58">
        <f>+BPub!AC987/1000000</f>
        <v>0</v>
      </c>
      <c r="AB1002" s="58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</row>
    <row r="1003" spans="1:35" x14ac:dyDescent="0.25">
      <c r="A1003" t="s">
        <v>981</v>
      </c>
      <c r="B1003" s="1">
        <v>0</v>
      </c>
      <c r="C1003" s="149">
        <v>0</v>
      </c>
      <c r="D1003" s="1">
        <v>0</v>
      </c>
      <c r="E1003" s="1">
        <v>0</v>
      </c>
      <c r="F1003" s="1">
        <v>0</v>
      </c>
      <c r="G1003" s="58">
        <v>0</v>
      </c>
      <c r="I1003" s="180">
        <f>+BPub!G988/1000000</f>
        <v>0</v>
      </c>
      <c r="J1003" s="180">
        <f>+BPub!L988/1000000</f>
        <v>0</v>
      </c>
      <c r="K1003" s="180">
        <f>+BPub!Q988/1000000</f>
        <v>0</v>
      </c>
      <c r="L1003" s="180">
        <f>+BPub!W988/1000000</f>
        <v>0</v>
      </c>
      <c r="M1003" s="180">
        <f>+BPub!AD988/1000000</f>
        <v>0</v>
      </c>
      <c r="N1003" s="180">
        <v>0</v>
      </c>
      <c r="P1003" s="58">
        <f>+BPub!I988/1000000</f>
        <v>0</v>
      </c>
      <c r="Q1003" s="58">
        <f>+BPub!N988/1000000</f>
        <v>0</v>
      </c>
      <c r="R1003" s="58">
        <f>+BPub!S988/1000000</f>
        <v>0</v>
      </c>
      <c r="S1003" s="58">
        <f>+BPub!X988/1000000</f>
        <v>0</v>
      </c>
      <c r="T1003" s="58">
        <f>+BPub!AB988/1000000</f>
        <v>0</v>
      </c>
      <c r="U1003" s="58">
        <v>0</v>
      </c>
      <c r="W1003" s="58">
        <f>+BPub!H988/1000000</f>
        <v>0</v>
      </c>
      <c r="X1003" s="58">
        <f>+BPub!M988/1000000</f>
        <v>0</v>
      </c>
      <c r="Y1003" s="58">
        <f>+BPub!R988/1000000</f>
        <v>0</v>
      </c>
      <c r="Z1003" s="58">
        <f>+BPub!V988/1000000</f>
        <v>0</v>
      </c>
      <c r="AA1003" s="58">
        <f>+BPub!AC988/1000000</f>
        <v>0</v>
      </c>
      <c r="AB1003" s="58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</row>
    <row r="1004" spans="1:35" x14ac:dyDescent="0.25">
      <c r="A1004" t="s">
        <v>982</v>
      </c>
      <c r="B1004" s="1">
        <v>0</v>
      </c>
      <c r="C1004" s="149">
        <v>0</v>
      </c>
      <c r="D1004" s="1">
        <v>0</v>
      </c>
      <c r="E1004" s="1">
        <v>0</v>
      </c>
      <c r="F1004" s="1">
        <v>0</v>
      </c>
      <c r="G1004" s="58">
        <v>0</v>
      </c>
      <c r="I1004" s="180">
        <f>+BPub!G989/1000000</f>
        <v>0</v>
      </c>
      <c r="J1004" s="180">
        <f>+BPub!L989/1000000</f>
        <v>0</v>
      </c>
      <c r="K1004" s="180">
        <f>+BPub!Q989/1000000</f>
        <v>0</v>
      </c>
      <c r="L1004" s="180">
        <f>+BPub!W989/1000000</f>
        <v>0</v>
      </c>
      <c r="M1004" s="180">
        <f>+BPub!AD989/1000000</f>
        <v>0</v>
      </c>
      <c r="N1004" s="180">
        <v>0</v>
      </c>
      <c r="P1004" s="58">
        <f>+BPub!I989/1000000</f>
        <v>0</v>
      </c>
      <c r="Q1004" s="58">
        <f>+BPub!N989/1000000</f>
        <v>0</v>
      </c>
      <c r="R1004" s="58">
        <f>+BPub!S989/1000000</f>
        <v>0</v>
      </c>
      <c r="S1004" s="58">
        <f>+BPub!X989/1000000</f>
        <v>0</v>
      </c>
      <c r="T1004" s="58">
        <f>+BPub!AB989/1000000</f>
        <v>0</v>
      </c>
      <c r="U1004" s="58">
        <v>0</v>
      </c>
      <c r="W1004" s="58">
        <f>+BPub!H989/1000000</f>
        <v>0</v>
      </c>
      <c r="X1004" s="58">
        <f>+BPub!M989/1000000</f>
        <v>0</v>
      </c>
      <c r="Y1004" s="58">
        <f>+BPub!R989/1000000</f>
        <v>0</v>
      </c>
      <c r="Z1004" s="58">
        <f>+BPub!V989/1000000</f>
        <v>0</v>
      </c>
      <c r="AA1004" s="58">
        <f>+BPub!AC989/1000000</f>
        <v>0</v>
      </c>
      <c r="AB1004" s="58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</row>
    <row r="1005" spans="1:35" x14ac:dyDescent="0.25">
      <c r="A1005" t="s">
        <v>983</v>
      </c>
      <c r="B1005" s="1">
        <v>0</v>
      </c>
      <c r="C1005" s="149">
        <v>0</v>
      </c>
      <c r="D1005" s="1">
        <v>0</v>
      </c>
      <c r="E1005" s="1">
        <v>0</v>
      </c>
      <c r="F1005" s="1">
        <v>0</v>
      </c>
      <c r="G1005" s="58">
        <v>0</v>
      </c>
      <c r="I1005" s="180">
        <f>+BPub!G990/1000000</f>
        <v>0</v>
      </c>
      <c r="J1005" s="180">
        <f>+BPub!L990/1000000</f>
        <v>0</v>
      </c>
      <c r="K1005" s="180">
        <f>+BPub!Q990/1000000</f>
        <v>0</v>
      </c>
      <c r="L1005" s="180">
        <f>+BPub!W990/1000000</f>
        <v>0</v>
      </c>
      <c r="M1005" s="180">
        <f>+BPub!AD990/1000000</f>
        <v>0</v>
      </c>
      <c r="N1005" s="180">
        <v>0</v>
      </c>
      <c r="P1005" s="58">
        <f>+BPub!I990/1000000</f>
        <v>0</v>
      </c>
      <c r="Q1005" s="58">
        <f>+BPub!N990/1000000</f>
        <v>0</v>
      </c>
      <c r="R1005" s="58">
        <f>+BPub!S990/1000000</f>
        <v>0</v>
      </c>
      <c r="S1005" s="58">
        <f>+BPub!X990/1000000</f>
        <v>0</v>
      </c>
      <c r="T1005" s="58">
        <f>+BPub!AB990/1000000</f>
        <v>0</v>
      </c>
      <c r="U1005" s="58">
        <v>0</v>
      </c>
      <c r="W1005" s="58">
        <f>+BPub!H990/1000000</f>
        <v>0</v>
      </c>
      <c r="X1005" s="58">
        <f>+BPub!M990/1000000</f>
        <v>0</v>
      </c>
      <c r="Y1005" s="58">
        <f>+BPub!R990/1000000</f>
        <v>0</v>
      </c>
      <c r="Z1005" s="58">
        <f>+BPub!V990/1000000</f>
        <v>0</v>
      </c>
      <c r="AA1005" s="58">
        <f>+BPub!AC990/1000000</f>
        <v>0</v>
      </c>
      <c r="AB1005" s="58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</row>
    <row r="1006" spans="1:35" x14ac:dyDescent="0.25">
      <c r="A1006" t="s">
        <v>984</v>
      </c>
      <c r="B1006" s="1">
        <v>0</v>
      </c>
      <c r="C1006" s="149">
        <v>0</v>
      </c>
      <c r="D1006" s="1">
        <v>0</v>
      </c>
      <c r="E1006" s="1">
        <v>0</v>
      </c>
      <c r="F1006" s="1">
        <v>0</v>
      </c>
      <c r="G1006" s="58">
        <v>0</v>
      </c>
      <c r="I1006" s="180">
        <f>+BPub!G991/1000000</f>
        <v>0</v>
      </c>
      <c r="J1006" s="180">
        <f>+BPub!L991/1000000</f>
        <v>0</v>
      </c>
      <c r="K1006" s="180">
        <f>+BPub!Q991/1000000</f>
        <v>0</v>
      </c>
      <c r="L1006" s="180">
        <f>+BPub!W991/1000000</f>
        <v>0</v>
      </c>
      <c r="M1006" s="180">
        <f>+BPub!AD991/1000000</f>
        <v>0</v>
      </c>
      <c r="N1006" s="180">
        <v>0</v>
      </c>
      <c r="P1006" s="58">
        <f>+BPub!I991/1000000</f>
        <v>0</v>
      </c>
      <c r="Q1006" s="58">
        <f>+BPub!N991/1000000</f>
        <v>0</v>
      </c>
      <c r="R1006" s="58">
        <f>+BPub!S991/1000000</f>
        <v>0</v>
      </c>
      <c r="S1006" s="58">
        <f>+BPub!X991/1000000</f>
        <v>0</v>
      </c>
      <c r="T1006" s="58">
        <f>+BPub!AB991/1000000</f>
        <v>0</v>
      </c>
      <c r="U1006" s="58">
        <v>0</v>
      </c>
      <c r="W1006" s="58">
        <f>+BPub!H991/1000000</f>
        <v>0</v>
      </c>
      <c r="X1006" s="58">
        <f>+BPub!M991/1000000</f>
        <v>0</v>
      </c>
      <c r="Y1006" s="58">
        <f>+BPub!R991/1000000</f>
        <v>0</v>
      </c>
      <c r="Z1006" s="58">
        <f>+BPub!V991/1000000</f>
        <v>0</v>
      </c>
      <c r="AA1006" s="58">
        <f>+BPub!AC991/1000000</f>
        <v>0</v>
      </c>
      <c r="AB1006" s="58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</row>
    <row r="1007" spans="1:35" x14ac:dyDescent="0.25">
      <c r="A1007" t="s">
        <v>985</v>
      </c>
      <c r="B1007" s="1">
        <v>0</v>
      </c>
      <c r="C1007" s="149">
        <v>0</v>
      </c>
      <c r="D1007" s="1">
        <v>0</v>
      </c>
      <c r="E1007" s="1">
        <v>0</v>
      </c>
      <c r="F1007" s="1">
        <v>0</v>
      </c>
      <c r="G1007" s="58">
        <v>0</v>
      </c>
      <c r="I1007" s="180">
        <f>+BPub!G992/1000000</f>
        <v>0</v>
      </c>
      <c r="J1007" s="180">
        <f>+BPub!L992/1000000</f>
        <v>0</v>
      </c>
      <c r="K1007" s="180">
        <f>+BPub!Q992/1000000</f>
        <v>0</v>
      </c>
      <c r="L1007" s="180">
        <f>+BPub!W992/1000000</f>
        <v>0</v>
      </c>
      <c r="M1007" s="180">
        <f>+BPub!AD992/1000000</f>
        <v>0</v>
      </c>
      <c r="N1007" s="180">
        <v>0</v>
      </c>
      <c r="P1007" s="58">
        <f>+BPub!I992/1000000</f>
        <v>0</v>
      </c>
      <c r="Q1007" s="58">
        <f>+BPub!N992/1000000</f>
        <v>0</v>
      </c>
      <c r="R1007" s="58">
        <f>+BPub!S992/1000000</f>
        <v>0</v>
      </c>
      <c r="S1007" s="58">
        <f>+BPub!X992/1000000</f>
        <v>0</v>
      </c>
      <c r="T1007" s="58">
        <f>+BPub!AB992/1000000</f>
        <v>0</v>
      </c>
      <c r="U1007" s="58">
        <v>0</v>
      </c>
      <c r="W1007" s="58">
        <f>+BPub!H992/1000000</f>
        <v>0</v>
      </c>
      <c r="X1007" s="58">
        <f>+BPub!M992/1000000</f>
        <v>0</v>
      </c>
      <c r="Y1007" s="58">
        <f>+BPub!R992/1000000</f>
        <v>0</v>
      </c>
      <c r="Z1007" s="58">
        <f>+BPub!V992/1000000</f>
        <v>0</v>
      </c>
      <c r="AA1007" s="58">
        <f>+BPub!AC992/1000000</f>
        <v>0</v>
      </c>
      <c r="AB1007" s="58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</row>
    <row r="1008" spans="1:35" x14ac:dyDescent="0.25">
      <c r="A1008" t="s">
        <v>986</v>
      </c>
      <c r="B1008" s="1">
        <v>0</v>
      </c>
      <c r="C1008" s="149">
        <v>0</v>
      </c>
      <c r="D1008" s="1">
        <v>0</v>
      </c>
      <c r="E1008" s="1">
        <v>0</v>
      </c>
      <c r="F1008" s="1">
        <v>0</v>
      </c>
      <c r="G1008" s="58">
        <v>0</v>
      </c>
      <c r="I1008" s="180">
        <f>+BPub!G993/1000000</f>
        <v>0</v>
      </c>
      <c r="J1008" s="180">
        <f>+BPub!L993/1000000</f>
        <v>0</v>
      </c>
      <c r="K1008" s="180">
        <f>+BPub!Q993/1000000</f>
        <v>0</v>
      </c>
      <c r="L1008" s="180">
        <f>+BPub!W993/1000000</f>
        <v>0</v>
      </c>
      <c r="M1008" s="180">
        <f>+BPub!AD993/1000000</f>
        <v>0</v>
      </c>
      <c r="N1008" s="180">
        <v>0</v>
      </c>
      <c r="P1008" s="58">
        <f>+BPub!I993/1000000</f>
        <v>0</v>
      </c>
      <c r="Q1008" s="58">
        <f>+BPub!N993/1000000</f>
        <v>0</v>
      </c>
      <c r="R1008" s="58">
        <f>+BPub!S993/1000000</f>
        <v>0</v>
      </c>
      <c r="S1008" s="58">
        <f>+BPub!X993/1000000</f>
        <v>0</v>
      </c>
      <c r="T1008" s="58">
        <f>+BPub!AB993/1000000</f>
        <v>0</v>
      </c>
      <c r="U1008" s="58">
        <v>0</v>
      </c>
      <c r="W1008" s="58">
        <f>+BPub!H993/1000000</f>
        <v>0</v>
      </c>
      <c r="X1008" s="58">
        <f>+BPub!M993/1000000</f>
        <v>0</v>
      </c>
      <c r="Y1008" s="58">
        <f>+BPub!R993/1000000</f>
        <v>0</v>
      </c>
      <c r="Z1008" s="58">
        <f>+BPub!V993/1000000</f>
        <v>0</v>
      </c>
      <c r="AA1008" s="58">
        <f>+BPub!AC993/1000000</f>
        <v>0</v>
      </c>
      <c r="AB1008" s="5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</row>
    <row r="1009" spans="1:35" x14ac:dyDescent="0.25">
      <c r="A1009" t="s">
        <v>987</v>
      </c>
      <c r="B1009" s="1">
        <v>0</v>
      </c>
      <c r="C1009" s="149">
        <v>0</v>
      </c>
      <c r="D1009" s="1">
        <v>0</v>
      </c>
      <c r="E1009" s="1">
        <v>0</v>
      </c>
      <c r="F1009" s="1">
        <v>0</v>
      </c>
      <c r="G1009" s="58">
        <v>0</v>
      </c>
      <c r="I1009" s="180">
        <f>+BPub!G994/1000000</f>
        <v>0</v>
      </c>
      <c r="J1009" s="180">
        <f>+BPub!L994/1000000</f>
        <v>0</v>
      </c>
      <c r="K1009" s="180">
        <f>+BPub!Q994/1000000</f>
        <v>0</v>
      </c>
      <c r="L1009" s="180">
        <f>+BPub!W994/1000000</f>
        <v>0</v>
      </c>
      <c r="M1009" s="180">
        <f>+BPub!AD994/1000000</f>
        <v>0</v>
      </c>
      <c r="N1009" s="180">
        <v>0</v>
      </c>
      <c r="P1009" s="58">
        <f>+BPub!I994/1000000</f>
        <v>0</v>
      </c>
      <c r="Q1009" s="58">
        <f>+BPub!N994/1000000</f>
        <v>0</v>
      </c>
      <c r="R1009" s="58">
        <f>+BPub!S994/1000000</f>
        <v>0</v>
      </c>
      <c r="S1009" s="58">
        <f>+BPub!X994/1000000</f>
        <v>0</v>
      </c>
      <c r="T1009" s="58">
        <f>+BPub!AB994/1000000</f>
        <v>0</v>
      </c>
      <c r="U1009" s="58">
        <v>0</v>
      </c>
      <c r="W1009" s="58">
        <f>+BPub!H994/1000000</f>
        <v>0</v>
      </c>
      <c r="X1009" s="58">
        <f>+BPub!M994/1000000</f>
        <v>0</v>
      </c>
      <c r="Y1009" s="58">
        <f>+BPub!R994/1000000</f>
        <v>0</v>
      </c>
      <c r="Z1009" s="58">
        <f>+BPub!V994/1000000</f>
        <v>0</v>
      </c>
      <c r="AA1009" s="58">
        <f>+BPub!AC994/1000000</f>
        <v>0</v>
      </c>
      <c r="AB1009" s="58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</row>
    <row r="1010" spans="1:35" x14ac:dyDescent="0.25">
      <c r="A1010" t="s">
        <v>988</v>
      </c>
      <c r="B1010" s="1">
        <v>0</v>
      </c>
      <c r="C1010" s="149">
        <v>0</v>
      </c>
      <c r="D1010" s="1">
        <v>0</v>
      </c>
      <c r="E1010" s="1">
        <v>0</v>
      </c>
      <c r="F1010" s="1">
        <v>0</v>
      </c>
      <c r="G1010" s="58">
        <v>0</v>
      </c>
      <c r="I1010" s="180">
        <f>+BPub!G995/1000000</f>
        <v>0</v>
      </c>
      <c r="J1010" s="180">
        <f>+BPub!L995/1000000</f>
        <v>0</v>
      </c>
      <c r="K1010" s="180">
        <f>+BPub!Q995/1000000</f>
        <v>0</v>
      </c>
      <c r="L1010" s="180">
        <f>+BPub!W995/1000000</f>
        <v>0</v>
      </c>
      <c r="M1010" s="180">
        <f>+BPub!AD995/1000000</f>
        <v>0</v>
      </c>
      <c r="N1010" s="180">
        <v>0</v>
      </c>
      <c r="P1010" s="58">
        <f>+BPub!I995/1000000</f>
        <v>0</v>
      </c>
      <c r="Q1010" s="58">
        <f>+BPub!N995/1000000</f>
        <v>0</v>
      </c>
      <c r="R1010" s="58">
        <f>+BPub!S995/1000000</f>
        <v>0</v>
      </c>
      <c r="S1010" s="58">
        <f>+BPub!X995/1000000</f>
        <v>0</v>
      </c>
      <c r="T1010" s="58">
        <f>+BPub!AB995/1000000</f>
        <v>0</v>
      </c>
      <c r="U1010" s="58">
        <v>0</v>
      </c>
      <c r="W1010" s="58">
        <f>+BPub!H995/1000000</f>
        <v>0</v>
      </c>
      <c r="X1010" s="58">
        <f>+BPub!M995/1000000</f>
        <v>0</v>
      </c>
      <c r="Y1010" s="58">
        <f>+BPub!R995/1000000</f>
        <v>0</v>
      </c>
      <c r="Z1010" s="58">
        <f>+BPub!V995/1000000</f>
        <v>0</v>
      </c>
      <c r="AA1010" s="58">
        <f>+BPub!AC995/1000000</f>
        <v>0</v>
      </c>
      <c r="AB1010" s="58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</row>
    <row r="1011" spans="1:35" x14ac:dyDescent="0.25">
      <c r="A1011" t="s">
        <v>989</v>
      </c>
      <c r="B1011" s="1">
        <v>0</v>
      </c>
      <c r="C1011" s="149">
        <v>0</v>
      </c>
      <c r="D1011" s="1">
        <v>0</v>
      </c>
      <c r="E1011" s="1">
        <v>0</v>
      </c>
      <c r="F1011" s="1">
        <v>0</v>
      </c>
      <c r="G1011" s="58">
        <v>0</v>
      </c>
      <c r="I1011" s="180">
        <f>+BPub!G996/1000000</f>
        <v>0</v>
      </c>
      <c r="J1011" s="180">
        <f>+BPub!L996/1000000</f>
        <v>0</v>
      </c>
      <c r="K1011" s="180">
        <f>+BPub!Q996/1000000</f>
        <v>0</v>
      </c>
      <c r="L1011" s="180">
        <f>+BPub!W996/1000000</f>
        <v>0</v>
      </c>
      <c r="M1011" s="180">
        <f>+BPub!AD996/1000000</f>
        <v>0</v>
      </c>
      <c r="N1011" s="180">
        <v>0</v>
      </c>
      <c r="P1011" s="58">
        <f>+BPub!I996/1000000</f>
        <v>0</v>
      </c>
      <c r="Q1011" s="58">
        <f>+BPub!N996/1000000</f>
        <v>0</v>
      </c>
      <c r="R1011" s="58">
        <f>+BPub!S996/1000000</f>
        <v>0</v>
      </c>
      <c r="S1011" s="58">
        <f>+BPub!X996/1000000</f>
        <v>0</v>
      </c>
      <c r="T1011" s="58">
        <f>+BPub!AB996/1000000</f>
        <v>0</v>
      </c>
      <c r="U1011" s="58">
        <v>0</v>
      </c>
      <c r="W1011" s="58">
        <f>+BPub!H996/1000000</f>
        <v>0</v>
      </c>
      <c r="X1011" s="58">
        <f>+BPub!M996/1000000</f>
        <v>0</v>
      </c>
      <c r="Y1011" s="58">
        <f>+BPub!R996/1000000</f>
        <v>0</v>
      </c>
      <c r="Z1011" s="58">
        <f>+BPub!V996/1000000</f>
        <v>0</v>
      </c>
      <c r="AA1011" s="58">
        <f>+BPub!AC996/1000000</f>
        <v>0</v>
      </c>
      <c r="AB1011" s="58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</row>
    <row r="1012" spans="1:35" x14ac:dyDescent="0.25">
      <c r="A1012" t="s">
        <v>990</v>
      </c>
      <c r="B1012" s="1">
        <v>0</v>
      </c>
      <c r="C1012" s="149">
        <v>0</v>
      </c>
      <c r="D1012" s="1">
        <v>0</v>
      </c>
      <c r="E1012" s="1">
        <v>0</v>
      </c>
      <c r="F1012" s="1">
        <v>0</v>
      </c>
      <c r="G1012" s="58">
        <v>0</v>
      </c>
      <c r="I1012" s="180">
        <f>+BPub!G997/1000000</f>
        <v>0</v>
      </c>
      <c r="J1012" s="180">
        <f>+BPub!L997/1000000</f>
        <v>0</v>
      </c>
      <c r="K1012" s="180">
        <f>+BPub!Q997/1000000</f>
        <v>0</v>
      </c>
      <c r="L1012" s="180">
        <f>+BPub!W997/1000000</f>
        <v>0</v>
      </c>
      <c r="M1012" s="180">
        <f>+BPub!AD997/1000000</f>
        <v>0</v>
      </c>
      <c r="N1012" s="180">
        <v>0</v>
      </c>
      <c r="P1012" s="58">
        <f>+BPub!I997/1000000</f>
        <v>0</v>
      </c>
      <c r="Q1012" s="58">
        <f>+BPub!N997/1000000</f>
        <v>0</v>
      </c>
      <c r="R1012" s="58">
        <f>+BPub!S997/1000000</f>
        <v>0</v>
      </c>
      <c r="S1012" s="58">
        <f>+BPub!X997/1000000</f>
        <v>0</v>
      </c>
      <c r="T1012" s="58">
        <f>+BPub!AB997/1000000</f>
        <v>0</v>
      </c>
      <c r="U1012" s="58">
        <v>0</v>
      </c>
      <c r="W1012" s="58">
        <f>+BPub!H997/1000000</f>
        <v>0</v>
      </c>
      <c r="X1012" s="58">
        <f>+BPub!M997/1000000</f>
        <v>0</v>
      </c>
      <c r="Y1012" s="58">
        <f>+BPub!R997/1000000</f>
        <v>0</v>
      </c>
      <c r="Z1012" s="58">
        <f>+BPub!V997/1000000</f>
        <v>0</v>
      </c>
      <c r="AA1012" s="58">
        <f>+BPub!AC997/1000000</f>
        <v>0</v>
      </c>
      <c r="AB1012" s="58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</row>
    <row r="1013" spans="1:35" x14ac:dyDescent="0.25">
      <c r="A1013" t="s">
        <v>991</v>
      </c>
      <c r="B1013" s="1">
        <v>0</v>
      </c>
      <c r="C1013" s="149">
        <v>0</v>
      </c>
      <c r="D1013" s="1">
        <v>0</v>
      </c>
      <c r="E1013" s="1">
        <v>0</v>
      </c>
      <c r="F1013" s="1">
        <v>0</v>
      </c>
      <c r="G1013" s="58">
        <v>0</v>
      </c>
      <c r="I1013" s="180">
        <f>+BPub!G998/1000000</f>
        <v>0</v>
      </c>
      <c r="J1013" s="180">
        <f>+BPub!L998/1000000</f>
        <v>0</v>
      </c>
      <c r="K1013" s="180">
        <f>+BPub!Q998/1000000</f>
        <v>0</v>
      </c>
      <c r="L1013" s="180">
        <f>+BPub!W998/1000000</f>
        <v>0</v>
      </c>
      <c r="M1013" s="180">
        <f>+BPub!AD998/1000000</f>
        <v>0</v>
      </c>
      <c r="N1013" s="180">
        <v>0</v>
      </c>
      <c r="P1013" s="58">
        <f>+BPub!I998/1000000</f>
        <v>0</v>
      </c>
      <c r="Q1013" s="58">
        <f>+BPub!N998/1000000</f>
        <v>0</v>
      </c>
      <c r="R1013" s="58">
        <f>+BPub!S998/1000000</f>
        <v>0</v>
      </c>
      <c r="S1013" s="58">
        <f>+BPub!X998/1000000</f>
        <v>0</v>
      </c>
      <c r="T1013" s="58">
        <f>+BPub!AB998/1000000</f>
        <v>0</v>
      </c>
      <c r="U1013" s="58">
        <v>0</v>
      </c>
      <c r="W1013" s="58">
        <f>+BPub!H998/1000000</f>
        <v>0</v>
      </c>
      <c r="X1013" s="58">
        <f>+BPub!M998/1000000</f>
        <v>0</v>
      </c>
      <c r="Y1013" s="58">
        <f>+BPub!R998/1000000</f>
        <v>0</v>
      </c>
      <c r="Z1013" s="58">
        <f>+BPub!V998/1000000</f>
        <v>0</v>
      </c>
      <c r="AA1013" s="58">
        <f>+BPub!AC998/1000000</f>
        <v>0</v>
      </c>
      <c r="AB1013" s="58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</row>
    <row r="1014" spans="1:35" x14ac:dyDescent="0.25">
      <c r="A1014" t="s">
        <v>992</v>
      </c>
      <c r="B1014" s="1">
        <v>0</v>
      </c>
      <c r="C1014" s="149">
        <v>0</v>
      </c>
      <c r="D1014" s="1">
        <v>0</v>
      </c>
      <c r="E1014" s="1">
        <v>0</v>
      </c>
      <c r="F1014" s="1">
        <v>0</v>
      </c>
      <c r="G1014" s="58">
        <v>0</v>
      </c>
      <c r="I1014" s="180">
        <f>+BPub!G999/1000000</f>
        <v>0</v>
      </c>
      <c r="J1014" s="180">
        <f>+BPub!L999/1000000</f>
        <v>0</v>
      </c>
      <c r="K1014" s="180">
        <f>+BPub!Q999/1000000</f>
        <v>0</v>
      </c>
      <c r="L1014" s="180">
        <f>+BPub!W999/1000000</f>
        <v>0</v>
      </c>
      <c r="M1014" s="180">
        <f>+BPub!AD999/1000000</f>
        <v>0</v>
      </c>
      <c r="N1014" s="180">
        <v>0</v>
      </c>
      <c r="P1014" s="58">
        <f>+BPub!I999/1000000</f>
        <v>0</v>
      </c>
      <c r="Q1014" s="58">
        <f>+BPub!N999/1000000</f>
        <v>0</v>
      </c>
      <c r="R1014" s="58">
        <f>+BPub!S999/1000000</f>
        <v>0</v>
      </c>
      <c r="S1014" s="58">
        <f>+BPub!X999/1000000</f>
        <v>0</v>
      </c>
      <c r="T1014" s="58">
        <f>+BPub!AB999/1000000</f>
        <v>0</v>
      </c>
      <c r="U1014" s="58">
        <v>0</v>
      </c>
      <c r="W1014" s="58">
        <f>+BPub!H999/1000000</f>
        <v>0</v>
      </c>
      <c r="X1014" s="58">
        <f>+BPub!M999/1000000</f>
        <v>0</v>
      </c>
      <c r="Y1014" s="58">
        <f>+BPub!R999/1000000</f>
        <v>0</v>
      </c>
      <c r="Z1014" s="58">
        <f>+BPub!V999/1000000</f>
        <v>0</v>
      </c>
      <c r="AA1014" s="58">
        <f>+BPub!AC999/1000000</f>
        <v>0</v>
      </c>
      <c r="AB1014" s="58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</row>
    <row r="1015" spans="1:35" x14ac:dyDescent="0.25">
      <c r="A1015" t="s">
        <v>993</v>
      </c>
      <c r="B1015" s="1">
        <v>0</v>
      </c>
      <c r="C1015" s="149">
        <v>0</v>
      </c>
      <c r="D1015" s="1">
        <v>0</v>
      </c>
      <c r="E1015" s="1">
        <v>0</v>
      </c>
      <c r="F1015" s="1">
        <v>0</v>
      </c>
      <c r="G1015" s="58">
        <v>0</v>
      </c>
      <c r="I1015" s="180">
        <f>+BPub!G1000/1000000</f>
        <v>0</v>
      </c>
      <c r="J1015" s="180">
        <f>+BPub!L1000/1000000</f>
        <v>0</v>
      </c>
      <c r="K1015" s="180">
        <f>+BPub!Q1000/1000000</f>
        <v>0</v>
      </c>
      <c r="L1015" s="180">
        <f>+BPub!W1000/1000000</f>
        <v>0</v>
      </c>
      <c r="M1015" s="180">
        <f>+BPub!AD1000/1000000</f>
        <v>0</v>
      </c>
      <c r="N1015" s="180">
        <v>0</v>
      </c>
      <c r="P1015" s="58">
        <f>+BPub!I1000/1000000</f>
        <v>0</v>
      </c>
      <c r="Q1015" s="58">
        <f>+BPub!N1000/1000000</f>
        <v>0</v>
      </c>
      <c r="R1015" s="58">
        <f>+BPub!S1000/1000000</f>
        <v>0</v>
      </c>
      <c r="S1015" s="58">
        <f>+BPub!X1000/1000000</f>
        <v>0</v>
      </c>
      <c r="T1015" s="58">
        <f>+BPub!AB1000/1000000</f>
        <v>0</v>
      </c>
      <c r="U1015" s="58">
        <v>0</v>
      </c>
      <c r="W1015" s="58">
        <f>+BPub!H1000/1000000</f>
        <v>0</v>
      </c>
      <c r="X1015" s="58">
        <f>+BPub!M1000/1000000</f>
        <v>0</v>
      </c>
      <c r="Y1015" s="58">
        <f>+BPub!R1000/1000000</f>
        <v>0</v>
      </c>
      <c r="Z1015" s="58">
        <f>+BPub!V1000/1000000</f>
        <v>0</v>
      </c>
      <c r="AA1015" s="58">
        <f>+BPub!AC1000/1000000</f>
        <v>0</v>
      </c>
      <c r="AB1015" s="58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</row>
    <row r="1016" spans="1:35" x14ac:dyDescent="0.25">
      <c r="A1016" t="s">
        <v>994</v>
      </c>
      <c r="B1016" s="1">
        <v>0</v>
      </c>
      <c r="C1016" s="149">
        <v>0</v>
      </c>
      <c r="D1016" s="1">
        <v>0</v>
      </c>
      <c r="E1016" s="1">
        <v>0</v>
      </c>
      <c r="F1016" s="1">
        <v>0</v>
      </c>
      <c r="G1016" s="58">
        <v>0</v>
      </c>
      <c r="I1016" s="180">
        <f>+BPub!G1001/1000000</f>
        <v>0</v>
      </c>
      <c r="J1016" s="180">
        <f>+BPub!L1001/1000000</f>
        <v>0</v>
      </c>
      <c r="K1016" s="180">
        <f>+BPub!Q1001/1000000</f>
        <v>0</v>
      </c>
      <c r="L1016" s="180">
        <f>+BPub!W1001/1000000</f>
        <v>0</v>
      </c>
      <c r="M1016" s="180">
        <f>+BPub!AD1001/1000000</f>
        <v>0</v>
      </c>
      <c r="N1016" s="180">
        <v>0</v>
      </c>
      <c r="P1016" s="58">
        <f>+BPub!I1001/1000000</f>
        <v>0</v>
      </c>
      <c r="Q1016" s="58">
        <f>+BPub!N1001/1000000</f>
        <v>0</v>
      </c>
      <c r="R1016" s="58">
        <f>+BPub!S1001/1000000</f>
        <v>0</v>
      </c>
      <c r="S1016" s="58">
        <f>+BPub!X1001/1000000</f>
        <v>0</v>
      </c>
      <c r="T1016" s="58">
        <f>+BPub!AB1001/1000000</f>
        <v>0</v>
      </c>
      <c r="U1016" s="58">
        <v>0</v>
      </c>
      <c r="W1016" s="58">
        <f>+BPub!H1001/1000000</f>
        <v>0</v>
      </c>
      <c r="X1016" s="58">
        <f>+BPub!M1001/1000000</f>
        <v>0</v>
      </c>
      <c r="Y1016" s="58">
        <f>+BPub!R1001/1000000</f>
        <v>0</v>
      </c>
      <c r="Z1016" s="58">
        <f>+BPub!V1001/1000000</f>
        <v>0</v>
      </c>
      <c r="AA1016" s="58">
        <f>+BPub!AC1001/1000000</f>
        <v>0</v>
      </c>
      <c r="AB1016" s="58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</row>
    <row r="1017" spans="1:35" x14ac:dyDescent="0.25">
      <c r="A1017" t="s">
        <v>995</v>
      </c>
      <c r="B1017" s="1">
        <v>0</v>
      </c>
      <c r="C1017" s="149">
        <v>0</v>
      </c>
      <c r="D1017" s="1">
        <v>0</v>
      </c>
      <c r="E1017" s="1">
        <v>0</v>
      </c>
      <c r="F1017" s="1">
        <v>0</v>
      </c>
      <c r="G1017" s="58">
        <v>0</v>
      </c>
      <c r="I1017" s="180">
        <f>+BPub!G1002/1000000</f>
        <v>0</v>
      </c>
      <c r="J1017" s="180">
        <f>+BPub!L1002/1000000</f>
        <v>0</v>
      </c>
      <c r="K1017" s="180">
        <f>+BPub!Q1002/1000000</f>
        <v>0</v>
      </c>
      <c r="L1017" s="180">
        <f>+BPub!W1002/1000000</f>
        <v>0</v>
      </c>
      <c r="M1017" s="180">
        <f>+BPub!AD1002/1000000</f>
        <v>0</v>
      </c>
      <c r="N1017" s="180">
        <v>0</v>
      </c>
      <c r="P1017" s="58">
        <f>+BPub!I1002/1000000</f>
        <v>0</v>
      </c>
      <c r="Q1017" s="58">
        <f>+BPub!N1002/1000000</f>
        <v>0</v>
      </c>
      <c r="R1017" s="58">
        <f>+BPub!S1002/1000000</f>
        <v>0</v>
      </c>
      <c r="S1017" s="58">
        <f>+BPub!X1002/1000000</f>
        <v>0</v>
      </c>
      <c r="T1017" s="58">
        <f>+BPub!AB1002/1000000</f>
        <v>0</v>
      </c>
      <c r="U1017" s="58">
        <v>0</v>
      </c>
      <c r="W1017" s="58">
        <f>+BPub!H1002/1000000</f>
        <v>0</v>
      </c>
      <c r="X1017" s="58">
        <f>+BPub!M1002/1000000</f>
        <v>0</v>
      </c>
      <c r="Y1017" s="58">
        <f>+BPub!R1002/1000000</f>
        <v>0</v>
      </c>
      <c r="Z1017" s="58">
        <f>+BPub!V1002/1000000</f>
        <v>0</v>
      </c>
      <c r="AA1017" s="58">
        <f>+BPub!AC1002/1000000</f>
        <v>0</v>
      </c>
      <c r="AB1017" s="58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</row>
    <row r="1018" spans="1:35" x14ac:dyDescent="0.25">
      <c r="A1018" t="s">
        <v>996</v>
      </c>
      <c r="B1018" s="1">
        <v>0</v>
      </c>
      <c r="C1018" s="149">
        <v>0</v>
      </c>
      <c r="D1018" s="1">
        <v>0</v>
      </c>
      <c r="E1018" s="1">
        <v>0</v>
      </c>
      <c r="F1018" s="1">
        <v>0</v>
      </c>
      <c r="G1018" s="58">
        <v>0</v>
      </c>
      <c r="I1018" s="180">
        <f>+BPub!G1003/1000000</f>
        <v>0</v>
      </c>
      <c r="J1018" s="180">
        <f>+BPub!L1003/1000000</f>
        <v>0</v>
      </c>
      <c r="K1018" s="180">
        <f>+BPub!Q1003/1000000</f>
        <v>0</v>
      </c>
      <c r="L1018" s="180">
        <f>+BPub!W1003/1000000</f>
        <v>0</v>
      </c>
      <c r="M1018" s="180">
        <f>+BPub!AD1003/1000000</f>
        <v>0</v>
      </c>
      <c r="N1018" s="180">
        <v>0</v>
      </c>
      <c r="P1018" s="58">
        <f>+BPub!I1003/1000000</f>
        <v>0</v>
      </c>
      <c r="Q1018" s="58">
        <f>+BPub!N1003/1000000</f>
        <v>0</v>
      </c>
      <c r="R1018" s="58">
        <f>+BPub!S1003/1000000</f>
        <v>0</v>
      </c>
      <c r="S1018" s="58">
        <f>+BPub!X1003/1000000</f>
        <v>0</v>
      </c>
      <c r="T1018" s="58">
        <f>+BPub!AB1003/1000000</f>
        <v>0</v>
      </c>
      <c r="U1018" s="58">
        <v>0</v>
      </c>
      <c r="W1018" s="58">
        <f>+BPub!H1003/1000000</f>
        <v>0</v>
      </c>
      <c r="X1018" s="58">
        <f>+BPub!M1003/1000000</f>
        <v>0</v>
      </c>
      <c r="Y1018" s="58">
        <f>+BPub!R1003/1000000</f>
        <v>0</v>
      </c>
      <c r="Z1018" s="58">
        <f>+BPub!V1003/1000000</f>
        <v>0</v>
      </c>
      <c r="AA1018" s="58">
        <f>+BPub!AC1003/1000000</f>
        <v>0</v>
      </c>
      <c r="AB1018" s="5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</row>
    <row r="1019" spans="1:35" x14ac:dyDescent="0.25">
      <c r="A1019" t="s">
        <v>997</v>
      </c>
      <c r="B1019" s="1">
        <v>0</v>
      </c>
      <c r="C1019" s="149">
        <v>0</v>
      </c>
      <c r="D1019" s="1">
        <v>0</v>
      </c>
      <c r="E1019" s="1">
        <v>0</v>
      </c>
      <c r="F1019" s="1">
        <v>0</v>
      </c>
      <c r="G1019" s="58">
        <v>0</v>
      </c>
      <c r="I1019" s="180">
        <f>+BPub!G1004/1000000</f>
        <v>0</v>
      </c>
      <c r="J1019" s="180">
        <f>+BPub!L1004/1000000</f>
        <v>0</v>
      </c>
      <c r="K1019" s="180">
        <f>+BPub!Q1004/1000000</f>
        <v>0</v>
      </c>
      <c r="L1019" s="180">
        <f>+BPub!W1004/1000000</f>
        <v>0</v>
      </c>
      <c r="M1019" s="180">
        <f>+BPub!AD1004/1000000</f>
        <v>0</v>
      </c>
      <c r="N1019" s="180">
        <v>0</v>
      </c>
      <c r="P1019" s="58">
        <f>+BPub!I1004/1000000</f>
        <v>0</v>
      </c>
      <c r="Q1019" s="58">
        <f>+BPub!N1004/1000000</f>
        <v>0</v>
      </c>
      <c r="R1019" s="58">
        <f>+BPub!S1004/1000000</f>
        <v>0</v>
      </c>
      <c r="S1019" s="58">
        <f>+BPub!X1004/1000000</f>
        <v>0</v>
      </c>
      <c r="T1019" s="58">
        <f>+BPub!AB1004/1000000</f>
        <v>0</v>
      </c>
      <c r="U1019" s="58">
        <v>0</v>
      </c>
      <c r="W1019" s="58">
        <f>+BPub!H1004/1000000</f>
        <v>0</v>
      </c>
      <c r="X1019" s="58">
        <f>+BPub!M1004/1000000</f>
        <v>0</v>
      </c>
      <c r="Y1019" s="58">
        <f>+BPub!R1004/1000000</f>
        <v>0</v>
      </c>
      <c r="Z1019" s="58">
        <f>+BPub!V1004/1000000</f>
        <v>0</v>
      </c>
      <c r="AA1019" s="58">
        <f>+BPub!AC1004/1000000</f>
        <v>0</v>
      </c>
      <c r="AB1019" s="58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</row>
    <row r="1020" spans="1:35" x14ac:dyDescent="0.25">
      <c r="A1020" t="s">
        <v>998</v>
      </c>
      <c r="B1020" s="1">
        <v>0</v>
      </c>
      <c r="C1020" s="149">
        <v>0</v>
      </c>
      <c r="D1020" s="1">
        <v>0</v>
      </c>
      <c r="E1020" s="1">
        <v>0</v>
      </c>
      <c r="F1020" s="1">
        <v>0</v>
      </c>
      <c r="G1020" s="58">
        <v>0</v>
      </c>
      <c r="I1020" s="180">
        <f>+BPub!G1005/1000000</f>
        <v>287.52205214999998</v>
      </c>
      <c r="J1020" s="180">
        <f>+BPub!L1005/1000000</f>
        <v>330.26128972000004</v>
      </c>
      <c r="K1020" s="180">
        <f>+BPub!Q1005/1000000</f>
        <v>604.16708170000004</v>
      </c>
      <c r="L1020" s="180">
        <f>+BPub!W1005/1000000</f>
        <v>867.28546438000001</v>
      </c>
      <c r="M1020" s="180">
        <f>+BPub!AD1005/1000000</f>
        <v>970.81517025000005</v>
      </c>
      <c r="N1020" s="180">
        <v>0</v>
      </c>
      <c r="P1020" s="58">
        <f>+BPub!I1005/1000000</f>
        <v>4696.7161055500001</v>
      </c>
      <c r="Q1020" s="58">
        <f>+BPub!N1005/1000000</f>
        <v>6300.66979842</v>
      </c>
      <c r="R1020" s="58">
        <f>+BPub!S1005/1000000</f>
        <v>9287.0785272700014</v>
      </c>
      <c r="S1020" s="58">
        <f>+BPub!X1005/1000000</f>
        <v>9938.0441704000004</v>
      </c>
      <c r="T1020" s="58">
        <f>+BPub!AB1005/1000000</f>
        <v>12616.36124244</v>
      </c>
      <c r="U1020" s="58">
        <v>0</v>
      </c>
      <c r="W1020" s="58">
        <f>+BPub!H1005/1000000</f>
        <v>267.17981902000002</v>
      </c>
      <c r="X1020" s="58">
        <f>+BPub!M1005/1000000</f>
        <v>371.04968761999999</v>
      </c>
      <c r="Y1020" s="58">
        <f>+BPub!R1005/1000000</f>
        <v>541.80959310000003</v>
      </c>
      <c r="Z1020" s="58">
        <f>+BPub!V1005/1000000</f>
        <v>610.16591505999997</v>
      </c>
      <c r="AA1020" s="58">
        <f>+BPub!AC1005/1000000</f>
        <v>698.08657239000001</v>
      </c>
      <c r="AB1020" s="58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</row>
    <row r="1021" spans="1:35" x14ac:dyDescent="0.25">
      <c r="A1021" t="s">
        <v>999</v>
      </c>
      <c r="B1021" s="1">
        <v>2859.80190111</v>
      </c>
      <c r="C1021" s="149">
        <v>3532.4137610600001</v>
      </c>
      <c r="D1021" s="1">
        <v>12662.13581707</v>
      </c>
      <c r="E1021" s="1">
        <v>4846.1107740699999</v>
      </c>
      <c r="F1021" s="1">
        <v>5047.98692906</v>
      </c>
      <c r="G1021" s="58">
        <v>4911.1607165300002</v>
      </c>
      <c r="I1021" s="180">
        <f>+BPub!G1006/1000000</f>
        <v>28.16326286</v>
      </c>
      <c r="J1021" s="180">
        <f>+BPub!L1006/1000000</f>
        <v>28.390195609999999</v>
      </c>
      <c r="K1021" s="180">
        <f>+BPub!Q1006/1000000</f>
        <v>27.70104186</v>
      </c>
      <c r="L1021" s="180">
        <f>+BPub!W1006/1000000</f>
        <v>43.061909189999994</v>
      </c>
      <c r="M1021" s="180">
        <f>+BPub!AD1006/1000000</f>
        <v>62.22208483</v>
      </c>
      <c r="N1021" s="180">
        <v>609.31215053999995</v>
      </c>
      <c r="P1021" s="58">
        <f>+BPub!I1006/1000000</f>
        <v>748.25966419000008</v>
      </c>
      <c r="Q1021" s="58">
        <f>+BPub!N1006/1000000</f>
        <v>968.85509915</v>
      </c>
      <c r="R1021" s="58">
        <f>+BPub!S1006/1000000</f>
        <v>884.09372813999994</v>
      </c>
      <c r="S1021" s="58">
        <f>+BPub!X1006/1000000</f>
        <v>1064.08662168</v>
      </c>
      <c r="T1021" s="58">
        <f>+BPub!AB1006/1000000</f>
        <v>1270.0467124300001</v>
      </c>
      <c r="U1021" s="58">
        <v>13578.03366967</v>
      </c>
      <c r="W1021" s="58">
        <f>+BPub!H1006/1000000</f>
        <v>200.37067006000001</v>
      </c>
      <c r="X1021" s="58">
        <f>+BPub!M1006/1000000</f>
        <v>270.67466031999999</v>
      </c>
      <c r="Y1021" s="58">
        <f>+BPub!R1006/1000000</f>
        <v>322.76972188999997</v>
      </c>
      <c r="Z1021" s="58">
        <f>+BPub!V1006/1000000</f>
        <v>338.50931106999997</v>
      </c>
      <c r="AA1021" s="58">
        <f>+BPub!AC1006/1000000</f>
        <v>347.43006419</v>
      </c>
      <c r="AB1021" s="58">
        <v>1298.42321904</v>
      </c>
      <c r="AD1021">
        <v>7.4191019999999996</v>
      </c>
      <c r="AE1021">
        <v>11.774086</v>
      </c>
      <c r="AF1021">
        <v>24.568175</v>
      </c>
      <c r="AG1021">
        <v>47.165851000000004</v>
      </c>
      <c r="AH1021">
        <v>55.294004049999998</v>
      </c>
      <c r="AI1021">
        <v>63.413394060000002</v>
      </c>
    </row>
    <row r="1022" spans="1:35" x14ac:dyDescent="0.25">
      <c r="A1022" t="s">
        <v>1000</v>
      </c>
      <c r="B1022" s="1">
        <v>213.02037479000001</v>
      </c>
      <c r="C1022" s="149">
        <v>320.90599485000001</v>
      </c>
      <c r="D1022" s="1">
        <v>342.21870328</v>
      </c>
      <c r="E1022" s="1">
        <v>410.60888983000001</v>
      </c>
      <c r="F1022" s="1">
        <v>820.46333101000005</v>
      </c>
      <c r="G1022" s="58">
        <v>764.99738289999993</v>
      </c>
      <c r="I1022" s="180">
        <f>+BPub!G1007/1000000</f>
        <v>2.1481618399999998</v>
      </c>
      <c r="J1022" s="180">
        <f>+BPub!L1007/1000000</f>
        <v>2.1739598399999998</v>
      </c>
      <c r="K1022" s="180">
        <f>+BPub!Q1007/1000000</f>
        <v>1.4611698100000001</v>
      </c>
      <c r="L1022" s="180">
        <f>+BPub!W1007/1000000</f>
        <v>1.4534277499999999</v>
      </c>
      <c r="M1022" s="180">
        <f>+BPub!AD1007/1000000</f>
        <v>2.1928962699999999</v>
      </c>
      <c r="N1022" s="180">
        <v>62.48019085</v>
      </c>
      <c r="P1022" s="58">
        <f>+BPub!I1007/1000000</f>
        <v>11.53</v>
      </c>
      <c r="Q1022" s="58">
        <f>+BPub!N1007/1000000</f>
        <v>11.53</v>
      </c>
      <c r="R1022" s="58">
        <f>+BPub!S1007/1000000</f>
        <v>12.334459000000001</v>
      </c>
      <c r="S1022" s="58">
        <f>+BPub!X1007/1000000</f>
        <v>12.26</v>
      </c>
      <c r="T1022" s="58">
        <f>+BPub!AB1007/1000000</f>
        <v>12.484</v>
      </c>
      <c r="U1022" s="58">
        <v>1429.4695998299999</v>
      </c>
      <c r="W1022" s="58">
        <f>+BPub!H1007/1000000</f>
        <v>0</v>
      </c>
      <c r="X1022" s="58">
        <f>+BPub!M1007/1000000</f>
        <v>0</v>
      </c>
      <c r="Y1022" s="58">
        <f>+BPub!R1007/1000000</f>
        <v>0</v>
      </c>
      <c r="Z1022" s="58">
        <f>+BPub!V1007/1000000</f>
        <v>0</v>
      </c>
      <c r="AA1022" s="58">
        <f>+BPub!AC1007/1000000</f>
        <v>0</v>
      </c>
      <c r="AB1022" s="58">
        <v>831.79245763999995</v>
      </c>
      <c r="AD1022">
        <v>7.3787229999999999</v>
      </c>
      <c r="AE1022">
        <v>11.627378999999999</v>
      </c>
      <c r="AF1022">
        <v>16.483125999999999</v>
      </c>
      <c r="AG1022">
        <v>20.518896999999999</v>
      </c>
      <c r="AH1022">
        <v>22.444467</v>
      </c>
      <c r="AI1022">
        <v>28.17784945</v>
      </c>
    </row>
    <row r="1023" spans="1:35" x14ac:dyDescent="0.25">
      <c r="A1023" t="s">
        <v>1001</v>
      </c>
      <c r="B1023" s="1">
        <v>53.764747560000004</v>
      </c>
      <c r="C1023" s="149">
        <v>140.66089821</v>
      </c>
      <c r="D1023" s="1">
        <v>110.09164561</v>
      </c>
      <c r="E1023" s="1">
        <v>151.80705497999998</v>
      </c>
      <c r="F1023" s="1">
        <v>575.31699122999999</v>
      </c>
      <c r="G1023" s="58">
        <v>474.98597697000002</v>
      </c>
      <c r="I1023" s="180">
        <f>+BPub!G1008/1000000</f>
        <v>0</v>
      </c>
      <c r="J1023" s="180">
        <f>+BPub!L1008/1000000</f>
        <v>0</v>
      </c>
      <c r="K1023" s="180">
        <f>+BPub!Q1008/1000000</f>
        <v>0</v>
      </c>
      <c r="L1023" s="180">
        <f>+BPub!W1008/1000000</f>
        <v>0</v>
      </c>
      <c r="M1023" s="180">
        <f>+BPub!AD1008/1000000</f>
        <v>0</v>
      </c>
      <c r="N1023" s="180">
        <v>2.2037099100000002</v>
      </c>
      <c r="P1023" s="58">
        <f>+BPub!I1008/1000000</f>
        <v>0</v>
      </c>
      <c r="Q1023" s="58">
        <f>+BPub!N1008/1000000</f>
        <v>0</v>
      </c>
      <c r="R1023" s="58">
        <f>+BPub!S1008/1000000</f>
        <v>0</v>
      </c>
      <c r="S1023" s="58">
        <f>+BPub!X1008/1000000</f>
        <v>0</v>
      </c>
      <c r="T1023" s="58">
        <f>+BPub!AB1008/1000000</f>
        <v>0</v>
      </c>
      <c r="U1023" s="58">
        <v>76.855714290000009</v>
      </c>
      <c r="W1023" s="58">
        <f>+BPub!H1008/1000000</f>
        <v>0</v>
      </c>
      <c r="X1023" s="58">
        <f>+BPub!M1008/1000000</f>
        <v>0</v>
      </c>
      <c r="Y1023" s="58">
        <f>+BPub!R1008/1000000</f>
        <v>0</v>
      </c>
      <c r="Z1023" s="58">
        <f>+BPub!V1008/1000000</f>
        <v>0</v>
      </c>
      <c r="AA1023" s="58">
        <f>+BPub!AC1008/1000000</f>
        <v>0</v>
      </c>
      <c r="AB1023" s="58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</row>
    <row r="1024" spans="1:35" x14ac:dyDescent="0.25">
      <c r="A1024" t="s">
        <v>1002</v>
      </c>
      <c r="B1024" s="1">
        <v>0.56958986</v>
      </c>
      <c r="C1024" s="149">
        <v>0.56958986</v>
      </c>
      <c r="D1024" s="1">
        <v>0.56958986</v>
      </c>
      <c r="E1024" s="1">
        <v>0.56958986</v>
      </c>
      <c r="F1024" s="1">
        <v>0.56958986</v>
      </c>
      <c r="G1024" s="58">
        <v>0.56958986</v>
      </c>
      <c r="I1024" s="180">
        <f>+BPub!G1009/1000000</f>
        <v>0</v>
      </c>
      <c r="J1024" s="180">
        <f>+BPub!L1009/1000000</f>
        <v>0</v>
      </c>
      <c r="K1024" s="180">
        <f>+BPub!Q1009/1000000</f>
        <v>0</v>
      </c>
      <c r="L1024" s="180">
        <f>+BPub!W1009/1000000</f>
        <v>0</v>
      </c>
      <c r="M1024" s="180">
        <f>+BPub!AD1009/1000000</f>
        <v>0</v>
      </c>
      <c r="N1024" s="180">
        <v>0</v>
      </c>
      <c r="P1024" s="58">
        <f>+BPub!I1009/1000000</f>
        <v>11.53</v>
      </c>
      <c r="Q1024" s="58">
        <f>+BPub!N1009/1000000</f>
        <v>11.53</v>
      </c>
      <c r="R1024" s="58">
        <f>+BPub!S1009/1000000</f>
        <v>12.334459000000001</v>
      </c>
      <c r="S1024" s="58">
        <f>+BPub!X1009/1000000</f>
        <v>12.26</v>
      </c>
      <c r="T1024" s="58">
        <f>+BPub!AB1009/1000000</f>
        <v>12.484</v>
      </c>
      <c r="U1024" s="58">
        <v>0</v>
      </c>
      <c r="W1024" s="58">
        <f>+BPub!H1009/1000000</f>
        <v>0</v>
      </c>
      <c r="X1024" s="58">
        <f>+BPub!M1009/1000000</f>
        <v>0</v>
      </c>
      <c r="Y1024" s="58">
        <f>+BPub!R1009/1000000</f>
        <v>0</v>
      </c>
      <c r="Z1024" s="58">
        <f>+BPub!V1009/1000000</f>
        <v>0</v>
      </c>
      <c r="AA1024" s="58">
        <f>+BPub!AC1009/1000000</f>
        <v>0</v>
      </c>
      <c r="AB1024" s="58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</row>
    <row r="1025" spans="1:35" x14ac:dyDescent="0.25">
      <c r="A1025" t="s">
        <v>1003</v>
      </c>
      <c r="B1025" s="1">
        <v>42.767025579999995</v>
      </c>
      <c r="C1025" s="149">
        <v>103.54695886</v>
      </c>
      <c r="D1025" s="1">
        <v>69.560370469999995</v>
      </c>
      <c r="E1025" s="1">
        <v>111.25405198999999</v>
      </c>
      <c r="F1025" s="1">
        <v>540.79701909000005</v>
      </c>
      <c r="G1025" s="58">
        <v>474.41638711000002</v>
      </c>
      <c r="I1025" s="180">
        <f>+BPub!G1010/1000000</f>
        <v>0</v>
      </c>
      <c r="J1025" s="180">
        <f>+BPub!L1010/1000000</f>
        <v>0</v>
      </c>
      <c r="K1025" s="180">
        <f>+BPub!Q1010/1000000</f>
        <v>0</v>
      </c>
      <c r="L1025" s="180">
        <f>+BPub!W1010/1000000</f>
        <v>0</v>
      </c>
      <c r="M1025" s="180">
        <f>+BPub!AD1010/1000000</f>
        <v>0</v>
      </c>
      <c r="N1025" s="180">
        <v>0</v>
      </c>
      <c r="P1025" s="58">
        <f>+BPub!I1010/1000000</f>
        <v>0</v>
      </c>
      <c r="Q1025" s="58">
        <f>+BPub!N1010/1000000</f>
        <v>0</v>
      </c>
      <c r="R1025" s="58">
        <f>+BPub!S1010/1000000</f>
        <v>0</v>
      </c>
      <c r="S1025" s="58">
        <f>+BPub!X1010/1000000</f>
        <v>0</v>
      </c>
      <c r="T1025" s="58">
        <f>+BPub!AB1010/1000000</f>
        <v>0</v>
      </c>
      <c r="U1025" s="58">
        <v>76.855714290000009</v>
      </c>
      <c r="W1025" s="58">
        <f>+BPub!H1010/1000000</f>
        <v>0</v>
      </c>
      <c r="X1025" s="58">
        <f>+BPub!M1010/1000000</f>
        <v>0</v>
      </c>
      <c r="Y1025" s="58">
        <f>+BPub!R1010/1000000</f>
        <v>0</v>
      </c>
      <c r="Z1025" s="58">
        <f>+BPub!V1010/1000000</f>
        <v>0</v>
      </c>
      <c r="AA1025" s="58">
        <f>+BPub!AC1010/1000000</f>
        <v>0</v>
      </c>
      <c r="AB1025" s="58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</row>
    <row r="1026" spans="1:35" x14ac:dyDescent="0.25">
      <c r="A1026" t="s">
        <v>1004</v>
      </c>
      <c r="B1026" s="1">
        <v>0</v>
      </c>
      <c r="C1026" s="149">
        <v>0</v>
      </c>
      <c r="D1026" s="1">
        <v>0</v>
      </c>
      <c r="E1026" s="1">
        <v>0</v>
      </c>
      <c r="F1026" s="1">
        <v>0</v>
      </c>
      <c r="G1026" s="58">
        <v>0</v>
      </c>
      <c r="I1026" s="180">
        <f>+BPub!G1011/1000000</f>
        <v>0</v>
      </c>
      <c r="J1026" s="180">
        <f>+BPub!L1011/1000000</f>
        <v>0</v>
      </c>
      <c r="K1026" s="180">
        <f>+BPub!Q1011/1000000</f>
        <v>0</v>
      </c>
      <c r="L1026" s="180">
        <f>+BPub!W1011/1000000</f>
        <v>0</v>
      </c>
      <c r="M1026" s="180">
        <f>+BPub!AD1011/1000000</f>
        <v>0</v>
      </c>
      <c r="N1026" s="180">
        <v>0</v>
      </c>
      <c r="P1026" s="58">
        <f>+BPub!I1011/1000000</f>
        <v>0</v>
      </c>
      <c r="Q1026" s="58">
        <f>+BPub!N1011/1000000</f>
        <v>0</v>
      </c>
      <c r="R1026" s="58">
        <f>+BPub!S1011/1000000</f>
        <v>0</v>
      </c>
      <c r="S1026" s="58">
        <f>+BPub!X1011/1000000</f>
        <v>0</v>
      </c>
      <c r="T1026" s="58">
        <f>+BPub!AB1011/1000000</f>
        <v>0</v>
      </c>
      <c r="U1026" s="58">
        <v>0</v>
      </c>
      <c r="W1026" s="58">
        <f>+BPub!H1011/1000000</f>
        <v>0</v>
      </c>
      <c r="X1026" s="58">
        <f>+BPub!M1011/1000000</f>
        <v>0</v>
      </c>
      <c r="Y1026" s="58">
        <f>+BPub!R1011/1000000</f>
        <v>0</v>
      </c>
      <c r="Z1026" s="58">
        <f>+BPub!V1011/1000000</f>
        <v>0</v>
      </c>
      <c r="AA1026" s="58">
        <f>+BPub!AC1011/1000000</f>
        <v>0</v>
      </c>
      <c r="AB1026" s="58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</row>
    <row r="1027" spans="1:35" x14ac:dyDescent="0.25">
      <c r="A1027" t="s">
        <v>1005</v>
      </c>
      <c r="B1027" s="1">
        <v>0</v>
      </c>
      <c r="C1027" s="149">
        <v>0</v>
      </c>
      <c r="D1027" s="1">
        <v>0</v>
      </c>
      <c r="E1027" s="1">
        <v>0</v>
      </c>
      <c r="F1027" s="1">
        <v>0</v>
      </c>
      <c r="G1027" s="58">
        <v>0</v>
      </c>
      <c r="I1027" s="180">
        <f>+BPub!G1012/1000000</f>
        <v>2.1475618399999998</v>
      </c>
      <c r="J1027" s="180">
        <f>+BPub!L1012/1000000</f>
        <v>2.14755984</v>
      </c>
      <c r="K1027" s="180">
        <f>+BPub!Q1012/1000000</f>
        <v>1.4396258100000001</v>
      </c>
      <c r="L1027" s="180">
        <f>+BPub!W1012/1000000</f>
        <v>1.4440208799999998</v>
      </c>
      <c r="M1027" s="180">
        <f>+BPub!AD1012/1000000</f>
        <v>2.16433169</v>
      </c>
      <c r="N1027" s="180">
        <v>0</v>
      </c>
      <c r="P1027" s="58">
        <f>+BPub!I1012/1000000</f>
        <v>0</v>
      </c>
      <c r="Q1027" s="58">
        <f>+BPub!N1012/1000000</f>
        <v>0</v>
      </c>
      <c r="R1027" s="58">
        <f>+BPub!S1012/1000000</f>
        <v>0</v>
      </c>
      <c r="S1027" s="58">
        <f>+BPub!X1012/1000000</f>
        <v>0</v>
      </c>
      <c r="T1027" s="58">
        <f>+BPub!AB1012/1000000</f>
        <v>0</v>
      </c>
      <c r="U1027" s="58">
        <v>0</v>
      </c>
      <c r="W1027" s="58">
        <f>+BPub!H1012/1000000</f>
        <v>0</v>
      </c>
      <c r="X1027" s="58">
        <f>+BPub!M1012/1000000</f>
        <v>0</v>
      </c>
      <c r="Y1027" s="58">
        <f>+BPub!R1012/1000000</f>
        <v>0</v>
      </c>
      <c r="Z1027" s="58">
        <f>+BPub!V1012/1000000</f>
        <v>0</v>
      </c>
      <c r="AA1027" s="58">
        <f>+BPub!AC1012/1000000</f>
        <v>0</v>
      </c>
      <c r="AB1027" s="58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</row>
    <row r="1028" spans="1:35" x14ac:dyDescent="0.25">
      <c r="A1028" t="s">
        <v>1006</v>
      </c>
      <c r="B1028" s="1">
        <v>0</v>
      </c>
      <c r="C1028" s="149">
        <v>0</v>
      </c>
      <c r="D1028" s="1">
        <v>0</v>
      </c>
      <c r="E1028" s="1">
        <v>0</v>
      </c>
      <c r="F1028" s="1">
        <v>0</v>
      </c>
      <c r="G1028" s="58">
        <v>0</v>
      </c>
      <c r="I1028" s="180">
        <f>+BPub!G1013/1000000</f>
        <v>5.9999999999999995E-4</v>
      </c>
      <c r="J1028" s="180">
        <f>+BPub!L1013/1000000</f>
        <v>2.64E-2</v>
      </c>
      <c r="K1028" s="180">
        <f>+BPub!Q1013/1000000</f>
        <v>2.1544000000000001E-2</v>
      </c>
      <c r="L1028" s="180">
        <f>+BPub!W1013/1000000</f>
        <v>9.4068700000000012E-3</v>
      </c>
      <c r="M1028" s="180">
        <f>+BPub!AD1013/1000000</f>
        <v>2.8564580000000003E-2</v>
      </c>
      <c r="N1028" s="180">
        <v>2.1651453300000001</v>
      </c>
      <c r="P1028" s="58">
        <f>+BPub!I1013/1000000</f>
        <v>0</v>
      </c>
      <c r="Q1028" s="58">
        <f>+BPub!N1013/1000000</f>
        <v>0</v>
      </c>
      <c r="R1028" s="58">
        <f>+BPub!S1013/1000000</f>
        <v>0</v>
      </c>
      <c r="S1028" s="58">
        <f>+BPub!X1013/1000000</f>
        <v>0</v>
      </c>
      <c r="T1028" s="58">
        <f>+BPub!AB1013/1000000</f>
        <v>0</v>
      </c>
      <c r="U1028" s="58">
        <v>0</v>
      </c>
      <c r="W1028" s="58">
        <f>+BPub!H1013/1000000</f>
        <v>0</v>
      </c>
      <c r="X1028" s="58">
        <f>+BPub!M1013/1000000</f>
        <v>0</v>
      </c>
      <c r="Y1028" s="58">
        <f>+BPub!R1013/1000000</f>
        <v>0</v>
      </c>
      <c r="Z1028" s="58">
        <f>+BPub!V1013/1000000</f>
        <v>0</v>
      </c>
      <c r="AA1028" s="58">
        <f>+BPub!AC1013/1000000</f>
        <v>0</v>
      </c>
      <c r="AB1028" s="5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</row>
    <row r="1029" spans="1:35" x14ac:dyDescent="0.25">
      <c r="A1029" t="s">
        <v>1007</v>
      </c>
      <c r="B1029" s="1">
        <v>10.428132119999999</v>
      </c>
      <c r="C1029" s="149">
        <v>36.544349490000002</v>
      </c>
      <c r="D1029" s="1">
        <v>39.961685280000005</v>
      </c>
      <c r="E1029" s="1">
        <v>39.983413130000002</v>
      </c>
      <c r="F1029" s="1">
        <v>33.950382279999999</v>
      </c>
      <c r="G1029" s="58">
        <v>0</v>
      </c>
      <c r="I1029" s="180">
        <f>+BPub!G1014/1000000</f>
        <v>0</v>
      </c>
      <c r="J1029" s="180">
        <f>+BPub!L1014/1000000</f>
        <v>0</v>
      </c>
      <c r="K1029" s="180">
        <f>+BPub!Q1014/1000000</f>
        <v>0</v>
      </c>
      <c r="L1029" s="180">
        <f>+BPub!W1014/1000000</f>
        <v>0</v>
      </c>
      <c r="M1029" s="180">
        <f>+BPub!AD1014/1000000</f>
        <v>0</v>
      </c>
      <c r="N1029" s="180">
        <v>3.8564580000000001E-2</v>
      </c>
      <c r="P1029" s="58">
        <f>+BPub!I1014/1000000</f>
        <v>66.166974049999993</v>
      </c>
      <c r="Q1029" s="58">
        <f>+BPub!N1014/1000000</f>
        <v>45.601401380000006</v>
      </c>
      <c r="R1029" s="58">
        <f>+BPub!S1014/1000000</f>
        <v>45.601401380000006</v>
      </c>
      <c r="S1029" s="58">
        <f>+BPub!X1014/1000000</f>
        <v>23.366401379999999</v>
      </c>
      <c r="T1029" s="58">
        <f>+BPub!AB1014/1000000</f>
        <v>36.368597439999995</v>
      </c>
      <c r="U1029" s="58">
        <v>0</v>
      </c>
      <c r="W1029" s="58">
        <f>+BPub!H1014/1000000</f>
        <v>20.04098965</v>
      </c>
      <c r="X1029" s="58">
        <f>+BPub!M1014/1000000</f>
        <v>0</v>
      </c>
      <c r="Y1029" s="58">
        <f>+BPub!R1014/1000000</f>
        <v>0</v>
      </c>
      <c r="Z1029" s="58">
        <f>+BPub!V1014/1000000</f>
        <v>0</v>
      </c>
      <c r="AA1029" s="58">
        <f>+BPub!AC1014/1000000</f>
        <v>0</v>
      </c>
      <c r="AB1029" s="58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</row>
    <row r="1030" spans="1:35" x14ac:dyDescent="0.25">
      <c r="A1030" t="s">
        <v>1008</v>
      </c>
      <c r="B1030" s="1">
        <v>28.323389719999998</v>
      </c>
      <c r="C1030" s="149">
        <v>20.547133690000003</v>
      </c>
      <c r="D1030" s="1">
        <v>20.547132690000002</v>
      </c>
      <c r="E1030" s="1">
        <v>20.546379399999999</v>
      </c>
      <c r="F1030" s="1">
        <v>20.546375399999999</v>
      </c>
      <c r="G1030" s="58">
        <v>20.546375399999999</v>
      </c>
      <c r="I1030" s="180">
        <f>+BPub!G1015/1000000</f>
        <v>0</v>
      </c>
      <c r="J1030" s="180">
        <f>+BPub!L1015/1000000</f>
        <v>0</v>
      </c>
      <c r="K1030" s="180">
        <f>+BPub!Q1015/1000000</f>
        <v>0</v>
      </c>
      <c r="L1030" s="180">
        <f>+BPub!W1015/1000000</f>
        <v>0</v>
      </c>
      <c r="M1030" s="180">
        <f>+BPub!AD1015/1000000</f>
        <v>0</v>
      </c>
      <c r="N1030" s="180">
        <v>0</v>
      </c>
      <c r="P1030" s="58">
        <f>+BPub!I1015/1000000</f>
        <v>24.577607539999999</v>
      </c>
      <c r="Q1030" s="58">
        <f>+BPub!N1015/1000000</f>
        <v>21.360290379999999</v>
      </c>
      <c r="R1030" s="58">
        <f>+BPub!S1015/1000000</f>
        <v>21.360290379999999</v>
      </c>
      <c r="S1030" s="58">
        <f>+BPub!X1015/1000000</f>
        <v>21.360290379999999</v>
      </c>
      <c r="T1030" s="58">
        <f>+BPub!AB1015/1000000</f>
        <v>21.360290379999999</v>
      </c>
      <c r="U1030" s="58">
        <v>32.49824417</v>
      </c>
      <c r="W1030" s="58">
        <f>+BPub!H1015/1000000</f>
        <v>0</v>
      </c>
      <c r="X1030" s="58">
        <f>+BPub!M1015/1000000</f>
        <v>0</v>
      </c>
      <c r="Y1030" s="58">
        <f>+BPub!R1015/1000000</f>
        <v>0</v>
      </c>
      <c r="Z1030" s="58">
        <f>+BPub!V1015/1000000</f>
        <v>0</v>
      </c>
      <c r="AA1030" s="58">
        <f>+BPub!AC1015/1000000</f>
        <v>0</v>
      </c>
      <c r="AB1030" s="58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</row>
    <row r="1031" spans="1:35" x14ac:dyDescent="0.25">
      <c r="A1031" t="s">
        <v>1009</v>
      </c>
      <c r="B1031" s="1">
        <v>0</v>
      </c>
      <c r="C1031" s="149">
        <v>0</v>
      </c>
      <c r="D1031" s="1">
        <v>0</v>
      </c>
      <c r="E1031" s="1">
        <v>0</v>
      </c>
      <c r="F1031" s="1">
        <v>0</v>
      </c>
      <c r="G1031" s="58">
        <v>0</v>
      </c>
      <c r="I1031" s="180">
        <f>+BPub!G1016/1000000</f>
        <v>0</v>
      </c>
      <c r="J1031" s="180">
        <f>+BPub!L1016/1000000</f>
        <v>0</v>
      </c>
      <c r="K1031" s="180">
        <f>+BPub!Q1016/1000000</f>
        <v>0</v>
      </c>
      <c r="L1031" s="180">
        <f>+BPub!W1016/1000000</f>
        <v>0</v>
      </c>
      <c r="M1031" s="180">
        <f>+BPub!AD1016/1000000</f>
        <v>0</v>
      </c>
      <c r="N1031" s="180">
        <v>0</v>
      </c>
      <c r="P1031" s="58">
        <f>+BPub!I1016/1000000</f>
        <v>0</v>
      </c>
      <c r="Q1031" s="58">
        <f>+BPub!N1016/1000000</f>
        <v>0</v>
      </c>
      <c r="R1031" s="58">
        <f>+BPub!S1016/1000000</f>
        <v>0</v>
      </c>
      <c r="S1031" s="58">
        <f>+BPub!X1016/1000000</f>
        <v>0</v>
      </c>
      <c r="T1031" s="58">
        <f>+BPub!AB1016/1000000</f>
        <v>0</v>
      </c>
      <c r="U1031" s="58">
        <v>21.360290379999999</v>
      </c>
      <c r="W1031" s="58">
        <f>+BPub!H1016/1000000</f>
        <v>0</v>
      </c>
      <c r="X1031" s="58">
        <f>+BPub!M1016/1000000</f>
        <v>0</v>
      </c>
      <c r="Y1031" s="58">
        <f>+BPub!R1016/1000000</f>
        <v>0</v>
      </c>
      <c r="Z1031" s="58">
        <f>+BPub!V1016/1000000</f>
        <v>0</v>
      </c>
      <c r="AA1031" s="58">
        <f>+BPub!AC1016/1000000</f>
        <v>0</v>
      </c>
      <c r="AB1031" s="58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</row>
    <row r="1032" spans="1:35" x14ac:dyDescent="0.25">
      <c r="A1032" t="s">
        <v>1010</v>
      </c>
      <c r="B1032" s="1">
        <v>0</v>
      </c>
      <c r="C1032" s="149">
        <v>0</v>
      </c>
      <c r="D1032" s="1">
        <v>0</v>
      </c>
      <c r="E1032" s="1">
        <v>0</v>
      </c>
      <c r="F1032" s="1">
        <v>0</v>
      </c>
      <c r="G1032" s="58">
        <v>0</v>
      </c>
      <c r="I1032" s="180">
        <f>+BPub!G1017/1000000</f>
        <v>0</v>
      </c>
      <c r="J1032" s="180">
        <f>+BPub!L1017/1000000</f>
        <v>0</v>
      </c>
      <c r="K1032" s="180">
        <f>+BPub!Q1017/1000000</f>
        <v>0</v>
      </c>
      <c r="L1032" s="180">
        <f>+BPub!W1017/1000000</f>
        <v>0</v>
      </c>
      <c r="M1032" s="180">
        <f>+BPub!AD1017/1000000</f>
        <v>0</v>
      </c>
      <c r="N1032" s="180">
        <v>0</v>
      </c>
      <c r="P1032" s="58">
        <f>+BPub!I1017/1000000</f>
        <v>0</v>
      </c>
      <c r="Q1032" s="58">
        <f>+BPub!N1017/1000000</f>
        <v>0</v>
      </c>
      <c r="R1032" s="58">
        <f>+BPub!S1017/1000000</f>
        <v>0</v>
      </c>
      <c r="S1032" s="58">
        <f>+BPub!X1017/1000000</f>
        <v>0</v>
      </c>
      <c r="T1032" s="58">
        <f>+BPub!AB1017/1000000</f>
        <v>0</v>
      </c>
      <c r="U1032" s="58">
        <v>0</v>
      </c>
      <c r="W1032" s="58">
        <f>+BPub!H1017/1000000</f>
        <v>0</v>
      </c>
      <c r="X1032" s="58">
        <f>+BPub!M1017/1000000</f>
        <v>0</v>
      </c>
      <c r="Y1032" s="58">
        <f>+BPub!R1017/1000000</f>
        <v>0</v>
      </c>
      <c r="Z1032" s="58">
        <f>+BPub!V1017/1000000</f>
        <v>0</v>
      </c>
      <c r="AA1032" s="58">
        <f>+BPub!AC1017/1000000</f>
        <v>0</v>
      </c>
      <c r="AB1032" s="58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</row>
    <row r="1033" spans="1:35" x14ac:dyDescent="0.25">
      <c r="A1033" t="s">
        <v>1011</v>
      </c>
      <c r="B1033" s="1">
        <v>0</v>
      </c>
      <c r="C1033" s="149">
        <v>0</v>
      </c>
      <c r="D1033" s="1">
        <v>0</v>
      </c>
      <c r="E1033" s="1">
        <v>0</v>
      </c>
      <c r="F1033" s="1">
        <v>0</v>
      </c>
      <c r="G1033" s="58">
        <v>0</v>
      </c>
      <c r="I1033" s="180">
        <f>+BPub!G1018/1000000</f>
        <v>0</v>
      </c>
      <c r="J1033" s="180">
        <f>+BPub!L1018/1000000</f>
        <v>0</v>
      </c>
      <c r="K1033" s="180">
        <f>+BPub!Q1018/1000000</f>
        <v>0</v>
      </c>
      <c r="L1033" s="180">
        <f>+BPub!W1018/1000000</f>
        <v>0</v>
      </c>
      <c r="M1033" s="180">
        <f>+BPub!AD1018/1000000</f>
        <v>0</v>
      </c>
      <c r="N1033" s="180">
        <v>0</v>
      </c>
      <c r="P1033" s="58">
        <f>+BPub!I1018/1000000</f>
        <v>0</v>
      </c>
      <c r="Q1033" s="58">
        <f>+BPub!N1018/1000000</f>
        <v>0</v>
      </c>
      <c r="R1033" s="58">
        <f>+BPub!S1018/1000000</f>
        <v>0</v>
      </c>
      <c r="S1033" s="58">
        <f>+BPub!X1018/1000000</f>
        <v>0</v>
      </c>
      <c r="T1033" s="58">
        <f>+BPub!AB1018/1000000</f>
        <v>0</v>
      </c>
      <c r="U1033" s="58">
        <v>0</v>
      </c>
      <c r="W1033" s="58">
        <f>+BPub!H1018/1000000</f>
        <v>0</v>
      </c>
      <c r="X1033" s="58">
        <f>+BPub!M1018/1000000</f>
        <v>0</v>
      </c>
      <c r="Y1033" s="58">
        <f>+BPub!R1018/1000000</f>
        <v>0</v>
      </c>
      <c r="Z1033" s="58">
        <f>+BPub!V1018/1000000</f>
        <v>0</v>
      </c>
      <c r="AA1033" s="58">
        <f>+BPub!AC1018/1000000</f>
        <v>0</v>
      </c>
      <c r="AB1033" s="58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</row>
    <row r="1034" spans="1:35" x14ac:dyDescent="0.25">
      <c r="A1034" t="s">
        <v>1012</v>
      </c>
      <c r="B1034" s="1">
        <v>0</v>
      </c>
      <c r="C1034" s="149">
        <v>0</v>
      </c>
      <c r="D1034" s="1">
        <v>0</v>
      </c>
      <c r="E1034" s="1">
        <v>0</v>
      </c>
      <c r="F1034" s="1">
        <v>0</v>
      </c>
      <c r="G1034" s="58">
        <v>0</v>
      </c>
      <c r="I1034" s="180">
        <f>+BPub!G1019/1000000</f>
        <v>0</v>
      </c>
      <c r="J1034" s="180">
        <f>+BPub!L1019/1000000</f>
        <v>0</v>
      </c>
      <c r="K1034" s="180">
        <f>+BPub!Q1019/1000000</f>
        <v>0</v>
      </c>
      <c r="L1034" s="180">
        <f>+BPub!W1019/1000000</f>
        <v>0</v>
      </c>
      <c r="M1034" s="180">
        <f>+BPub!AD1019/1000000</f>
        <v>0</v>
      </c>
      <c r="N1034" s="180">
        <v>0</v>
      </c>
      <c r="P1034" s="58">
        <f>+BPub!I1019/1000000</f>
        <v>17.348255510000001</v>
      </c>
      <c r="Q1034" s="58">
        <f>+BPub!N1019/1000000</f>
        <v>0</v>
      </c>
      <c r="R1034" s="58">
        <f>+BPub!S1019/1000000</f>
        <v>0</v>
      </c>
      <c r="S1034" s="58">
        <f>+BPub!X1019/1000000</f>
        <v>0</v>
      </c>
      <c r="T1034" s="58">
        <f>+BPub!AB1019/1000000</f>
        <v>13.002196060000001</v>
      </c>
      <c r="U1034" s="58">
        <v>0</v>
      </c>
      <c r="W1034" s="58">
        <f>+BPub!H1019/1000000</f>
        <v>20.04098965</v>
      </c>
      <c r="X1034" s="58">
        <f>+BPub!M1019/1000000</f>
        <v>0</v>
      </c>
      <c r="Y1034" s="58">
        <f>+BPub!R1019/1000000</f>
        <v>0</v>
      </c>
      <c r="Z1034" s="58">
        <f>+BPub!V1019/1000000</f>
        <v>0</v>
      </c>
      <c r="AA1034" s="58">
        <f>+BPub!AC1019/1000000</f>
        <v>0</v>
      </c>
      <c r="AB1034" s="58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</row>
    <row r="1035" spans="1:35" x14ac:dyDescent="0.25">
      <c r="A1035" t="s">
        <v>1013</v>
      </c>
      <c r="B1035" s="1">
        <v>3.7653573799999998</v>
      </c>
      <c r="C1035" s="149">
        <v>0</v>
      </c>
      <c r="D1035" s="1">
        <v>0</v>
      </c>
      <c r="E1035" s="1">
        <v>0</v>
      </c>
      <c r="F1035" s="1">
        <v>0</v>
      </c>
      <c r="G1035" s="58">
        <v>0</v>
      </c>
      <c r="I1035" s="180">
        <f>+BPub!G1020/1000000</f>
        <v>0</v>
      </c>
      <c r="J1035" s="180">
        <f>+BPub!L1020/1000000</f>
        <v>0</v>
      </c>
      <c r="K1035" s="180">
        <f>+BPub!Q1020/1000000</f>
        <v>0</v>
      </c>
      <c r="L1035" s="180">
        <f>+BPub!W1020/1000000</f>
        <v>0</v>
      </c>
      <c r="M1035" s="180">
        <f>+BPub!AD1020/1000000</f>
        <v>0</v>
      </c>
      <c r="N1035" s="180">
        <v>0</v>
      </c>
      <c r="P1035" s="58">
        <f>+BPub!I1020/1000000</f>
        <v>0</v>
      </c>
      <c r="Q1035" s="58">
        <f>+BPub!N1020/1000000</f>
        <v>0</v>
      </c>
      <c r="R1035" s="58">
        <f>+BPub!S1020/1000000</f>
        <v>0</v>
      </c>
      <c r="S1035" s="58">
        <f>+BPub!X1020/1000000</f>
        <v>0</v>
      </c>
      <c r="T1035" s="58">
        <f>+BPub!AB1020/1000000</f>
        <v>0</v>
      </c>
      <c r="U1035" s="58">
        <v>9.1318427899999985</v>
      </c>
      <c r="W1035" s="58">
        <f>+BPub!H1020/1000000</f>
        <v>0</v>
      </c>
      <c r="X1035" s="58">
        <f>+BPub!M1020/1000000</f>
        <v>0</v>
      </c>
      <c r="Y1035" s="58">
        <f>+BPub!R1020/1000000</f>
        <v>0</v>
      </c>
      <c r="Z1035" s="58">
        <f>+BPub!V1020/1000000</f>
        <v>0</v>
      </c>
      <c r="AA1035" s="58">
        <f>+BPub!AC1020/1000000</f>
        <v>0</v>
      </c>
      <c r="AB1035" s="58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</row>
    <row r="1036" spans="1:35" x14ac:dyDescent="0.25">
      <c r="A1036" t="s">
        <v>1014</v>
      </c>
      <c r="B1036" s="1">
        <v>0.43101499999999998</v>
      </c>
      <c r="C1036" s="149">
        <v>0</v>
      </c>
      <c r="D1036" s="1">
        <v>0</v>
      </c>
      <c r="E1036" s="1">
        <v>0</v>
      </c>
      <c r="F1036" s="1">
        <v>0</v>
      </c>
      <c r="G1036" s="58">
        <v>0</v>
      </c>
      <c r="I1036" s="180">
        <f>+BPub!G1021/1000000</f>
        <v>0</v>
      </c>
      <c r="J1036" s="180">
        <f>+BPub!L1021/1000000</f>
        <v>0</v>
      </c>
      <c r="K1036" s="180">
        <f>+BPub!Q1021/1000000</f>
        <v>0</v>
      </c>
      <c r="L1036" s="180">
        <f>+BPub!W1021/1000000</f>
        <v>0</v>
      </c>
      <c r="M1036" s="180">
        <f>+BPub!AD1021/1000000</f>
        <v>0</v>
      </c>
      <c r="N1036" s="180">
        <v>0</v>
      </c>
      <c r="P1036" s="58">
        <f>+BPub!I1021/1000000</f>
        <v>0</v>
      </c>
      <c r="Q1036" s="58">
        <f>+BPub!N1021/1000000</f>
        <v>0</v>
      </c>
      <c r="R1036" s="58">
        <f>+BPub!S1021/1000000</f>
        <v>0</v>
      </c>
      <c r="S1036" s="58">
        <f>+BPub!X1021/1000000</f>
        <v>0</v>
      </c>
      <c r="T1036" s="58">
        <f>+BPub!AB1021/1000000</f>
        <v>0</v>
      </c>
      <c r="U1036" s="58">
        <v>0</v>
      </c>
      <c r="W1036" s="58">
        <f>+BPub!H1021/1000000</f>
        <v>0</v>
      </c>
      <c r="X1036" s="58">
        <f>+BPub!M1021/1000000</f>
        <v>0</v>
      </c>
      <c r="Y1036" s="58">
        <f>+BPub!R1021/1000000</f>
        <v>0</v>
      </c>
      <c r="Z1036" s="58">
        <f>+BPub!V1021/1000000</f>
        <v>0</v>
      </c>
      <c r="AA1036" s="58">
        <f>+BPub!AC1021/1000000</f>
        <v>0</v>
      </c>
      <c r="AB1036" s="58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</row>
    <row r="1037" spans="1:35" x14ac:dyDescent="0.25">
      <c r="A1037" t="s">
        <v>1015</v>
      </c>
      <c r="B1037" s="1">
        <v>0</v>
      </c>
      <c r="C1037" s="149">
        <v>0</v>
      </c>
      <c r="D1037" s="1">
        <v>0</v>
      </c>
      <c r="E1037" s="1">
        <v>0</v>
      </c>
      <c r="F1037" s="1">
        <v>0</v>
      </c>
      <c r="G1037" s="58">
        <v>0</v>
      </c>
      <c r="I1037" s="180">
        <f>+BPub!G1022/1000000</f>
        <v>0</v>
      </c>
      <c r="J1037" s="180">
        <f>+BPub!L1022/1000000</f>
        <v>0</v>
      </c>
      <c r="K1037" s="180">
        <f>+BPub!Q1022/1000000</f>
        <v>0</v>
      </c>
      <c r="L1037" s="180">
        <f>+BPub!W1022/1000000</f>
        <v>0</v>
      </c>
      <c r="M1037" s="180">
        <f>+BPub!AD1022/1000000</f>
        <v>0</v>
      </c>
      <c r="N1037" s="180">
        <v>0</v>
      </c>
      <c r="P1037" s="58">
        <f>+BPub!I1022/1000000</f>
        <v>0</v>
      </c>
      <c r="Q1037" s="58">
        <f>+BPub!N1022/1000000</f>
        <v>0</v>
      </c>
      <c r="R1037" s="58">
        <f>+BPub!S1022/1000000</f>
        <v>0</v>
      </c>
      <c r="S1037" s="58">
        <f>+BPub!X1022/1000000</f>
        <v>0</v>
      </c>
      <c r="T1037" s="58">
        <f>+BPub!AB1022/1000000</f>
        <v>0</v>
      </c>
      <c r="U1037" s="58">
        <v>0</v>
      </c>
      <c r="W1037" s="58">
        <f>+BPub!H1022/1000000</f>
        <v>0</v>
      </c>
      <c r="X1037" s="58">
        <f>+BPub!M1022/1000000</f>
        <v>0</v>
      </c>
      <c r="Y1037" s="58">
        <f>+BPub!R1022/1000000</f>
        <v>0</v>
      </c>
      <c r="Z1037" s="58">
        <f>+BPub!V1022/1000000</f>
        <v>0</v>
      </c>
      <c r="AA1037" s="58">
        <f>+BPub!AC1022/1000000</f>
        <v>0</v>
      </c>
      <c r="AB1037" s="58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</row>
    <row r="1038" spans="1:35" x14ac:dyDescent="0.25">
      <c r="A1038" t="s">
        <v>1016</v>
      </c>
      <c r="B1038" s="1">
        <v>0</v>
      </c>
      <c r="C1038" s="149">
        <v>0</v>
      </c>
      <c r="D1038" s="1">
        <v>0</v>
      </c>
      <c r="E1038" s="1">
        <v>0</v>
      </c>
      <c r="F1038" s="1">
        <v>0</v>
      </c>
      <c r="G1038" s="58">
        <v>0</v>
      </c>
      <c r="I1038" s="180">
        <f>+BPub!G1023/1000000</f>
        <v>0</v>
      </c>
      <c r="J1038" s="180">
        <f>+BPub!L1023/1000000</f>
        <v>0</v>
      </c>
      <c r="K1038" s="180">
        <f>+BPub!Q1023/1000000</f>
        <v>0</v>
      </c>
      <c r="L1038" s="180">
        <f>+BPub!W1023/1000000</f>
        <v>0</v>
      </c>
      <c r="M1038" s="180">
        <f>+BPub!AD1023/1000000</f>
        <v>0</v>
      </c>
      <c r="N1038" s="180">
        <v>0</v>
      </c>
      <c r="P1038" s="58">
        <f>+BPub!I1023/1000000</f>
        <v>0</v>
      </c>
      <c r="Q1038" s="58">
        <f>+BPub!N1023/1000000</f>
        <v>0</v>
      </c>
      <c r="R1038" s="58">
        <f>+BPub!S1023/1000000</f>
        <v>0</v>
      </c>
      <c r="S1038" s="58">
        <f>+BPub!X1023/1000000</f>
        <v>0</v>
      </c>
      <c r="T1038" s="58">
        <f>+BPub!AB1023/1000000</f>
        <v>0</v>
      </c>
      <c r="U1038" s="58">
        <v>0</v>
      </c>
      <c r="W1038" s="58">
        <f>+BPub!H1023/1000000</f>
        <v>0</v>
      </c>
      <c r="X1038" s="58">
        <f>+BPub!M1023/1000000</f>
        <v>0</v>
      </c>
      <c r="Y1038" s="58">
        <f>+BPub!R1023/1000000</f>
        <v>0</v>
      </c>
      <c r="Z1038" s="58">
        <f>+BPub!V1023/1000000</f>
        <v>0</v>
      </c>
      <c r="AA1038" s="58">
        <f>+BPub!AC1023/1000000</f>
        <v>0</v>
      </c>
      <c r="AB1038" s="5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</row>
    <row r="1039" spans="1:35" x14ac:dyDescent="0.25">
      <c r="A1039" t="s">
        <v>1017</v>
      </c>
      <c r="B1039" s="1">
        <v>0</v>
      </c>
      <c r="C1039" s="149">
        <v>0</v>
      </c>
      <c r="D1039" s="1">
        <v>0</v>
      </c>
      <c r="E1039" s="1">
        <v>0</v>
      </c>
      <c r="F1039" s="1">
        <v>0</v>
      </c>
      <c r="G1039" s="58">
        <v>0</v>
      </c>
      <c r="I1039" s="180">
        <f>+BPub!G1024/1000000</f>
        <v>0</v>
      </c>
      <c r="J1039" s="180">
        <f>+BPub!L1024/1000000</f>
        <v>0</v>
      </c>
      <c r="K1039" s="180">
        <f>+BPub!Q1024/1000000</f>
        <v>0</v>
      </c>
      <c r="L1039" s="180">
        <f>+BPub!W1024/1000000</f>
        <v>0</v>
      </c>
      <c r="M1039" s="180">
        <f>+BPub!AD1024/1000000</f>
        <v>0</v>
      </c>
      <c r="N1039" s="180">
        <v>0</v>
      </c>
      <c r="P1039" s="58">
        <f>+BPub!I1024/1000000</f>
        <v>0</v>
      </c>
      <c r="Q1039" s="58">
        <f>+BPub!N1024/1000000</f>
        <v>0</v>
      </c>
      <c r="R1039" s="58">
        <f>+BPub!S1024/1000000</f>
        <v>0</v>
      </c>
      <c r="S1039" s="58">
        <f>+BPub!X1024/1000000</f>
        <v>0</v>
      </c>
      <c r="T1039" s="58">
        <f>+BPub!AB1024/1000000</f>
        <v>0</v>
      </c>
      <c r="U1039" s="58">
        <v>0</v>
      </c>
      <c r="W1039" s="58">
        <f>+BPub!H1024/1000000</f>
        <v>0</v>
      </c>
      <c r="X1039" s="58">
        <f>+BPub!M1024/1000000</f>
        <v>0</v>
      </c>
      <c r="Y1039" s="58">
        <f>+BPub!R1024/1000000</f>
        <v>0</v>
      </c>
      <c r="Z1039" s="58">
        <f>+BPub!V1024/1000000</f>
        <v>0</v>
      </c>
      <c r="AA1039" s="58">
        <f>+BPub!AC1024/1000000</f>
        <v>0</v>
      </c>
      <c r="AB1039" s="58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</row>
    <row r="1040" spans="1:35" x14ac:dyDescent="0.25">
      <c r="A1040" t="s">
        <v>1018</v>
      </c>
      <c r="B1040" s="1">
        <v>0</v>
      </c>
      <c r="C1040" s="149">
        <v>0</v>
      </c>
      <c r="D1040" s="1">
        <v>0</v>
      </c>
      <c r="E1040" s="1">
        <v>0</v>
      </c>
      <c r="F1040" s="1">
        <v>0</v>
      </c>
      <c r="G1040" s="58">
        <v>0</v>
      </c>
      <c r="I1040" s="180">
        <f>+BPub!G1025/1000000</f>
        <v>0</v>
      </c>
      <c r="J1040" s="180">
        <f>+BPub!L1025/1000000</f>
        <v>0</v>
      </c>
      <c r="K1040" s="180">
        <f>+BPub!Q1025/1000000</f>
        <v>0</v>
      </c>
      <c r="L1040" s="180">
        <f>+BPub!W1025/1000000</f>
        <v>0</v>
      </c>
      <c r="M1040" s="180">
        <f>+BPub!AD1025/1000000</f>
        <v>0</v>
      </c>
      <c r="N1040" s="180">
        <v>0</v>
      </c>
      <c r="P1040" s="58">
        <f>+BPub!I1025/1000000</f>
        <v>0</v>
      </c>
      <c r="Q1040" s="58">
        <f>+BPub!N1025/1000000</f>
        <v>0</v>
      </c>
      <c r="R1040" s="58">
        <f>+BPub!S1025/1000000</f>
        <v>0</v>
      </c>
      <c r="S1040" s="58">
        <f>+BPub!X1025/1000000</f>
        <v>0</v>
      </c>
      <c r="T1040" s="58">
        <f>+BPub!AB1025/1000000</f>
        <v>0</v>
      </c>
      <c r="U1040" s="58">
        <v>0</v>
      </c>
      <c r="W1040" s="58">
        <f>+BPub!H1025/1000000</f>
        <v>0</v>
      </c>
      <c r="X1040" s="58">
        <f>+BPub!M1025/1000000</f>
        <v>0</v>
      </c>
      <c r="Y1040" s="58">
        <f>+BPub!R1025/1000000</f>
        <v>0</v>
      </c>
      <c r="Z1040" s="58">
        <f>+BPub!V1025/1000000</f>
        <v>0</v>
      </c>
      <c r="AA1040" s="58">
        <f>+BPub!AC1025/1000000</f>
        <v>0</v>
      </c>
      <c r="AB1040" s="58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</row>
    <row r="1041" spans="1:35" x14ac:dyDescent="0.25">
      <c r="A1041" t="s">
        <v>1019</v>
      </c>
      <c r="B1041" s="1">
        <v>3.5373118799999999</v>
      </c>
      <c r="C1041" s="149">
        <v>0</v>
      </c>
      <c r="D1041" s="1">
        <v>0</v>
      </c>
      <c r="E1041" s="1">
        <v>0</v>
      </c>
      <c r="F1041" s="1">
        <v>0</v>
      </c>
      <c r="G1041" s="58">
        <v>0</v>
      </c>
      <c r="I1041" s="180">
        <f>+BPub!G1026/1000000</f>
        <v>0</v>
      </c>
      <c r="J1041" s="180">
        <f>+BPub!L1026/1000000</f>
        <v>0</v>
      </c>
      <c r="K1041" s="180">
        <f>+BPub!Q1026/1000000</f>
        <v>0</v>
      </c>
      <c r="L1041" s="180">
        <f>+BPub!W1026/1000000</f>
        <v>0</v>
      </c>
      <c r="M1041" s="180">
        <f>+BPub!AD1026/1000000</f>
        <v>0</v>
      </c>
      <c r="N1041" s="180">
        <v>0</v>
      </c>
      <c r="P1041" s="58">
        <f>+BPub!I1026/1000000</f>
        <v>0</v>
      </c>
      <c r="Q1041" s="58">
        <f>+BPub!N1026/1000000</f>
        <v>0</v>
      </c>
      <c r="R1041" s="58">
        <f>+BPub!S1026/1000000</f>
        <v>0</v>
      </c>
      <c r="S1041" s="58">
        <f>+BPub!X1026/1000000</f>
        <v>0</v>
      </c>
      <c r="T1041" s="58">
        <f>+BPub!AB1026/1000000</f>
        <v>0</v>
      </c>
      <c r="U1041" s="58">
        <v>0</v>
      </c>
      <c r="W1041" s="58">
        <f>+BPub!H1026/1000000</f>
        <v>0</v>
      </c>
      <c r="X1041" s="58">
        <f>+BPub!M1026/1000000</f>
        <v>0</v>
      </c>
      <c r="Y1041" s="58">
        <f>+BPub!R1026/1000000</f>
        <v>0</v>
      </c>
      <c r="Z1041" s="58">
        <f>+BPub!V1026/1000000</f>
        <v>0</v>
      </c>
      <c r="AA1041" s="58">
        <f>+BPub!AC1026/1000000</f>
        <v>0</v>
      </c>
      <c r="AB1041" s="58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</row>
    <row r="1042" spans="1:35" x14ac:dyDescent="0.25">
      <c r="A1042" t="s">
        <v>1020</v>
      </c>
      <c r="B1042" s="1">
        <v>9.0000000000000002E-6</v>
      </c>
      <c r="C1042" s="149">
        <v>9.0000000000000002E-6</v>
      </c>
      <c r="D1042" s="1">
        <v>7.9999999999999996E-6</v>
      </c>
      <c r="E1042" s="1">
        <v>3.9999999999999998E-6</v>
      </c>
      <c r="F1042" s="1">
        <v>0</v>
      </c>
      <c r="G1042" s="58">
        <v>0</v>
      </c>
      <c r="I1042" s="180">
        <f>+BPub!G1027/1000000</f>
        <v>0</v>
      </c>
      <c r="J1042" s="180">
        <f>+BPub!L1027/1000000</f>
        <v>0</v>
      </c>
      <c r="K1042" s="180">
        <f>+BPub!Q1027/1000000</f>
        <v>0</v>
      </c>
      <c r="L1042" s="180">
        <f>+BPub!W1027/1000000</f>
        <v>0</v>
      </c>
      <c r="M1042" s="180">
        <f>+BPub!AD1027/1000000</f>
        <v>0</v>
      </c>
      <c r="N1042" s="180">
        <v>0</v>
      </c>
      <c r="P1042" s="58">
        <f>+BPub!I1027/1000000</f>
        <v>0</v>
      </c>
      <c r="Q1042" s="58">
        <f>+BPub!N1027/1000000</f>
        <v>0</v>
      </c>
      <c r="R1042" s="58">
        <f>+BPub!S1027/1000000</f>
        <v>0</v>
      </c>
      <c r="S1042" s="58">
        <f>+BPub!X1027/1000000</f>
        <v>0</v>
      </c>
      <c r="T1042" s="58">
        <f>+BPub!AB1027/1000000</f>
        <v>0</v>
      </c>
      <c r="U1042" s="58">
        <v>0</v>
      </c>
      <c r="W1042" s="58">
        <f>+BPub!H1027/1000000</f>
        <v>0</v>
      </c>
      <c r="X1042" s="58">
        <f>+BPub!M1027/1000000</f>
        <v>0</v>
      </c>
      <c r="Y1042" s="58">
        <f>+BPub!R1027/1000000</f>
        <v>0</v>
      </c>
      <c r="Z1042" s="58">
        <f>+BPub!V1027/1000000</f>
        <v>0</v>
      </c>
      <c r="AA1042" s="58">
        <f>+BPub!AC1027/1000000</f>
        <v>0</v>
      </c>
      <c r="AB1042" s="58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</row>
    <row r="1043" spans="1:35" x14ac:dyDescent="0.25">
      <c r="A1043" t="s">
        <v>1021</v>
      </c>
      <c r="B1043" s="1">
        <v>1.2E-2</v>
      </c>
      <c r="C1043" s="149">
        <v>1.2E-2</v>
      </c>
      <c r="D1043" s="1">
        <v>1.2E-2</v>
      </c>
      <c r="E1043" s="1">
        <v>1.2E-2</v>
      </c>
      <c r="F1043" s="1">
        <v>1.2E-2</v>
      </c>
      <c r="G1043" s="58">
        <v>1.2E-2</v>
      </c>
      <c r="I1043" s="180">
        <f>+BPub!G1028/1000000</f>
        <v>0</v>
      </c>
      <c r="J1043" s="180">
        <f>+BPub!L1028/1000000</f>
        <v>0</v>
      </c>
      <c r="K1043" s="180">
        <f>+BPub!Q1028/1000000</f>
        <v>0</v>
      </c>
      <c r="L1043" s="180">
        <f>+BPub!W1028/1000000</f>
        <v>0</v>
      </c>
      <c r="M1043" s="180">
        <f>+BPub!AD1028/1000000</f>
        <v>0</v>
      </c>
      <c r="N1043" s="180">
        <v>0</v>
      </c>
      <c r="P1043" s="58">
        <f>+BPub!I1028/1000000</f>
        <v>24.241111</v>
      </c>
      <c r="Q1043" s="58">
        <f>+BPub!N1028/1000000</f>
        <v>24.241111</v>
      </c>
      <c r="R1043" s="58">
        <f>+BPub!S1028/1000000</f>
        <v>24.241111</v>
      </c>
      <c r="S1043" s="58">
        <f>+BPub!X1028/1000000</f>
        <v>2.0061110000000002</v>
      </c>
      <c r="T1043" s="58">
        <f>+BPub!AB1028/1000000</f>
        <v>2.0061110000000002</v>
      </c>
      <c r="U1043" s="58">
        <v>0</v>
      </c>
      <c r="W1043" s="58">
        <f>+BPub!H1028/1000000</f>
        <v>0</v>
      </c>
      <c r="X1043" s="58">
        <f>+BPub!M1028/1000000</f>
        <v>0</v>
      </c>
      <c r="Y1043" s="58">
        <f>+BPub!R1028/1000000</f>
        <v>0</v>
      </c>
      <c r="Z1043" s="58">
        <f>+BPub!V1028/1000000</f>
        <v>0</v>
      </c>
      <c r="AA1043" s="58">
        <f>+BPub!AC1028/1000000</f>
        <v>0</v>
      </c>
      <c r="AB1043" s="58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</row>
    <row r="1044" spans="1:35" x14ac:dyDescent="0.25">
      <c r="A1044" t="s">
        <v>1022</v>
      </c>
      <c r="B1044" s="1">
        <v>20.577696460000002</v>
      </c>
      <c r="C1044" s="149">
        <v>20.53512469</v>
      </c>
      <c r="D1044" s="1">
        <v>20.53512469</v>
      </c>
      <c r="E1044" s="1">
        <v>20.534375399999998</v>
      </c>
      <c r="F1044" s="1">
        <v>20.534375399999998</v>
      </c>
      <c r="G1044" s="58">
        <v>20.534375399999998</v>
      </c>
      <c r="I1044" s="180">
        <f>+BPub!G1029/1000000</f>
        <v>2.8160990200000002</v>
      </c>
      <c r="J1044" s="180">
        <f>+BPub!L1029/1000000</f>
        <v>3.7048442599999998</v>
      </c>
      <c r="K1044" s="180">
        <f>+BPub!Q1029/1000000</f>
        <v>3.8089196899999997</v>
      </c>
      <c r="L1044" s="180">
        <f>+BPub!W1029/1000000</f>
        <v>3.4556916099999997</v>
      </c>
      <c r="M1044" s="180">
        <f>+BPub!AD1029/1000000</f>
        <v>9.0451424100000004</v>
      </c>
      <c r="N1044" s="180">
        <v>0</v>
      </c>
      <c r="P1044" s="58">
        <f>+BPub!I1029/1000000</f>
        <v>308.10041791000003</v>
      </c>
      <c r="Q1044" s="58">
        <f>+BPub!N1029/1000000</f>
        <v>315.35538537000002</v>
      </c>
      <c r="R1044" s="58">
        <f>+BPub!S1029/1000000</f>
        <v>311.70520105999998</v>
      </c>
      <c r="S1044" s="58">
        <f>+BPub!X1029/1000000</f>
        <v>319.79616870999996</v>
      </c>
      <c r="T1044" s="58">
        <f>+BPub!AB1029/1000000</f>
        <v>320.60679424</v>
      </c>
      <c r="U1044" s="58">
        <v>2.0061110000000002</v>
      </c>
      <c r="W1044" s="58">
        <f>+BPub!H1029/1000000</f>
        <v>5.9302499999999998E-3</v>
      </c>
      <c r="X1044" s="58">
        <f>+BPub!M1029/1000000</f>
        <v>5.9302499999999998E-3</v>
      </c>
      <c r="Y1044" s="58">
        <f>+BPub!R1029/1000000</f>
        <v>5.9302499999999998E-3</v>
      </c>
      <c r="Z1044" s="58">
        <f>+BPub!V1029/1000000</f>
        <v>5.9302499999999998E-3</v>
      </c>
      <c r="AA1044" s="58">
        <f>+BPub!AC1029/1000000</f>
        <v>2.9837800000000001E-3</v>
      </c>
      <c r="AB1044" s="58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</row>
    <row r="1045" spans="1:35" x14ac:dyDescent="0.25">
      <c r="A1045" t="s">
        <v>1023</v>
      </c>
      <c r="B1045" s="1">
        <v>10.61544881</v>
      </c>
      <c r="C1045" s="149">
        <v>13.6307204</v>
      </c>
      <c r="D1045" s="1">
        <v>40.651373460000002</v>
      </c>
      <c r="E1045" s="1">
        <v>46.308714520000002</v>
      </c>
      <c r="F1045" s="1">
        <v>70.91508417</v>
      </c>
      <c r="G1045" s="58">
        <v>82.331176630000002</v>
      </c>
      <c r="I1045" s="180">
        <f>+BPub!G1030/1000000</f>
        <v>0</v>
      </c>
      <c r="J1045" s="180">
        <f>+BPub!L1030/1000000</f>
        <v>0</v>
      </c>
      <c r="K1045" s="180">
        <f>+BPub!Q1030/1000000</f>
        <v>0</v>
      </c>
      <c r="L1045" s="180">
        <f>+BPub!W1030/1000000</f>
        <v>0</v>
      </c>
      <c r="M1045" s="180">
        <f>+BPub!AD1030/1000000</f>
        <v>0</v>
      </c>
      <c r="N1045" s="180">
        <v>9.270156179999999</v>
      </c>
      <c r="P1045" s="58">
        <f>+BPub!I1030/1000000</f>
        <v>0</v>
      </c>
      <c r="Q1045" s="58">
        <f>+BPub!N1030/1000000</f>
        <v>0</v>
      </c>
      <c r="R1045" s="58">
        <f>+BPub!S1030/1000000</f>
        <v>0</v>
      </c>
      <c r="S1045" s="58">
        <f>+BPub!X1030/1000000</f>
        <v>0</v>
      </c>
      <c r="T1045" s="58">
        <f>+BPub!AB1030/1000000</f>
        <v>0</v>
      </c>
      <c r="U1045" s="58">
        <v>328.77897938999996</v>
      </c>
      <c r="W1045" s="58">
        <f>+BPub!H1030/1000000</f>
        <v>0</v>
      </c>
      <c r="X1045" s="58">
        <f>+BPub!M1030/1000000</f>
        <v>0</v>
      </c>
      <c r="Y1045" s="58">
        <f>+BPub!R1030/1000000</f>
        <v>0</v>
      </c>
      <c r="Z1045" s="58">
        <f>+BPub!V1030/1000000</f>
        <v>0</v>
      </c>
      <c r="AA1045" s="58">
        <f>+BPub!AC1030/1000000</f>
        <v>0</v>
      </c>
      <c r="AB1045" s="58">
        <v>3.9023400000000002E-3</v>
      </c>
      <c r="AD1045">
        <v>2.2929000000000001E-2</v>
      </c>
      <c r="AE1045">
        <v>0.15221299999999999</v>
      </c>
      <c r="AF1045">
        <v>0.42615999999999998</v>
      </c>
      <c r="AG1045">
        <v>0.48683700000000002</v>
      </c>
      <c r="AH1045">
        <v>1.09128282</v>
      </c>
      <c r="AI1045">
        <v>2.8893462300000001</v>
      </c>
    </row>
    <row r="1046" spans="1:35" x14ac:dyDescent="0.25">
      <c r="A1046" t="s">
        <v>1024</v>
      </c>
      <c r="B1046" s="1">
        <v>0</v>
      </c>
      <c r="C1046" s="149">
        <v>0</v>
      </c>
      <c r="D1046" s="1">
        <v>0</v>
      </c>
      <c r="E1046" s="1">
        <v>0</v>
      </c>
      <c r="F1046" s="1">
        <v>6.0907685899999997</v>
      </c>
      <c r="G1046" s="58">
        <v>6.0907685899999997</v>
      </c>
      <c r="I1046" s="180">
        <f>+BPub!G1031/1000000</f>
        <v>2.32077467</v>
      </c>
      <c r="J1046" s="180">
        <f>+BPub!L1031/1000000</f>
        <v>2.86480997</v>
      </c>
      <c r="K1046" s="180">
        <f>+BPub!Q1031/1000000</f>
        <v>2.9337864599999999</v>
      </c>
      <c r="L1046" s="180">
        <f>+BPub!W1031/1000000</f>
        <v>2.4883858500000002</v>
      </c>
      <c r="M1046" s="180">
        <f>+BPub!AD1031/1000000</f>
        <v>1.90405823</v>
      </c>
      <c r="N1046" s="180">
        <v>0</v>
      </c>
      <c r="P1046" s="58">
        <f>+BPub!I1031/1000000</f>
        <v>240.84250841999997</v>
      </c>
      <c r="Q1046" s="58">
        <f>+BPub!N1031/1000000</f>
        <v>242.15315409999999</v>
      </c>
      <c r="R1046" s="58">
        <f>+BPub!S1031/1000000</f>
        <v>240.89561581999999</v>
      </c>
      <c r="S1046" s="58">
        <f>+BPub!X1031/1000000</f>
        <v>247.45608343000001</v>
      </c>
      <c r="T1046" s="58">
        <f>+BPub!AB1031/1000000</f>
        <v>250.48265179000001</v>
      </c>
      <c r="U1046" s="58">
        <v>0</v>
      </c>
      <c r="W1046" s="58">
        <f>+BPub!H1031/1000000</f>
        <v>0</v>
      </c>
      <c r="X1046" s="58">
        <f>+BPub!M1031/1000000</f>
        <v>0</v>
      </c>
      <c r="Y1046" s="58">
        <f>+BPub!R1031/1000000</f>
        <v>0</v>
      </c>
      <c r="Z1046" s="58">
        <f>+BPub!V1031/1000000</f>
        <v>0</v>
      </c>
      <c r="AA1046" s="58">
        <f>+BPub!AC1031/1000000</f>
        <v>0</v>
      </c>
      <c r="AB1046" s="58">
        <v>0</v>
      </c>
      <c r="AD1046">
        <v>0</v>
      </c>
      <c r="AE1046">
        <v>0</v>
      </c>
      <c r="AF1046">
        <v>5.7518E-2</v>
      </c>
      <c r="AG1046">
        <v>0</v>
      </c>
      <c r="AH1046">
        <v>0</v>
      </c>
      <c r="AI1046">
        <v>0</v>
      </c>
    </row>
    <row r="1047" spans="1:35" x14ac:dyDescent="0.25">
      <c r="A1047" t="s">
        <v>1025</v>
      </c>
      <c r="B1047" s="1">
        <v>7.60876266</v>
      </c>
      <c r="C1047" s="149">
        <v>9.5640835199999987</v>
      </c>
      <c r="D1047" s="1">
        <v>35.246920100000004</v>
      </c>
      <c r="E1047" s="1">
        <v>40.128920560000005</v>
      </c>
      <c r="F1047" s="1">
        <v>56.446331110000003</v>
      </c>
      <c r="G1047" s="58">
        <v>64.643210139999994</v>
      </c>
      <c r="I1047" s="180">
        <f>+BPub!G1032/1000000</f>
        <v>0</v>
      </c>
      <c r="J1047" s="180">
        <f>+BPub!L1032/1000000</f>
        <v>0</v>
      </c>
      <c r="K1047" s="180">
        <f>+BPub!Q1032/1000000</f>
        <v>0</v>
      </c>
      <c r="L1047" s="180">
        <f>+BPub!W1032/1000000</f>
        <v>0</v>
      </c>
      <c r="M1047" s="180">
        <f>+BPub!AD1032/1000000</f>
        <v>0</v>
      </c>
      <c r="N1047" s="180">
        <v>2.1204874399999998</v>
      </c>
      <c r="P1047" s="58">
        <f>+BPub!I1032/1000000</f>
        <v>0</v>
      </c>
      <c r="Q1047" s="58">
        <f>+BPub!N1032/1000000</f>
        <v>0</v>
      </c>
      <c r="R1047" s="58">
        <f>+BPub!S1032/1000000</f>
        <v>0</v>
      </c>
      <c r="S1047" s="58">
        <f>+BPub!X1032/1000000</f>
        <v>0</v>
      </c>
      <c r="T1047" s="58">
        <f>+BPub!AB1032/1000000</f>
        <v>0</v>
      </c>
      <c r="U1047" s="58">
        <v>254.07656481999999</v>
      </c>
      <c r="W1047" s="58">
        <f>+BPub!H1032/1000000</f>
        <v>0</v>
      </c>
      <c r="X1047" s="58">
        <f>+BPub!M1032/1000000</f>
        <v>0</v>
      </c>
      <c r="Y1047" s="58">
        <f>+BPub!R1032/1000000</f>
        <v>0</v>
      </c>
      <c r="Z1047" s="58">
        <f>+BPub!V1032/1000000</f>
        <v>0</v>
      </c>
      <c r="AA1047" s="58">
        <f>+BPub!AC1032/1000000</f>
        <v>0</v>
      </c>
      <c r="AB1047" s="58">
        <v>0</v>
      </c>
      <c r="AD1047">
        <v>0</v>
      </c>
      <c r="AE1047">
        <v>0.12928500000000001</v>
      </c>
      <c r="AF1047">
        <v>0.33706799999999998</v>
      </c>
      <c r="AG1047">
        <v>0.45526299999999997</v>
      </c>
      <c r="AH1047">
        <v>1.05970947</v>
      </c>
      <c r="AI1047">
        <v>2.8577728799999997</v>
      </c>
    </row>
    <row r="1048" spans="1:35" x14ac:dyDescent="0.25">
      <c r="A1048" t="s">
        <v>1026</v>
      </c>
      <c r="B1048" s="1">
        <v>0</v>
      </c>
      <c r="C1048" s="149">
        <v>0</v>
      </c>
      <c r="D1048" s="1">
        <v>0</v>
      </c>
      <c r="E1048" s="1">
        <v>0</v>
      </c>
      <c r="F1048" s="1">
        <v>0</v>
      </c>
      <c r="G1048" s="58">
        <v>0</v>
      </c>
      <c r="I1048" s="180">
        <f>+BPub!G1033/1000000</f>
        <v>0.42998901</v>
      </c>
      <c r="J1048" s="180">
        <f>+BPub!L1033/1000000</f>
        <v>0.77521379000000001</v>
      </c>
      <c r="K1048" s="180">
        <f>+BPub!Q1033/1000000</f>
        <v>0.81071176</v>
      </c>
      <c r="L1048" s="180">
        <f>+BPub!W1033/1000000</f>
        <v>0.90288429000000003</v>
      </c>
      <c r="M1048" s="180">
        <f>+BPub!AD1033/1000000</f>
        <v>7.0762904100000004</v>
      </c>
      <c r="N1048" s="180">
        <v>0</v>
      </c>
      <c r="P1048" s="58">
        <f>+BPub!I1033/1000000</f>
        <v>67.257909489999989</v>
      </c>
      <c r="Q1048" s="58">
        <f>+BPub!N1033/1000000</f>
        <v>73.202231269999999</v>
      </c>
      <c r="R1048" s="58">
        <f>+BPub!S1033/1000000</f>
        <v>70.80958523999999</v>
      </c>
      <c r="S1048" s="58">
        <f>+BPub!X1033/1000000</f>
        <v>72.340085279999997</v>
      </c>
      <c r="T1048" s="58">
        <f>+BPub!AB1033/1000000</f>
        <v>68.24913153</v>
      </c>
      <c r="U1048" s="58">
        <v>0</v>
      </c>
      <c r="W1048" s="58">
        <f>+BPub!H1033/1000000</f>
        <v>5.9302499999999998E-3</v>
      </c>
      <c r="X1048" s="58">
        <f>+BPub!M1033/1000000</f>
        <v>5.9302499999999998E-3</v>
      </c>
      <c r="Y1048" s="58">
        <f>+BPub!R1033/1000000</f>
        <v>5.9302499999999998E-3</v>
      </c>
      <c r="Z1048" s="58">
        <f>+BPub!V1033/1000000</f>
        <v>5.9302499999999998E-3</v>
      </c>
      <c r="AA1048" s="58">
        <f>+BPub!AC1033/1000000</f>
        <v>2.9837800000000001E-3</v>
      </c>
      <c r="AB1048" s="5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</row>
    <row r="1049" spans="1:35" x14ac:dyDescent="0.25">
      <c r="A1049" t="s">
        <v>1027</v>
      </c>
      <c r="B1049" s="1">
        <v>2.9118132700000001</v>
      </c>
      <c r="C1049" s="149">
        <v>3.9717726500000001</v>
      </c>
      <c r="D1049" s="1">
        <v>5.2992657300000001</v>
      </c>
      <c r="E1049" s="1">
        <v>6.0746063299999999</v>
      </c>
      <c r="F1049" s="1">
        <v>8.2739413699999993</v>
      </c>
      <c r="G1049" s="58">
        <v>11.493154800000001</v>
      </c>
      <c r="I1049" s="180">
        <f>+BPub!G1034/1000000</f>
        <v>0</v>
      </c>
      <c r="J1049" s="180">
        <f>+BPub!L1034/1000000</f>
        <v>0</v>
      </c>
      <c r="K1049" s="180">
        <f>+BPub!Q1034/1000000</f>
        <v>0</v>
      </c>
      <c r="L1049" s="180">
        <f>+BPub!W1034/1000000</f>
        <v>0</v>
      </c>
      <c r="M1049" s="180">
        <f>+BPub!AD1034/1000000</f>
        <v>0</v>
      </c>
      <c r="N1049" s="180">
        <v>7.0854853899999997</v>
      </c>
      <c r="P1049" s="58">
        <f>+BPub!I1034/1000000</f>
        <v>0</v>
      </c>
      <c r="Q1049" s="58">
        <f>+BPub!N1034/1000000</f>
        <v>0</v>
      </c>
      <c r="R1049" s="58">
        <f>+BPub!S1034/1000000</f>
        <v>0</v>
      </c>
      <c r="S1049" s="58">
        <f>+BPub!X1034/1000000</f>
        <v>0</v>
      </c>
      <c r="T1049" s="58">
        <f>+BPub!AB1034/1000000</f>
        <v>1.87501092</v>
      </c>
      <c r="U1049" s="58">
        <v>72.827403650000008</v>
      </c>
      <c r="W1049" s="58">
        <f>+BPub!H1034/1000000</f>
        <v>0</v>
      </c>
      <c r="X1049" s="58">
        <f>+BPub!M1034/1000000</f>
        <v>0</v>
      </c>
      <c r="Y1049" s="58">
        <f>+BPub!R1034/1000000</f>
        <v>0</v>
      </c>
      <c r="Z1049" s="58">
        <f>+BPub!V1034/1000000</f>
        <v>0</v>
      </c>
      <c r="AA1049" s="58">
        <f>+BPub!AC1034/1000000</f>
        <v>0</v>
      </c>
      <c r="AB1049" s="58">
        <v>3.9023400000000002E-3</v>
      </c>
      <c r="AD1049">
        <v>2.2929000000000001E-2</v>
      </c>
      <c r="AE1049">
        <v>2.2929000000000001E-2</v>
      </c>
      <c r="AF1049">
        <v>3.1572999999999997E-2</v>
      </c>
      <c r="AG1049">
        <v>3.1572999999999997E-2</v>
      </c>
      <c r="AH1049">
        <v>3.157335E-2</v>
      </c>
      <c r="AI1049">
        <v>3.157335E-2</v>
      </c>
    </row>
    <row r="1050" spans="1:35" x14ac:dyDescent="0.25">
      <c r="A1050" t="s">
        <v>1028</v>
      </c>
      <c r="B1050" s="1">
        <v>0</v>
      </c>
      <c r="C1050" s="149">
        <v>0</v>
      </c>
      <c r="D1050" s="1">
        <v>0</v>
      </c>
      <c r="E1050" s="1">
        <v>0</v>
      </c>
      <c r="F1050" s="1">
        <v>0</v>
      </c>
      <c r="G1050" s="58">
        <v>0</v>
      </c>
      <c r="I1050" s="180">
        <f>+BPub!G1035/1000000</f>
        <v>6.5335339999999992E-2</v>
      </c>
      <c r="J1050" s="180">
        <f>+BPub!L1035/1000000</f>
        <v>6.4820500000000003E-2</v>
      </c>
      <c r="K1050" s="180">
        <f>+BPub!Q1035/1000000</f>
        <v>6.4421469999999995E-2</v>
      </c>
      <c r="L1050" s="180">
        <f>+BPub!W1035/1000000</f>
        <v>6.4421469999999995E-2</v>
      </c>
      <c r="M1050" s="180">
        <f>+BPub!AD1035/1000000</f>
        <v>6.4793770000000001E-2</v>
      </c>
      <c r="N1050" s="180">
        <v>0</v>
      </c>
      <c r="P1050" s="58">
        <f>+BPub!I1035/1000000</f>
        <v>0</v>
      </c>
      <c r="Q1050" s="58">
        <f>+BPub!N1035/1000000</f>
        <v>0</v>
      </c>
      <c r="R1050" s="58">
        <f>+BPub!S1035/1000000</f>
        <v>0</v>
      </c>
      <c r="S1050" s="58">
        <f>+BPub!X1035/1000000</f>
        <v>0</v>
      </c>
      <c r="T1050" s="58">
        <f>+BPub!AB1035/1000000</f>
        <v>0</v>
      </c>
      <c r="U1050" s="58">
        <v>1.87501092</v>
      </c>
      <c r="W1050" s="58">
        <f>+BPub!H1035/1000000</f>
        <v>0</v>
      </c>
      <c r="X1050" s="58">
        <f>+BPub!M1035/1000000</f>
        <v>0</v>
      </c>
      <c r="Y1050" s="58">
        <f>+BPub!R1035/1000000</f>
        <v>0</v>
      </c>
      <c r="Z1050" s="58">
        <f>+BPub!V1035/1000000</f>
        <v>0</v>
      </c>
      <c r="AA1050" s="58">
        <f>+BPub!AC1035/1000000</f>
        <v>0</v>
      </c>
      <c r="AB1050" s="58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</row>
    <row r="1051" spans="1:35" x14ac:dyDescent="0.25">
      <c r="A1051" t="s">
        <v>1029</v>
      </c>
      <c r="B1051" s="1">
        <v>9.4872880000000007E-2</v>
      </c>
      <c r="C1051" s="149">
        <v>9.4864229999999994E-2</v>
      </c>
      <c r="D1051" s="1">
        <v>0.10518763</v>
      </c>
      <c r="E1051" s="1">
        <v>0.10518763</v>
      </c>
      <c r="F1051" s="1">
        <v>0.1040431</v>
      </c>
      <c r="G1051" s="58">
        <v>0.1040431</v>
      </c>
      <c r="I1051" s="180">
        <f>+BPub!G1036/1000000</f>
        <v>0</v>
      </c>
      <c r="J1051" s="180">
        <f>+BPub!L1036/1000000</f>
        <v>0</v>
      </c>
      <c r="K1051" s="180">
        <f>+BPub!Q1036/1000000</f>
        <v>0</v>
      </c>
      <c r="L1051" s="180">
        <f>+BPub!W1036/1000000</f>
        <v>0</v>
      </c>
      <c r="M1051" s="180">
        <f>+BPub!AD1036/1000000</f>
        <v>0</v>
      </c>
      <c r="N1051" s="180">
        <v>6.418335E-2</v>
      </c>
      <c r="P1051" s="58">
        <f>+BPub!I1036/1000000</f>
        <v>1.4321400000000001E-3</v>
      </c>
      <c r="Q1051" s="58">
        <f>+BPub!N1036/1000000</f>
        <v>1.4321400000000001E-3</v>
      </c>
      <c r="R1051" s="58">
        <f>+BPub!S1036/1000000</f>
        <v>1.4321400000000001E-3</v>
      </c>
      <c r="S1051" s="58">
        <f>+BPub!X1036/1000000</f>
        <v>1.4321400000000001E-3</v>
      </c>
      <c r="T1051" s="58">
        <f>+BPub!AB1036/1000000</f>
        <v>1.4321400000000001E-3</v>
      </c>
      <c r="U1051" s="58">
        <v>0</v>
      </c>
      <c r="W1051" s="58">
        <f>+BPub!H1036/1000000</f>
        <v>0</v>
      </c>
      <c r="X1051" s="58">
        <f>+BPub!M1036/1000000</f>
        <v>0</v>
      </c>
      <c r="Y1051" s="58">
        <f>+BPub!R1036/1000000</f>
        <v>0</v>
      </c>
      <c r="Z1051" s="58">
        <f>+BPub!V1036/1000000</f>
        <v>0</v>
      </c>
      <c r="AA1051" s="58">
        <f>+BPub!AC1036/1000000</f>
        <v>0</v>
      </c>
      <c r="AB1051" s="58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</row>
    <row r="1052" spans="1:35" x14ac:dyDescent="0.25">
      <c r="A1052" t="s">
        <v>1030</v>
      </c>
      <c r="B1052" s="1">
        <v>5.4784000000000007E-4</v>
      </c>
      <c r="C1052" s="149">
        <v>5.4784000000000007E-4</v>
      </c>
      <c r="D1052" s="1">
        <v>5.4784000000000007E-4</v>
      </c>
      <c r="E1052" s="1">
        <v>5.4784000000000007E-4</v>
      </c>
      <c r="F1052" s="1">
        <v>0</v>
      </c>
      <c r="G1052" s="58">
        <v>0</v>
      </c>
      <c r="I1052" s="180">
        <f>+BPub!G1037/1000000</f>
        <v>0</v>
      </c>
      <c r="J1052" s="180">
        <f>+BPub!L1037/1000000</f>
        <v>0</v>
      </c>
      <c r="K1052" s="180">
        <f>+BPub!Q1037/1000000</f>
        <v>0</v>
      </c>
      <c r="L1052" s="180">
        <f>+BPub!W1037/1000000</f>
        <v>0</v>
      </c>
      <c r="M1052" s="180">
        <f>+BPub!AD1037/1000000</f>
        <v>0</v>
      </c>
      <c r="N1052" s="180">
        <v>0</v>
      </c>
      <c r="P1052" s="58">
        <f>+BPub!I1037/1000000</f>
        <v>0</v>
      </c>
      <c r="Q1052" s="58">
        <f>+BPub!N1037/1000000</f>
        <v>0</v>
      </c>
      <c r="R1052" s="58">
        <f>+BPub!S1037/1000000</f>
        <v>0</v>
      </c>
      <c r="S1052" s="58">
        <f>+BPub!X1037/1000000</f>
        <v>0</v>
      </c>
      <c r="T1052" s="58">
        <f>+BPub!AB1037/1000000</f>
        <v>0</v>
      </c>
      <c r="U1052" s="58">
        <v>1.4321400000000001E-3</v>
      </c>
      <c r="W1052" s="58">
        <f>+BPub!H1037/1000000</f>
        <v>0</v>
      </c>
      <c r="X1052" s="58">
        <f>+BPub!M1037/1000000</f>
        <v>0</v>
      </c>
      <c r="Y1052" s="58">
        <f>+BPub!R1037/1000000</f>
        <v>0</v>
      </c>
      <c r="Z1052" s="58">
        <f>+BPub!V1037/1000000</f>
        <v>0</v>
      </c>
      <c r="AA1052" s="58">
        <f>+BPub!AC1037/1000000</f>
        <v>0</v>
      </c>
      <c r="AB1052" s="58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</row>
    <row r="1053" spans="1:35" x14ac:dyDescent="0.25">
      <c r="A1053" t="s">
        <v>1031</v>
      </c>
      <c r="B1053" s="1">
        <v>0</v>
      </c>
      <c r="C1053" s="149">
        <v>0</v>
      </c>
      <c r="D1053" s="1">
        <v>0</v>
      </c>
      <c r="E1053" s="1">
        <v>0</v>
      </c>
      <c r="F1053" s="1">
        <v>0</v>
      </c>
      <c r="G1053" s="58">
        <v>0</v>
      </c>
      <c r="I1053" s="180">
        <f>+BPub!G1038/1000000</f>
        <v>0</v>
      </c>
      <c r="J1053" s="180">
        <f>+BPub!L1038/1000000</f>
        <v>0</v>
      </c>
      <c r="K1053" s="180">
        <f>+BPub!Q1038/1000000</f>
        <v>0</v>
      </c>
      <c r="L1053" s="180">
        <f>+BPub!W1038/1000000</f>
        <v>0</v>
      </c>
      <c r="M1053" s="180">
        <f>+BPub!AD1038/1000000</f>
        <v>0</v>
      </c>
      <c r="N1053" s="180">
        <v>0</v>
      </c>
      <c r="P1053" s="58">
        <f>+BPub!I1038/1000000</f>
        <v>1.4321400000000001E-3</v>
      </c>
      <c r="Q1053" s="58">
        <f>+BPub!N1038/1000000</f>
        <v>1.4321400000000001E-3</v>
      </c>
      <c r="R1053" s="58">
        <f>+BPub!S1038/1000000</f>
        <v>1.4321400000000001E-3</v>
      </c>
      <c r="S1053" s="58">
        <f>+BPub!X1038/1000000</f>
        <v>1.4321400000000001E-3</v>
      </c>
      <c r="T1053" s="58">
        <f>+BPub!AB1038/1000000</f>
        <v>1.4321400000000001E-3</v>
      </c>
      <c r="U1053" s="58">
        <v>0</v>
      </c>
      <c r="W1053" s="58">
        <f>+BPub!H1038/1000000</f>
        <v>0</v>
      </c>
      <c r="X1053" s="58">
        <f>+BPub!M1038/1000000</f>
        <v>0</v>
      </c>
      <c r="Y1053" s="58">
        <f>+BPub!R1038/1000000</f>
        <v>0</v>
      </c>
      <c r="Z1053" s="58">
        <f>+BPub!V1038/1000000</f>
        <v>0</v>
      </c>
      <c r="AA1053" s="58">
        <f>+BPub!AC1038/1000000</f>
        <v>0</v>
      </c>
      <c r="AB1053" s="58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</row>
    <row r="1054" spans="1:35" x14ac:dyDescent="0.25">
      <c r="A1054" t="s">
        <v>1032</v>
      </c>
      <c r="B1054" s="1">
        <v>5.4784000000000007E-4</v>
      </c>
      <c r="C1054" s="149">
        <v>5.4784000000000007E-4</v>
      </c>
      <c r="D1054" s="1">
        <v>5.4784000000000007E-4</v>
      </c>
      <c r="E1054" s="1">
        <v>5.4784000000000007E-4</v>
      </c>
      <c r="F1054" s="1">
        <v>0</v>
      </c>
      <c r="G1054" s="58">
        <v>0</v>
      </c>
      <c r="I1054" s="180">
        <f>+BPub!G1039/1000000</f>
        <v>0</v>
      </c>
      <c r="J1054" s="180">
        <f>+BPub!L1039/1000000</f>
        <v>0</v>
      </c>
      <c r="K1054" s="180">
        <f>+BPub!Q1039/1000000</f>
        <v>0</v>
      </c>
      <c r="L1054" s="180">
        <f>+BPub!W1039/1000000</f>
        <v>0</v>
      </c>
      <c r="M1054" s="180">
        <f>+BPub!AD1039/1000000</f>
        <v>0</v>
      </c>
      <c r="N1054" s="180">
        <v>0</v>
      </c>
      <c r="P1054" s="58">
        <f>+BPub!I1039/1000000</f>
        <v>0</v>
      </c>
      <c r="Q1054" s="58">
        <f>+BPub!N1039/1000000</f>
        <v>0</v>
      </c>
      <c r="R1054" s="58">
        <f>+BPub!S1039/1000000</f>
        <v>0</v>
      </c>
      <c r="S1054" s="58">
        <f>+BPub!X1039/1000000</f>
        <v>0</v>
      </c>
      <c r="T1054" s="58">
        <f>+BPub!AB1039/1000000</f>
        <v>0</v>
      </c>
      <c r="U1054" s="58">
        <v>1.4321400000000001E-3</v>
      </c>
      <c r="W1054" s="58">
        <f>+BPub!H1039/1000000</f>
        <v>0</v>
      </c>
      <c r="X1054" s="58">
        <f>+BPub!M1039/1000000</f>
        <v>0</v>
      </c>
      <c r="Y1054" s="58">
        <f>+BPub!R1039/1000000</f>
        <v>0</v>
      </c>
      <c r="Z1054" s="58">
        <f>+BPub!V1039/1000000</f>
        <v>0</v>
      </c>
      <c r="AA1054" s="58">
        <f>+BPub!AC1039/1000000</f>
        <v>0</v>
      </c>
      <c r="AB1054" s="58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</row>
    <row r="1055" spans="1:35" x14ac:dyDescent="0.25">
      <c r="A1055" t="s">
        <v>1033</v>
      </c>
      <c r="B1055" s="1">
        <v>0</v>
      </c>
      <c r="C1055" s="149">
        <v>0</v>
      </c>
      <c r="D1055" s="1">
        <v>0</v>
      </c>
      <c r="E1055" s="1">
        <v>0</v>
      </c>
      <c r="F1055" s="1">
        <v>0</v>
      </c>
      <c r="G1055" s="58">
        <v>0</v>
      </c>
      <c r="I1055" s="180">
        <f>+BPub!G1040/1000000</f>
        <v>0</v>
      </c>
      <c r="J1055" s="180">
        <f>+BPub!L1040/1000000</f>
        <v>0</v>
      </c>
      <c r="K1055" s="180">
        <f>+BPub!Q1040/1000000</f>
        <v>0</v>
      </c>
      <c r="L1055" s="180">
        <f>+BPub!W1040/1000000</f>
        <v>0</v>
      </c>
      <c r="M1055" s="180">
        <f>+BPub!AD1040/1000000</f>
        <v>0</v>
      </c>
      <c r="N1055" s="180">
        <v>0</v>
      </c>
      <c r="P1055" s="58">
        <f>+BPub!I1040/1000000</f>
        <v>0</v>
      </c>
      <c r="Q1055" s="58">
        <f>+BPub!N1040/1000000</f>
        <v>0</v>
      </c>
      <c r="R1055" s="58">
        <f>+BPub!S1040/1000000</f>
        <v>0</v>
      </c>
      <c r="S1055" s="58">
        <f>+BPub!X1040/1000000</f>
        <v>0</v>
      </c>
      <c r="T1055" s="58">
        <f>+BPub!AB1040/1000000</f>
        <v>0</v>
      </c>
      <c r="U1055" s="58">
        <v>0</v>
      </c>
      <c r="W1055" s="58">
        <f>+BPub!H1040/1000000</f>
        <v>0</v>
      </c>
      <c r="X1055" s="58">
        <f>+BPub!M1040/1000000</f>
        <v>0</v>
      </c>
      <c r="Y1055" s="58">
        <f>+BPub!R1040/1000000</f>
        <v>0</v>
      </c>
      <c r="Z1055" s="58">
        <f>+BPub!V1040/1000000</f>
        <v>0</v>
      </c>
      <c r="AA1055" s="58">
        <f>+BPub!AC1040/1000000</f>
        <v>0</v>
      </c>
      <c r="AB1055" s="58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</row>
    <row r="1056" spans="1:35" x14ac:dyDescent="0.25">
      <c r="A1056" t="s">
        <v>1034</v>
      </c>
      <c r="B1056" s="1">
        <v>0</v>
      </c>
      <c r="C1056" s="149">
        <v>0</v>
      </c>
      <c r="D1056" s="1">
        <v>0</v>
      </c>
      <c r="E1056" s="1">
        <v>0</v>
      </c>
      <c r="F1056" s="1">
        <v>0</v>
      </c>
      <c r="G1056" s="58">
        <v>0</v>
      </c>
      <c r="I1056" s="180">
        <f>+BPub!G1041/1000000</f>
        <v>0</v>
      </c>
      <c r="J1056" s="180">
        <f>+BPub!L1041/1000000</f>
        <v>0</v>
      </c>
      <c r="K1056" s="180">
        <f>+BPub!Q1041/1000000</f>
        <v>0</v>
      </c>
      <c r="L1056" s="180">
        <f>+BPub!W1041/1000000</f>
        <v>0</v>
      </c>
      <c r="M1056" s="180">
        <f>+BPub!AD1041/1000000</f>
        <v>0</v>
      </c>
      <c r="N1056" s="180">
        <v>0</v>
      </c>
      <c r="P1056" s="58">
        <f>+BPub!I1041/1000000</f>
        <v>0</v>
      </c>
      <c r="Q1056" s="58">
        <f>+BPub!N1041/1000000</f>
        <v>0</v>
      </c>
      <c r="R1056" s="58">
        <f>+BPub!S1041/1000000</f>
        <v>0</v>
      </c>
      <c r="S1056" s="58">
        <f>+BPub!X1041/1000000</f>
        <v>0</v>
      </c>
      <c r="T1056" s="58">
        <f>+BPub!AB1041/1000000</f>
        <v>0</v>
      </c>
      <c r="U1056" s="58">
        <v>0</v>
      </c>
      <c r="W1056" s="58">
        <f>+BPub!H1041/1000000</f>
        <v>0</v>
      </c>
      <c r="X1056" s="58">
        <f>+BPub!M1041/1000000</f>
        <v>0</v>
      </c>
      <c r="Y1056" s="58">
        <f>+BPub!R1041/1000000</f>
        <v>0</v>
      </c>
      <c r="Z1056" s="58">
        <f>+BPub!V1041/1000000</f>
        <v>0</v>
      </c>
      <c r="AA1056" s="58">
        <f>+BPub!AC1041/1000000</f>
        <v>0</v>
      </c>
      <c r="AB1056" s="58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</row>
    <row r="1057" spans="1:35" x14ac:dyDescent="0.25">
      <c r="A1057" t="s">
        <v>1035</v>
      </c>
      <c r="B1057" s="1">
        <v>0</v>
      </c>
      <c r="C1057" s="149">
        <v>0</v>
      </c>
      <c r="D1057" s="1">
        <v>0</v>
      </c>
      <c r="E1057" s="1">
        <v>0</v>
      </c>
      <c r="F1057" s="1">
        <v>0</v>
      </c>
      <c r="G1057" s="58">
        <v>0</v>
      </c>
      <c r="I1057" s="180">
        <f>+BPub!G1042/1000000</f>
        <v>0</v>
      </c>
      <c r="J1057" s="180">
        <f>+BPub!L1042/1000000</f>
        <v>0</v>
      </c>
      <c r="K1057" s="180">
        <f>+BPub!Q1042/1000000</f>
        <v>0</v>
      </c>
      <c r="L1057" s="180">
        <f>+BPub!W1042/1000000</f>
        <v>0</v>
      </c>
      <c r="M1057" s="180">
        <f>+BPub!AD1042/1000000</f>
        <v>0</v>
      </c>
      <c r="N1057" s="180">
        <v>0</v>
      </c>
      <c r="P1057" s="58">
        <f>+BPub!I1042/1000000</f>
        <v>0</v>
      </c>
      <c r="Q1057" s="58">
        <f>+BPub!N1042/1000000</f>
        <v>0</v>
      </c>
      <c r="R1057" s="58">
        <f>+BPub!S1042/1000000</f>
        <v>0</v>
      </c>
      <c r="S1057" s="58">
        <f>+BPub!X1042/1000000</f>
        <v>0</v>
      </c>
      <c r="T1057" s="58">
        <f>+BPub!AB1042/1000000</f>
        <v>0</v>
      </c>
      <c r="U1057" s="58">
        <v>0</v>
      </c>
      <c r="W1057" s="58">
        <f>+BPub!H1042/1000000</f>
        <v>0</v>
      </c>
      <c r="X1057" s="58">
        <f>+BPub!M1042/1000000</f>
        <v>0</v>
      </c>
      <c r="Y1057" s="58">
        <f>+BPub!R1042/1000000</f>
        <v>0</v>
      </c>
      <c r="Z1057" s="58">
        <f>+BPub!V1042/1000000</f>
        <v>0</v>
      </c>
      <c r="AA1057" s="58">
        <f>+BPub!AC1042/1000000</f>
        <v>0</v>
      </c>
      <c r="AB1057" s="58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</row>
    <row r="1058" spans="1:35" x14ac:dyDescent="0.25">
      <c r="A1058" t="s">
        <v>1036</v>
      </c>
      <c r="B1058" s="1">
        <v>0</v>
      </c>
      <c r="C1058" s="149">
        <v>0</v>
      </c>
      <c r="D1058" s="1">
        <v>0</v>
      </c>
      <c r="E1058" s="1">
        <v>0</v>
      </c>
      <c r="F1058" s="1">
        <v>0</v>
      </c>
      <c r="G1058" s="58">
        <v>0</v>
      </c>
      <c r="I1058" s="180">
        <f>+BPub!G1043/1000000</f>
        <v>0</v>
      </c>
      <c r="J1058" s="180">
        <f>+BPub!L1043/1000000</f>
        <v>0</v>
      </c>
      <c r="K1058" s="180">
        <f>+BPub!Q1043/1000000</f>
        <v>0</v>
      </c>
      <c r="L1058" s="180">
        <f>+BPub!W1043/1000000</f>
        <v>0</v>
      </c>
      <c r="M1058" s="180">
        <f>+BPub!AD1043/1000000</f>
        <v>0</v>
      </c>
      <c r="N1058" s="180">
        <v>0</v>
      </c>
      <c r="P1058" s="58">
        <f>+BPub!I1043/1000000</f>
        <v>0</v>
      </c>
      <c r="Q1058" s="58">
        <f>+BPub!N1043/1000000</f>
        <v>0</v>
      </c>
      <c r="R1058" s="58">
        <f>+BPub!S1043/1000000</f>
        <v>0</v>
      </c>
      <c r="S1058" s="58">
        <f>+BPub!X1043/1000000</f>
        <v>0</v>
      </c>
      <c r="T1058" s="58">
        <f>+BPub!AB1043/1000000</f>
        <v>0</v>
      </c>
      <c r="U1058" s="58">
        <v>0</v>
      </c>
      <c r="W1058" s="58">
        <f>+BPub!H1043/1000000</f>
        <v>0</v>
      </c>
      <c r="X1058" s="58">
        <f>+BPub!M1043/1000000</f>
        <v>0</v>
      </c>
      <c r="Y1058" s="58">
        <f>+BPub!R1043/1000000</f>
        <v>0</v>
      </c>
      <c r="Z1058" s="58">
        <f>+BPub!V1043/1000000</f>
        <v>0</v>
      </c>
      <c r="AA1058" s="58">
        <f>+BPub!AC1043/1000000</f>
        <v>0</v>
      </c>
      <c r="AB1058" s="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</row>
    <row r="1059" spans="1:35" x14ac:dyDescent="0.25">
      <c r="A1059" t="s">
        <v>1037</v>
      </c>
      <c r="B1059" s="1">
        <v>0</v>
      </c>
      <c r="C1059" s="149">
        <v>0</v>
      </c>
      <c r="D1059" s="1">
        <v>0</v>
      </c>
      <c r="E1059" s="1">
        <v>0</v>
      </c>
      <c r="F1059" s="1">
        <v>0</v>
      </c>
      <c r="G1059" s="58">
        <v>0</v>
      </c>
      <c r="I1059" s="180">
        <f>+BPub!G1044/1000000</f>
        <v>0</v>
      </c>
      <c r="J1059" s="180">
        <f>+BPub!L1044/1000000</f>
        <v>0</v>
      </c>
      <c r="K1059" s="180">
        <f>+BPub!Q1044/1000000</f>
        <v>0</v>
      </c>
      <c r="L1059" s="180">
        <f>+BPub!W1044/1000000</f>
        <v>0</v>
      </c>
      <c r="M1059" s="180">
        <f>+BPub!AD1044/1000000</f>
        <v>0</v>
      </c>
      <c r="N1059" s="180">
        <v>0</v>
      </c>
      <c r="P1059" s="58">
        <f>+BPub!I1044/1000000</f>
        <v>0</v>
      </c>
      <c r="Q1059" s="58">
        <f>+BPub!N1044/1000000</f>
        <v>0</v>
      </c>
      <c r="R1059" s="58">
        <f>+BPub!S1044/1000000</f>
        <v>0</v>
      </c>
      <c r="S1059" s="58">
        <f>+BPub!X1044/1000000</f>
        <v>0</v>
      </c>
      <c r="T1059" s="58">
        <f>+BPub!AB1044/1000000</f>
        <v>0</v>
      </c>
      <c r="U1059" s="58">
        <v>0</v>
      </c>
      <c r="W1059" s="58">
        <f>+BPub!H1044/1000000</f>
        <v>0</v>
      </c>
      <c r="X1059" s="58">
        <f>+BPub!M1044/1000000</f>
        <v>0</v>
      </c>
      <c r="Y1059" s="58">
        <f>+BPub!R1044/1000000</f>
        <v>0</v>
      </c>
      <c r="Z1059" s="58">
        <f>+BPub!V1044/1000000</f>
        <v>0</v>
      </c>
      <c r="AA1059" s="58">
        <f>+BPub!AC1044/1000000</f>
        <v>0</v>
      </c>
      <c r="AB1059" s="58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</row>
    <row r="1060" spans="1:35" x14ac:dyDescent="0.25">
      <c r="A1060" t="s">
        <v>1038</v>
      </c>
      <c r="B1060" s="1">
        <v>0</v>
      </c>
      <c r="C1060" s="149">
        <v>0</v>
      </c>
      <c r="D1060" s="1">
        <v>0</v>
      </c>
      <c r="E1060" s="1">
        <v>0</v>
      </c>
      <c r="F1060" s="1">
        <v>0</v>
      </c>
      <c r="G1060" s="58">
        <v>0</v>
      </c>
      <c r="I1060" s="180">
        <f>+BPub!G1045/1000000</f>
        <v>0</v>
      </c>
      <c r="J1060" s="180">
        <f>+BPub!L1045/1000000</f>
        <v>0</v>
      </c>
      <c r="K1060" s="180">
        <f>+BPub!Q1045/1000000</f>
        <v>0</v>
      </c>
      <c r="L1060" s="180">
        <f>+BPub!W1045/1000000</f>
        <v>0</v>
      </c>
      <c r="M1060" s="180">
        <f>+BPub!AD1045/1000000</f>
        <v>0</v>
      </c>
      <c r="N1060" s="180">
        <v>0</v>
      </c>
      <c r="P1060" s="58">
        <f>+BPub!I1045/1000000</f>
        <v>0</v>
      </c>
      <c r="Q1060" s="58">
        <f>+BPub!N1045/1000000</f>
        <v>0</v>
      </c>
      <c r="R1060" s="58">
        <f>+BPub!S1045/1000000</f>
        <v>0</v>
      </c>
      <c r="S1060" s="58">
        <f>+BPub!X1045/1000000</f>
        <v>0</v>
      </c>
      <c r="T1060" s="58">
        <f>+BPub!AB1045/1000000</f>
        <v>0</v>
      </c>
      <c r="U1060" s="58">
        <v>0</v>
      </c>
      <c r="W1060" s="58">
        <f>+BPub!H1045/1000000</f>
        <v>0</v>
      </c>
      <c r="X1060" s="58">
        <f>+BPub!M1045/1000000</f>
        <v>0</v>
      </c>
      <c r="Y1060" s="58">
        <f>+BPub!R1045/1000000</f>
        <v>0</v>
      </c>
      <c r="Z1060" s="58">
        <f>+BPub!V1045/1000000</f>
        <v>0</v>
      </c>
      <c r="AA1060" s="58">
        <f>+BPub!AC1045/1000000</f>
        <v>0</v>
      </c>
      <c r="AB1060" s="58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</row>
    <row r="1061" spans="1:35" x14ac:dyDescent="0.25">
      <c r="A1061" t="s">
        <v>1039</v>
      </c>
      <c r="B1061" s="1">
        <v>0</v>
      </c>
      <c r="C1061" s="149">
        <v>0</v>
      </c>
      <c r="D1061" s="1">
        <v>0</v>
      </c>
      <c r="E1061" s="1">
        <v>0</v>
      </c>
      <c r="F1061" s="1">
        <v>0</v>
      </c>
      <c r="G1061" s="58">
        <v>0</v>
      </c>
      <c r="I1061" s="180">
        <f>+BPub!G1046/1000000</f>
        <v>0</v>
      </c>
      <c r="J1061" s="180">
        <f>+BPub!L1046/1000000</f>
        <v>0</v>
      </c>
      <c r="K1061" s="180">
        <f>+BPub!Q1046/1000000</f>
        <v>0</v>
      </c>
      <c r="L1061" s="180">
        <f>+BPub!W1046/1000000</f>
        <v>0</v>
      </c>
      <c r="M1061" s="180">
        <f>+BPub!AD1046/1000000</f>
        <v>0</v>
      </c>
      <c r="N1061" s="180">
        <v>0</v>
      </c>
      <c r="P1061" s="58">
        <f>+BPub!I1046/1000000</f>
        <v>0</v>
      </c>
      <c r="Q1061" s="58">
        <f>+BPub!N1046/1000000</f>
        <v>0</v>
      </c>
      <c r="R1061" s="58">
        <f>+BPub!S1046/1000000</f>
        <v>0</v>
      </c>
      <c r="S1061" s="58">
        <f>+BPub!X1046/1000000</f>
        <v>0</v>
      </c>
      <c r="T1061" s="58">
        <f>+BPub!AB1046/1000000</f>
        <v>0</v>
      </c>
      <c r="U1061" s="58">
        <v>0</v>
      </c>
      <c r="W1061" s="58">
        <f>+BPub!H1046/1000000</f>
        <v>0</v>
      </c>
      <c r="X1061" s="58">
        <f>+BPub!M1046/1000000</f>
        <v>0</v>
      </c>
      <c r="Y1061" s="58">
        <f>+BPub!R1046/1000000</f>
        <v>0</v>
      </c>
      <c r="Z1061" s="58">
        <f>+BPub!V1046/1000000</f>
        <v>0</v>
      </c>
      <c r="AA1061" s="58">
        <f>+BPub!AC1046/1000000</f>
        <v>0</v>
      </c>
      <c r="AB1061" s="58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</row>
    <row r="1062" spans="1:35" x14ac:dyDescent="0.25">
      <c r="A1062" t="s">
        <v>1040</v>
      </c>
      <c r="B1062" s="1">
        <v>0</v>
      </c>
      <c r="C1062" s="149">
        <v>0</v>
      </c>
      <c r="D1062" s="1">
        <v>0</v>
      </c>
      <c r="E1062" s="1">
        <v>0</v>
      </c>
      <c r="F1062" s="1">
        <v>0</v>
      </c>
      <c r="G1062" s="58">
        <v>0</v>
      </c>
      <c r="I1062" s="180">
        <f>+BPub!G1047/1000000</f>
        <v>0</v>
      </c>
      <c r="J1062" s="180">
        <f>+BPub!L1047/1000000</f>
        <v>0</v>
      </c>
      <c r="K1062" s="180">
        <f>+BPub!Q1047/1000000</f>
        <v>0</v>
      </c>
      <c r="L1062" s="180">
        <f>+BPub!W1047/1000000</f>
        <v>0</v>
      </c>
      <c r="M1062" s="180">
        <f>+BPub!AD1047/1000000</f>
        <v>0</v>
      </c>
      <c r="N1062" s="180">
        <v>0</v>
      </c>
      <c r="P1062" s="58">
        <f>+BPub!I1047/1000000</f>
        <v>0</v>
      </c>
      <c r="Q1062" s="58">
        <f>+BPub!N1047/1000000</f>
        <v>0</v>
      </c>
      <c r="R1062" s="58">
        <f>+BPub!S1047/1000000</f>
        <v>0</v>
      </c>
      <c r="S1062" s="58">
        <f>+BPub!X1047/1000000</f>
        <v>0</v>
      </c>
      <c r="T1062" s="58">
        <f>+BPub!AB1047/1000000</f>
        <v>0</v>
      </c>
      <c r="U1062" s="58">
        <v>0</v>
      </c>
      <c r="W1062" s="58">
        <f>+BPub!H1047/1000000</f>
        <v>0</v>
      </c>
      <c r="X1062" s="58">
        <f>+BPub!M1047/1000000</f>
        <v>0</v>
      </c>
      <c r="Y1062" s="58">
        <f>+BPub!R1047/1000000</f>
        <v>0</v>
      </c>
      <c r="Z1062" s="58">
        <f>+BPub!V1047/1000000</f>
        <v>0</v>
      </c>
      <c r="AA1062" s="58">
        <f>+BPub!AC1047/1000000</f>
        <v>0</v>
      </c>
      <c r="AB1062" s="58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</row>
    <row r="1063" spans="1:35" x14ac:dyDescent="0.25">
      <c r="A1063" t="s">
        <v>1041</v>
      </c>
      <c r="B1063" s="1">
        <v>0</v>
      </c>
      <c r="C1063" s="149">
        <v>0</v>
      </c>
      <c r="D1063" s="1">
        <v>0</v>
      </c>
      <c r="E1063" s="1">
        <v>0</v>
      </c>
      <c r="F1063" s="1">
        <v>0</v>
      </c>
      <c r="G1063" s="58">
        <v>0</v>
      </c>
      <c r="I1063" s="180">
        <f>+BPub!G1048/1000000</f>
        <v>0</v>
      </c>
      <c r="J1063" s="180">
        <f>+BPub!L1048/1000000</f>
        <v>0</v>
      </c>
      <c r="K1063" s="180">
        <f>+BPub!Q1048/1000000</f>
        <v>0</v>
      </c>
      <c r="L1063" s="180">
        <f>+BPub!W1048/1000000</f>
        <v>0</v>
      </c>
      <c r="M1063" s="180">
        <f>+BPub!AD1048/1000000</f>
        <v>0</v>
      </c>
      <c r="N1063" s="180">
        <v>0</v>
      </c>
      <c r="P1063" s="58">
        <f>+BPub!I1048/1000000</f>
        <v>0</v>
      </c>
      <c r="Q1063" s="58">
        <f>+BPub!N1048/1000000</f>
        <v>0</v>
      </c>
      <c r="R1063" s="58">
        <f>+BPub!S1048/1000000</f>
        <v>0</v>
      </c>
      <c r="S1063" s="58">
        <f>+BPub!X1048/1000000</f>
        <v>0</v>
      </c>
      <c r="T1063" s="58">
        <f>+BPub!AB1048/1000000</f>
        <v>0</v>
      </c>
      <c r="U1063" s="58">
        <v>0</v>
      </c>
      <c r="W1063" s="58">
        <f>+BPub!H1048/1000000</f>
        <v>0</v>
      </c>
      <c r="X1063" s="58">
        <f>+BPub!M1048/1000000</f>
        <v>0</v>
      </c>
      <c r="Y1063" s="58">
        <f>+BPub!R1048/1000000</f>
        <v>0</v>
      </c>
      <c r="Z1063" s="58">
        <f>+BPub!V1048/1000000</f>
        <v>0</v>
      </c>
      <c r="AA1063" s="58">
        <f>+BPub!AC1048/1000000</f>
        <v>0</v>
      </c>
      <c r="AB1063" s="58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</row>
    <row r="1064" spans="1:35" x14ac:dyDescent="0.25">
      <c r="A1064" t="s">
        <v>1042</v>
      </c>
      <c r="B1064" s="1">
        <v>0</v>
      </c>
      <c r="C1064" s="149">
        <v>0</v>
      </c>
      <c r="D1064" s="1">
        <v>0</v>
      </c>
      <c r="E1064" s="1">
        <v>0</v>
      </c>
      <c r="F1064" s="1">
        <v>0</v>
      </c>
      <c r="G1064" s="58">
        <v>0</v>
      </c>
      <c r="I1064" s="180">
        <f>+BPub!G1049/1000000</f>
        <v>0</v>
      </c>
      <c r="J1064" s="180">
        <f>+BPub!L1049/1000000</f>
        <v>0</v>
      </c>
      <c r="K1064" s="180">
        <f>+BPub!Q1049/1000000</f>
        <v>0</v>
      </c>
      <c r="L1064" s="180">
        <f>+BPub!W1049/1000000</f>
        <v>0</v>
      </c>
      <c r="M1064" s="180">
        <f>+BPub!AD1049/1000000</f>
        <v>0</v>
      </c>
      <c r="N1064" s="180">
        <v>0</v>
      </c>
      <c r="P1064" s="58">
        <f>+BPub!I1049/1000000</f>
        <v>0</v>
      </c>
      <c r="Q1064" s="58">
        <f>+BPub!N1049/1000000</f>
        <v>0</v>
      </c>
      <c r="R1064" s="58">
        <f>+BPub!S1049/1000000</f>
        <v>0</v>
      </c>
      <c r="S1064" s="58">
        <f>+BPub!X1049/1000000</f>
        <v>0</v>
      </c>
      <c r="T1064" s="58">
        <f>+BPub!AB1049/1000000</f>
        <v>0</v>
      </c>
      <c r="U1064" s="58">
        <v>0</v>
      </c>
      <c r="W1064" s="58">
        <f>+BPub!H1049/1000000</f>
        <v>0</v>
      </c>
      <c r="X1064" s="58">
        <f>+BPub!M1049/1000000</f>
        <v>0</v>
      </c>
      <c r="Y1064" s="58">
        <f>+BPub!R1049/1000000</f>
        <v>0</v>
      </c>
      <c r="Z1064" s="58">
        <f>+BPub!V1049/1000000</f>
        <v>0</v>
      </c>
      <c r="AA1064" s="58">
        <f>+BPub!AC1049/1000000</f>
        <v>0</v>
      </c>
      <c r="AB1064" s="58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</row>
    <row r="1065" spans="1:35" x14ac:dyDescent="0.25">
      <c r="A1065" t="s">
        <v>1043</v>
      </c>
      <c r="B1065" s="1">
        <v>0</v>
      </c>
      <c r="C1065" s="149">
        <v>0</v>
      </c>
      <c r="D1065" s="1">
        <v>0</v>
      </c>
      <c r="E1065" s="1">
        <v>0</v>
      </c>
      <c r="F1065" s="1">
        <v>0</v>
      </c>
      <c r="G1065" s="58">
        <v>0</v>
      </c>
      <c r="I1065" s="180">
        <f>+BPub!G1050/1000000</f>
        <v>0</v>
      </c>
      <c r="J1065" s="180">
        <f>+BPub!L1050/1000000</f>
        <v>0</v>
      </c>
      <c r="K1065" s="180">
        <f>+BPub!Q1050/1000000</f>
        <v>0</v>
      </c>
      <c r="L1065" s="180">
        <f>+BPub!W1050/1000000</f>
        <v>0</v>
      </c>
      <c r="M1065" s="180">
        <f>+BPub!AD1050/1000000</f>
        <v>0</v>
      </c>
      <c r="N1065" s="180">
        <v>0</v>
      </c>
      <c r="P1065" s="58">
        <f>+BPub!I1050/1000000</f>
        <v>0</v>
      </c>
      <c r="Q1065" s="58">
        <f>+BPub!N1050/1000000</f>
        <v>0</v>
      </c>
      <c r="R1065" s="58">
        <f>+BPub!S1050/1000000</f>
        <v>0</v>
      </c>
      <c r="S1065" s="58">
        <f>+BPub!X1050/1000000</f>
        <v>0</v>
      </c>
      <c r="T1065" s="58">
        <f>+BPub!AB1050/1000000</f>
        <v>0</v>
      </c>
      <c r="U1065" s="58">
        <v>0</v>
      </c>
      <c r="W1065" s="58">
        <f>+BPub!H1050/1000000</f>
        <v>0</v>
      </c>
      <c r="X1065" s="58">
        <f>+BPub!M1050/1000000</f>
        <v>0</v>
      </c>
      <c r="Y1065" s="58">
        <f>+BPub!R1050/1000000</f>
        <v>0</v>
      </c>
      <c r="Z1065" s="58">
        <f>+BPub!V1050/1000000</f>
        <v>0</v>
      </c>
      <c r="AA1065" s="58">
        <f>+BPub!AC1050/1000000</f>
        <v>0</v>
      </c>
      <c r="AB1065" s="58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</row>
    <row r="1066" spans="1:35" x14ac:dyDescent="0.25">
      <c r="A1066" t="s">
        <v>1044</v>
      </c>
      <c r="B1066" s="1">
        <v>0</v>
      </c>
      <c r="C1066" s="149">
        <v>0</v>
      </c>
      <c r="D1066" s="1">
        <v>0</v>
      </c>
      <c r="E1066" s="1">
        <v>0</v>
      </c>
      <c r="F1066" s="1">
        <v>0</v>
      </c>
      <c r="G1066" s="58">
        <v>0</v>
      </c>
      <c r="I1066" s="180">
        <f>+BPub!G1051/1000000</f>
        <v>0</v>
      </c>
      <c r="J1066" s="180">
        <f>+BPub!L1051/1000000</f>
        <v>0</v>
      </c>
      <c r="K1066" s="180">
        <f>+BPub!Q1051/1000000</f>
        <v>0</v>
      </c>
      <c r="L1066" s="180">
        <f>+BPub!W1051/1000000</f>
        <v>0</v>
      </c>
      <c r="M1066" s="180">
        <f>+BPub!AD1051/1000000</f>
        <v>0</v>
      </c>
      <c r="N1066" s="180">
        <v>0</v>
      </c>
      <c r="P1066" s="58">
        <f>+BPub!I1051/1000000</f>
        <v>0</v>
      </c>
      <c r="Q1066" s="58">
        <f>+BPub!N1051/1000000</f>
        <v>0</v>
      </c>
      <c r="R1066" s="58">
        <f>+BPub!S1051/1000000</f>
        <v>0</v>
      </c>
      <c r="S1066" s="58">
        <f>+BPub!X1051/1000000</f>
        <v>0</v>
      </c>
      <c r="T1066" s="58">
        <f>+BPub!AB1051/1000000</f>
        <v>0</v>
      </c>
      <c r="U1066" s="58">
        <v>0</v>
      </c>
      <c r="W1066" s="58">
        <f>+BPub!H1051/1000000</f>
        <v>0</v>
      </c>
      <c r="X1066" s="58">
        <f>+BPub!M1051/1000000</f>
        <v>0</v>
      </c>
      <c r="Y1066" s="58">
        <f>+BPub!R1051/1000000</f>
        <v>0</v>
      </c>
      <c r="Z1066" s="58">
        <f>+BPub!V1051/1000000</f>
        <v>0</v>
      </c>
      <c r="AA1066" s="58">
        <f>+BPub!AC1051/1000000</f>
        <v>0</v>
      </c>
      <c r="AB1066" s="58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</row>
    <row r="1067" spans="1:35" x14ac:dyDescent="0.25">
      <c r="A1067" t="s">
        <v>1045</v>
      </c>
      <c r="B1067" s="1">
        <v>0</v>
      </c>
      <c r="C1067" s="149">
        <v>0</v>
      </c>
      <c r="D1067" s="1">
        <v>0</v>
      </c>
      <c r="E1067" s="1">
        <v>0</v>
      </c>
      <c r="F1067" s="1">
        <v>0</v>
      </c>
      <c r="G1067" s="58">
        <v>0</v>
      </c>
      <c r="I1067" s="180">
        <f>+BPub!G1052/1000000</f>
        <v>0</v>
      </c>
      <c r="J1067" s="180">
        <f>+BPub!L1052/1000000</f>
        <v>0</v>
      </c>
      <c r="K1067" s="180">
        <f>+BPub!Q1052/1000000</f>
        <v>0</v>
      </c>
      <c r="L1067" s="180">
        <f>+BPub!W1052/1000000</f>
        <v>0</v>
      </c>
      <c r="M1067" s="180">
        <f>+BPub!AD1052/1000000</f>
        <v>0</v>
      </c>
      <c r="N1067" s="180">
        <v>0</v>
      </c>
      <c r="P1067" s="58">
        <f>+BPub!I1052/1000000</f>
        <v>0</v>
      </c>
      <c r="Q1067" s="58">
        <f>+BPub!N1052/1000000</f>
        <v>0</v>
      </c>
      <c r="R1067" s="58">
        <f>+BPub!S1052/1000000</f>
        <v>0</v>
      </c>
      <c r="S1067" s="58">
        <f>+BPub!X1052/1000000</f>
        <v>0</v>
      </c>
      <c r="T1067" s="58">
        <f>+BPub!AB1052/1000000</f>
        <v>0</v>
      </c>
      <c r="U1067" s="58">
        <v>0</v>
      </c>
      <c r="W1067" s="58">
        <f>+BPub!H1052/1000000</f>
        <v>0</v>
      </c>
      <c r="X1067" s="58">
        <f>+BPub!M1052/1000000</f>
        <v>0</v>
      </c>
      <c r="Y1067" s="58">
        <f>+BPub!R1052/1000000</f>
        <v>0</v>
      </c>
      <c r="Z1067" s="58">
        <f>+BPub!V1052/1000000</f>
        <v>0</v>
      </c>
      <c r="AA1067" s="58">
        <f>+BPub!AC1052/1000000</f>
        <v>0</v>
      </c>
      <c r="AB1067" s="58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</row>
    <row r="1068" spans="1:35" x14ac:dyDescent="0.25">
      <c r="A1068" t="s">
        <v>1046</v>
      </c>
      <c r="B1068" s="1">
        <v>0</v>
      </c>
      <c r="C1068" s="149">
        <v>0</v>
      </c>
      <c r="D1068" s="1">
        <v>0</v>
      </c>
      <c r="E1068" s="1">
        <v>0</v>
      </c>
      <c r="F1068" s="1">
        <v>0</v>
      </c>
      <c r="G1068" s="58">
        <v>0</v>
      </c>
      <c r="I1068" s="180">
        <f>+BPub!G1053/1000000</f>
        <v>0</v>
      </c>
      <c r="J1068" s="180">
        <f>+BPub!L1053/1000000</f>
        <v>0</v>
      </c>
      <c r="K1068" s="180">
        <f>+BPub!Q1053/1000000</f>
        <v>0</v>
      </c>
      <c r="L1068" s="180">
        <f>+BPub!W1053/1000000</f>
        <v>0</v>
      </c>
      <c r="M1068" s="180">
        <f>+BPub!AD1053/1000000</f>
        <v>0</v>
      </c>
      <c r="N1068" s="180">
        <v>0</v>
      </c>
      <c r="P1068" s="58">
        <f>+BPub!I1053/1000000</f>
        <v>0</v>
      </c>
      <c r="Q1068" s="58">
        <f>+BPub!N1053/1000000</f>
        <v>0</v>
      </c>
      <c r="R1068" s="58">
        <f>+BPub!S1053/1000000</f>
        <v>0</v>
      </c>
      <c r="S1068" s="58">
        <f>+BPub!X1053/1000000</f>
        <v>0</v>
      </c>
      <c r="T1068" s="58">
        <f>+BPub!AB1053/1000000</f>
        <v>0</v>
      </c>
      <c r="U1068" s="58">
        <v>0</v>
      </c>
      <c r="W1068" s="58">
        <f>+BPub!H1053/1000000</f>
        <v>0</v>
      </c>
      <c r="X1068" s="58">
        <f>+BPub!M1053/1000000</f>
        <v>0</v>
      </c>
      <c r="Y1068" s="58">
        <f>+BPub!R1053/1000000</f>
        <v>0</v>
      </c>
      <c r="Z1068" s="58">
        <f>+BPub!V1053/1000000</f>
        <v>0</v>
      </c>
      <c r="AA1068" s="58">
        <f>+BPub!AC1053/1000000</f>
        <v>0</v>
      </c>
      <c r="AB1068" s="5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</row>
    <row r="1069" spans="1:35" x14ac:dyDescent="0.25">
      <c r="A1069" t="s">
        <v>1047</v>
      </c>
      <c r="B1069" s="1">
        <v>0</v>
      </c>
      <c r="C1069" s="149">
        <v>0</v>
      </c>
      <c r="D1069" s="1">
        <v>0</v>
      </c>
      <c r="E1069" s="1">
        <v>0</v>
      </c>
      <c r="F1069" s="1">
        <v>0</v>
      </c>
      <c r="G1069" s="58">
        <v>0</v>
      </c>
      <c r="I1069" s="180">
        <f>+BPub!G1054/1000000</f>
        <v>0</v>
      </c>
      <c r="J1069" s="180">
        <f>+BPub!L1054/1000000</f>
        <v>0</v>
      </c>
      <c r="K1069" s="180">
        <f>+BPub!Q1054/1000000</f>
        <v>0</v>
      </c>
      <c r="L1069" s="180">
        <f>+BPub!W1054/1000000</f>
        <v>0</v>
      </c>
      <c r="M1069" s="180">
        <f>+BPub!AD1054/1000000</f>
        <v>0</v>
      </c>
      <c r="N1069" s="180">
        <v>0</v>
      </c>
      <c r="P1069" s="58">
        <f>+BPub!I1054/1000000</f>
        <v>0</v>
      </c>
      <c r="Q1069" s="58">
        <f>+BPub!N1054/1000000</f>
        <v>0</v>
      </c>
      <c r="R1069" s="58">
        <f>+BPub!S1054/1000000</f>
        <v>0</v>
      </c>
      <c r="S1069" s="58">
        <f>+BPub!X1054/1000000</f>
        <v>0</v>
      </c>
      <c r="T1069" s="58">
        <f>+BPub!AB1054/1000000</f>
        <v>0</v>
      </c>
      <c r="U1069" s="58">
        <v>0</v>
      </c>
      <c r="W1069" s="58">
        <f>+BPub!H1054/1000000</f>
        <v>0</v>
      </c>
      <c r="X1069" s="58">
        <f>+BPub!M1054/1000000</f>
        <v>0</v>
      </c>
      <c r="Y1069" s="58">
        <f>+BPub!R1054/1000000</f>
        <v>0</v>
      </c>
      <c r="Z1069" s="58">
        <f>+BPub!V1054/1000000</f>
        <v>0</v>
      </c>
      <c r="AA1069" s="58">
        <f>+BPub!AC1054/1000000</f>
        <v>0</v>
      </c>
      <c r="AB1069" s="58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</row>
    <row r="1070" spans="1:35" x14ac:dyDescent="0.25">
      <c r="A1070" t="s">
        <v>1048</v>
      </c>
      <c r="B1070" s="1">
        <v>0</v>
      </c>
      <c r="C1070" s="149">
        <v>0</v>
      </c>
      <c r="D1070" s="1">
        <v>0</v>
      </c>
      <c r="E1070" s="1">
        <v>0</v>
      </c>
      <c r="F1070" s="1">
        <v>0</v>
      </c>
      <c r="G1070" s="58">
        <v>0</v>
      </c>
      <c r="I1070" s="180">
        <f>+BPub!G1055/1000000</f>
        <v>7.3028907699999994</v>
      </c>
      <c r="J1070" s="180">
        <f>+BPub!L1055/1000000</f>
        <v>6.3360757599999999</v>
      </c>
      <c r="K1070" s="180">
        <f>+BPub!Q1055/1000000</f>
        <v>5.0033062499999996</v>
      </c>
      <c r="L1070" s="180">
        <f>+BPub!W1055/1000000</f>
        <v>3.8773991400000001</v>
      </c>
      <c r="M1070" s="180">
        <f>+BPub!AD1055/1000000</f>
        <v>12.264402029999999</v>
      </c>
      <c r="N1070" s="180">
        <v>0</v>
      </c>
      <c r="P1070" s="58">
        <f>+BPub!I1055/1000000</f>
        <v>11.08847724</v>
      </c>
      <c r="Q1070" s="58">
        <f>+BPub!N1055/1000000</f>
        <v>17.797310579999998</v>
      </c>
      <c r="R1070" s="58">
        <f>+BPub!S1055/1000000</f>
        <v>32.78678223</v>
      </c>
      <c r="S1070" s="58">
        <f>+BPub!X1055/1000000</f>
        <v>40.368302499999999</v>
      </c>
      <c r="T1070" s="58">
        <f>+BPub!AB1055/1000000</f>
        <v>32.706339249999999</v>
      </c>
      <c r="U1070" s="58">
        <v>0</v>
      </c>
      <c r="W1070" s="58">
        <f>+BPub!H1055/1000000</f>
        <v>7.2766149999999988E-2</v>
      </c>
      <c r="X1070" s="58">
        <f>+BPub!M1055/1000000</f>
        <v>7.2766149999999988E-2</v>
      </c>
      <c r="Y1070" s="58">
        <f>+BPub!R1055/1000000</f>
        <v>7.2766149999999988E-2</v>
      </c>
      <c r="Z1070" s="58">
        <f>+BPub!V1055/1000000</f>
        <v>7.2766149999999988E-2</v>
      </c>
      <c r="AA1070" s="58">
        <f>+BPub!AC1055/1000000</f>
        <v>0</v>
      </c>
      <c r="AB1070" s="58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</row>
    <row r="1071" spans="1:35" x14ac:dyDescent="0.25">
      <c r="A1071" t="s">
        <v>1049</v>
      </c>
      <c r="B1071" s="1">
        <v>19.359009359999998</v>
      </c>
      <c r="C1071" s="149">
        <v>29.478461729999999</v>
      </c>
      <c r="D1071" s="1">
        <v>39.094791749999999</v>
      </c>
      <c r="E1071" s="1">
        <v>48.067651759999997</v>
      </c>
      <c r="F1071" s="1">
        <v>71.090384379999989</v>
      </c>
      <c r="G1071" s="58">
        <v>94.811119050000002</v>
      </c>
      <c r="I1071" s="180">
        <f>+BPub!G1056/1000000</f>
        <v>0</v>
      </c>
      <c r="J1071" s="180">
        <f>+BPub!L1056/1000000</f>
        <v>0</v>
      </c>
      <c r="K1071" s="180">
        <f>+BPub!Q1056/1000000</f>
        <v>0</v>
      </c>
      <c r="L1071" s="180">
        <f>+BPub!W1056/1000000</f>
        <v>0</v>
      </c>
      <c r="M1071" s="180">
        <f>+BPub!AD1056/1000000</f>
        <v>8.6905677299999997</v>
      </c>
      <c r="N1071" s="180">
        <v>28.3773242</v>
      </c>
      <c r="P1071" s="58">
        <f>+BPub!I1056/1000000</f>
        <v>0.44992703000000001</v>
      </c>
      <c r="Q1071" s="58">
        <f>+BPub!N1056/1000000</f>
        <v>12.46245865</v>
      </c>
      <c r="R1071" s="58">
        <f>+BPub!S1056/1000000</f>
        <v>31.455020040000001</v>
      </c>
      <c r="S1071" s="58">
        <f>+BPub!X1056/1000000</f>
        <v>40.346854649999997</v>
      </c>
      <c r="T1071" s="58">
        <f>+BPub!AB1056/1000000</f>
        <v>32.644189449999999</v>
      </c>
      <c r="U1071" s="58">
        <v>34.166100749999998</v>
      </c>
      <c r="W1071" s="58">
        <f>+BPub!H1056/1000000</f>
        <v>0</v>
      </c>
      <c r="X1071" s="58">
        <f>+BPub!M1056/1000000</f>
        <v>0</v>
      </c>
      <c r="Y1071" s="58">
        <f>+BPub!R1056/1000000</f>
        <v>0</v>
      </c>
      <c r="Z1071" s="58">
        <f>+BPub!V1056/1000000</f>
        <v>0</v>
      </c>
      <c r="AA1071" s="58">
        <f>+BPub!AC1056/1000000</f>
        <v>0</v>
      </c>
      <c r="AB1071" s="58">
        <v>1.3000979999999999E-2</v>
      </c>
      <c r="AD1071">
        <v>2.8645160000000001</v>
      </c>
      <c r="AE1071">
        <v>5.2004359999999998</v>
      </c>
      <c r="AF1071">
        <v>8.2822119999999995</v>
      </c>
      <c r="AG1071">
        <v>10.833976</v>
      </c>
      <c r="AH1071">
        <v>10.69069365</v>
      </c>
      <c r="AI1071">
        <v>12.97626934</v>
      </c>
    </row>
    <row r="1072" spans="1:35" x14ac:dyDescent="0.25">
      <c r="A1072" t="s">
        <v>1050</v>
      </c>
      <c r="B1072" s="1">
        <v>11.42276197</v>
      </c>
      <c r="C1072" s="149">
        <v>16.983096629999999</v>
      </c>
      <c r="D1072" s="1">
        <v>20.968334540000001</v>
      </c>
      <c r="E1072" s="1">
        <v>25.316832089999998</v>
      </c>
      <c r="F1072" s="1">
        <v>38.52414512</v>
      </c>
      <c r="G1072" s="58">
        <v>49.386184289999996</v>
      </c>
      <c r="I1072" s="180">
        <f>+BPub!G1057/1000000</f>
        <v>0</v>
      </c>
      <c r="J1072" s="180">
        <f>+BPub!L1057/1000000</f>
        <v>0</v>
      </c>
      <c r="K1072" s="180">
        <f>+BPub!Q1057/1000000</f>
        <v>0</v>
      </c>
      <c r="L1072" s="180">
        <f>+BPub!W1057/1000000</f>
        <v>0</v>
      </c>
      <c r="M1072" s="180">
        <f>+BPub!AD1057/1000000</f>
        <v>0</v>
      </c>
      <c r="N1072" s="180">
        <v>24.54985709</v>
      </c>
      <c r="P1072" s="58">
        <f>+BPub!I1057/1000000</f>
        <v>0</v>
      </c>
      <c r="Q1072" s="58">
        <f>+BPub!N1057/1000000</f>
        <v>0</v>
      </c>
      <c r="R1072" s="58">
        <f>+BPub!S1057/1000000</f>
        <v>0</v>
      </c>
      <c r="S1072" s="58">
        <f>+BPub!X1057/1000000</f>
        <v>0</v>
      </c>
      <c r="T1072" s="58">
        <f>+BPub!AB1057/1000000</f>
        <v>0</v>
      </c>
      <c r="U1072" s="58">
        <v>25.539458190000001</v>
      </c>
      <c r="W1072" s="58">
        <f>+BPub!H1057/1000000</f>
        <v>0</v>
      </c>
      <c r="X1072" s="58">
        <f>+BPub!M1057/1000000</f>
        <v>0</v>
      </c>
      <c r="Y1072" s="58">
        <f>+BPub!R1057/1000000</f>
        <v>0</v>
      </c>
      <c r="Z1072" s="58">
        <f>+BPub!V1057/1000000</f>
        <v>0</v>
      </c>
      <c r="AA1072" s="58">
        <f>+BPub!AC1057/1000000</f>
        <v>0</v>
      </c>
      <c r="AB1072" s="58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</row>
    <row r="1073" spans="1:35" x14ac:dyDescent="0.25">
      <c r="A1073" t="s">
        <v>1051</v>
      </c>
      <c r="B1073" s="1">
        <v>0.88910535000000002</v>
      </c>
      <c r="C1073" s="149">
        <v>1.0229375699999999</v>
      </c>
      <c r="D1073" s="1">
        <v>0.77541313000000001</v>
      </c>
      <c r="E1073" s="1">
        <v>0.74439036999999997</v>
      </c>
      <c r="F1073" s="1">
        <v>1.0108499799999999</v>
      </c>
      <c r="G1073" s="58">
        <v>1.3634855299999999</v>
      </c>
      <c r="I1073" s="180">
        <f>+BPub!G1058/1000000</f>
        <v>7.0095208899999992</v>
      </c>
      <c r="J1073" s="180">
        <f>+BPub!L1058/1000000</f>
        <v>6.0427058799999998</v>
      </c>
      <c r="K1073" s="180">
        <f>+BPub!Q1058/1000000</f>
        <v>4.7099363700000003</v>
      </c>
      <c r="L1073" s="180">
        <f>+BPub!W1058/1000000</f>
        <v>3.5840292599999999</v>
      </c>
      <c r="M1073" s="180">
        <f>+BPub!AD1058/1000000</f>
        <v>3.2804644199999999</v>
      </c>
      <c r="N1073" s="180">
        <v>0</v>
      </c>
      <c r="P1073" s="58">
        <f>+BPub!I1058/1000000</f>
        <v>0</v>
      </c>
      <c r="Q1073" s="58">
        <f>+BPub!N1058/1000000</f>
        <v>0</v>
      </c>
      <c r="R1073" s="58">
        <f>+BPub!S1058/1000000</f>
        <v>3.0852459999999998E-2</v>
      </c>
      <c r="S1073" s="58">
        <f>+BPub!X1058/1000000</f>
        <v>2.1447849999999997E-2</v>
      </c>
      <c r="T1073" s="58">
        <f>+BPub!AB1058/1000000</f>
        <v>0</v>
      </c>
      <c r="U1073" s="58">
        <v>0</v>
      </c>
      <c r="W1073" s="58">
        <f>+BPub!H1058/1000000</f>
        <v>0</v>
      </c>
      <c r="X1073" s="58">
        <f>+BPub!M1058/1000000</f>
        <v>0</v>
      </c>
      <c r="Y1073" s="58">
        <f>+BPub!R1058/1000000</f>
        <v>0</v>
      </c>
      <c r="Z1073" s="58">
        <f>+BPub!V1058/1000000</f>
        <v>0</v>
      </c>
      <c r="AA1073" s="58">
        <f>+BPub!AC1058/1000000</f>
        <v>0</v>
      </c>
      <c r="AB1073" s="58">
        <v>0</v>
      </c>
      <c r="AD1073">
        <v>2.8645160000000001</v>
      </c>
      <c r="AE1073">
        <v>5.2004359999999998</v>
      </c>
      <c r="AF1073">
        <v>8.2822119999999995</v>
      </c>
      <c r="AG1073">
        <v>10.833976</v>
      </c>
      <c r="AH1073">
        <v>10.69069365</v>
      </c>
      <c r="AI1073">
        <v>0</v>
      </c>
    </row>
    <row r="1074" spans="1:35" x14ac:dyDescent="0.25">
      <c r="A1074" t="s">
        <v>1052</v>
      </c>
      <c r="B1074" s="1">
        <v>0</v>
      </c>
      <c r="C1074" s="149">
        <v>0</v>
      </c>
      <c r="D1074" s="1">
        <v>0</v>
      </c>
      <c r="E1074" s="1">
        <v>0</v>
      </c>
      <c r="F1074" s="1">
        <v>0</v>
      </c>
      <c r="G1074" s="58">
        <v>0</v>
      </c>
      <c r="I1074" s="180">
        <f>+BPub!G1059/1000000</f>
        <v>0</v>
      </c>
      <c r="J1074" s="180">
        <f>+BPub!L1059/1000000</f>
        <v>0</v>
      </c>
      <c r="K1074" s="180">
        <f>+BPub!Q1059/1000000</f>
        <v>0</v>
      </c>
      <c r="L1074" s="180">
        <f>+BPub!W1059/1000000</f>
        <v>0</v>
      </c>
      <c r="M1074" s="180">
        <f>+BPub!AD1059/1000000</f>
        <v>0</v>
      </c>
      <c r="N1074" s="180">
        <v>3.4908650299999997</v>
      </c>
      <c r="P1074" s="58">
        <f>+BPub!I1059/1000000</f>
        <v>0</v>
      </c>
      <c r="Q1074" s="58">
        <f>+BPub!N1059/1000000</f>
        <v>0</v>
      </c>
      <c r="R1074" s="58">
        <f>+BPub!S1059/1000000</f>
        <v>0.12622358</v>
      </c>
      <c r="S1074" s="58">
        <f>+BPub!X1059/1000000</f>
        <v>0</v>
      </c>
      <c r="T1074" s="58">
        <f>+BPub!AB1059/1000000</f>
        <v>6.2149800000000005E-2</v>
      </c>
      <c r="U1074" s="58">
        <v>0</v>
      </c>
      <c r="W1074" s="58">
        <f>+BPub!H1059/1000000</f>
        <v>0</v>
      </c>
      <c r="X1074" s="58">
        <f>+BPub!M1059/1000000</f>
        <v>0</v>
      </c>
      <c r="Y1074" s="58">
        <f>+BPub!R1059/1000000</f>
        <v>0</v>
      </c>
      <c r="Z1074" s="58">
        <f>+BPub!V1059/1000000</f>
        <v>0</v>
      </c>
      <c r="AA1074" s="58">
        <f>+BPub!AC1059/1000000</f>
        <v>0</v>
      </c>
      <c r="AB1074" s="58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</row>
    <row r="1075" spans="1:35" x14ac:dyDescent="0.25">
      <c r="A1075" t="s">
        <v>1053</v>
      </c>
      <c r="B1075" s="1">
        <v>0.48665202000000002</v>
      </c>
      <c r="C1075" s="149">
        <v>5.5727175999999998</v>
      </c>
      <c r="D1075" s="1">
        <v>10.108300810000001</v>
      </c>
      <c r="E1075" s="1">
        <v>12.957740769999999</v>
      </c>
      <c r="F1075" s="1">
        <v>18.044724039999998</v>
      </c>
      <c r="G1075" s="58">
        <v>24.586648969999999</v>
      </c>
      <c r="I1075" s="180">
        <f>+BPub!G1060/1000000</f>
        <v>0</v>
      </c>
      <c r="J1075" s="180">
        <f>+BPub!L1060/1000000</f>
        <v>0</v>
      </c>
      <c r="K1075" s="180">
        <f>+BPub!Q1060/1000000</f>
        <v>0</v>
      </c>
      <c r="L1075" s="180">
        <f>+BPub!W1060/1000000</f>
        <v>0</v>
      </c>
      <c r="M1075" s="180">
        <f>+BPub!AD1060/1000000</f>
        <v>0</v>
      </c>
      <c r="N1075" s="180">
        <v>0</v>
      </c>
      <c r="P1075" s="58">
        <f>+BPub!I1060/1000000</f>
        <v>0</v>
      </c>
      <c r="Q1075" s="58">
        <f>+BPub!N1060/1000000</f>
        <v>0</v>
      </c>
      <c r="R1075" s="58">
        <f>+BPub!S1060/1000000</f>
        <v>0</v>
      </c>
      <c r="S1075" s="58">
        <f>+BPub!X1060/1000000</f>
        <v>0</v>
      </c>
      <c r="T1075" s="58">
        <f>+BPub!AB1060/1000000</f>
        <v>0</v>
      </c>
      <c r="U1075" s="58">
        <v>1.3610829999999999E-2</v>
      </c>
      <c r="W1075" s="58">
        <f>+BPub!H1060/1000000</f>
        <v>0</v>
      </c>
      <c r="X1075" s="58">
        <f>+BPub!M1060/1000000</f>
        <v>0</v>
      </c>
      <c r="Y1075" s="58">
        <f>+BPub!R1060/1000000</f>
        <v>0</v>
      </c>
      <c r="Z1075" s="58">
        <f>+BPub!V1060/1000000</f>
        <v>0</v>
      </c>
      <c r="AA1075" s="58">
        <f>+BPub!AC1060/1000000</f>
        <v>0</v>
      </c>
      <c r="AB1075" s="58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</row>
    <row r="1076" spans="1:35" x14ac:dyDescent="0.25">
      <c r="A1076" t="s">
        <v>1054</v>
      </c>
      <c r="B1076" s="1">
        <v>0</v>
      </c>
      <c r="C1076" s="149">
        <v>0</v>
      </c>
      <c r="D1076" s="1">
        <v>0</v>
      </c>
      <c r="E1076" s="1">
        <v>0</v>
      </c>
      <c r="F1076" s="1">
        <v>0</v>
      </c>
      <c r="G1076" s="58">
        <v>0</v>
      </c>
      <c r="I1076" s="180">
        <f>+BPub!G1061/1000000</f>
        <v>0</v>
      </c>
      <c r="J1076" s="180">
        <f>+BPub!L1061/1000000</f>
        <v>0</v>
      </c>
      <c r="K1076" s="180">
        <f>+BPub!Q1061/1000000</f>
        <v>0</v>
      </c>
      <c r="L1076" s="180">
        <f>+BPub!W1061/1000000</f>
        <v>0</v>
      </c>
      <c r="M1076" s="180">
        <f>+BPub!AD1061/1000000</f>
        <v>0</v>
      </c>
      <c r="N1076" s="180">
        <v>0</v>
      </c>
      <c r="P1076" s="58">
        <f>+BPub!I1061/1000000</f>
        <v>0</v>
      </c>
      <c r="Q1076" s="58">
        <f>+BPub!N1061/1000000</f>
        <v>0</v>
      </c>
      <c r="R1076" s="58">
        <f>+BPub!S1061/1000000</f>
        <v>0</v>
      </c>
      <c r="S1076" s="58">
        <f>+BPub!X1061/1000000</f>
        <v>0</v>
      </c>
      <c r="T1076" s="58">
        <f>+BPub!AB1061/1000000</f>
        <v>0</v>
      </c>
      <c r="U1076" s="58">
        <v>0</v>
      </c>
      <c r="W1076" s="58">
        <f>+BPub!H1061/1000000</f>
        <v>0</v>
      </c>
      <c r="X1076" s="58">
        <f>+BPub!M1061/1000000</f>
        <v>0</v>
      </c>
      <c r="Y1076" s="58">
        <f>+BPub!R1061/1000000</f>
        <v>0</v>
      </c>
      <c r="Z1076" s="58">
        <f>+BPub!V1061/1000000</f>
        <v>0</v>
      </c>
      <c r="AA1076" s="58">
        <f>+BPub!AC1061/1000000</f>
        <v>0</v>
      </c>
      <c r="AB1076" s="58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12.97626934</v>
      </c>
    </row>
    <row r="1077" spans="1:35" x14ac:dyDescent="0.25">
      <c r="A1077" t="s">
        <v>1055</v>
      </c>
      <c r="B1077" s="1">
        <v>0</v>
      </c>
      <c r="C1077" s="149">
        <v>0</v>
      </c>
      <c r="D1077" s="1">
        <v>0</v>
      </c>
      <c r="E1077" s="1">
        <v>0</v>
      </c>
      <c r="F1077" s="1">
        <v>0</v>
      </c>
      <c r="G1077" s="58">
        <v>0</v>
      </c>
      <c r="I1077" s="180">
        <f>+BPub!G1062/1000000</f>
        <v>0</v>
      </c>
      <c r="J1077" s="180">
        <f>+BPub!L1062/1000000</f>
        <v>0</v>
      </c>
      <c r="K1077" s="180">
        <f>+BPub!Q1062/1000000</f>
        <v>0</v>
      </c>
      <c r="L1077" s="180">
        <f>+BPub!W1062/1000000</f>
        <v>0</v>
      </c>
      <c r="M1077" s="180">
        <f>+BPub!AD1062/1000000</f>
        <v>0</v>
      </c>
      <c r="N1077" s="180">
        <v>0</v>
      </c>
      <c r="P1077" s="58">
        <f>+BPub!I1062/1000000</f>
        <v>10.63855021</v>
      </c>
      <c r="Q1077" s="58">
        <f>+BPub!N1062/1000000</f>
        <v>5.3348519300000001</v>
      </c>
      <c r="R1077" s="58">
        <f>+BPub!S1062/1000000</f>
        <v>1.1746861499999999</v>
      </c>
      <c r="S1077" s="58">
        <f>+BPub!X1062/1000000</f>
        <v>0</v>
      </c>
      <c r="T1077" s="58">
        <f>+BPub!AB1062/1000000</f>
        <v>0</v>
      </c>
      <c r="U1077" s="58">
        <v>0</v>
      </c>
      <c r="W1077" s="58">
        <f>+BPub!H1062/1000000</f>
        <v>0</v>
      </c>
      <c r="X1077" s="58">
        <f>+BPub!M1062/1000000</f>
        <v>0</v>
      </c>
      <c r="Y1077" s="58">
        <f>+BPub!R1062/1000000</f>
        <v>0</v>
      </c>
      <c r="Z1077" s="58">
        <f>+BPub!V1062/1000000</f>
        <v>0</v>
      </c>
      <c r="AA1077" s="58">
        <f>+BPub!AC1062/1000000</f>
        <v>0</v>
      </c>
      <c r="AB1077" s="58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</row>
    <row r="1078" spans="1:35" x14ac:dyDescent="0.25">
      <c r="A1078" t="s">
        <v>1056</v>
      </c>
      <c r="B1078" s="1">
        <v>6.5604900199999996</v>
      </c>
      <c r="C1078" s="149">
        <v>5.8997099299999993</v>
      </c>
      <c r="D1078" s="1">
        <v>7.2341942999999995</v>
      </c>
      <c r="E1078" s="1">
        <v>9.0401395600000001</v>
      </c>
      <c r="F1078" s="1">
        <v>13.51066524</v>
      </c>
      <c r="G1078" s="58">
        <v>19.474800260000002</v>
      </c>
      <c r="I1078" s="180">
        <f>+BPub!G1063/1000000</f>
        <v>0</v>
      </c>
      <c r="J1078" s="180">
        <f>+BPub!L1063/1000000</f>
        <v>0</v>
      </c>
      <c r="K1078" s="180">
        <f>+BPub!Q1063/1000000</f>
        <v>0</v>
      </c>
      <c r="L1078" s="180">
        <f>+BPub!W1063/1000000</f>
        <v>0</v>
      </c>
      <c r="M1078" s="180">
        <f>+BPub!AD1063/1000000</f>
        <v>0</v>
      </c>
      <c r="N1078" s="180">
        <v>0</v>
      </c>
      <c r="P1078" s="58">
        <f>+BPub!I1063/1000000</f>
        <v>0</v>
      </c>
      <c r="Q1078" s="58">
        <f>+BPub!N1063/1000000</f>
        <v>0</v>
      </c>
      <c r="R1078" s="58">
        <f>+BPub!S1063/1000000</f>
        <v>0</v>
      </c>
      <c r="S1078" s="58">
        <f>+BPub!X1063/1000000</f>
        <v>0</v>
      </c>
      <c r="T1078" s="58">
        <f>+BPub!AB1063/1000000</f>
        <v>0</v>
      </c>
      <c r="U1078" s="58">
        <v>0</v>
      </c>
      <c r="W1078" s="58">
        <f>+BPub!H1063/1000000</f>
        <v>0</v>
      </c>
      <c r="X1078" s="58">
        <f>+BPub!M1063/1000000</f>
        <v>0</v>
      </c>
      <c r="Y1078" s="58">
        <f>+BPub!R1063/1000000</f>
        <v>0</v>
      </c>
      <c r="Z1078" s="58">
        <f>+BPub!V1063/1000000</f>
        <v>0</v>
      </c>
      <c r="AA1078" s="58">
        <f>+BPub!AC1063/1000000</f>
        <v>0</v>
      </c>
      <c r="AB1078" s="5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</row>
    <row r="1079" spans="1:35" x14ac:dyDescent="0.25">
      <c r="A1079" t="s">
        <v>1057</v>
      </c>
      <c r="B1079" s="1">
        <v>0</v>
      </c>
      <c r="C1079" s="149">
        <v>0</v>
      </c>
      <c r="D1079" s="1">
        <v>0</v>
      </c>
      <c r="E1079" s="1">
        <v>0</v>
      </c>
      <c r="F1079" s="1">
        <v>0</v>
      </c>
      <c r="G1079" s="58">
        <v>0</v>
      </c>
      <c r="I1079" s="180">
        <f>+BPub!G1064/1000000</f>
        <v>0.29336988000000003</v>
      </c>
      <c r="J1079" s="180">
        <f>+BPub!L1064/1000000</f>
        <v>0.29336988000000003</v>
      </c>
      <c r="K1079" s="180">
        <f>+BPub!Q1064/1000000</f>
        <v>0.29336988000000003</v>
      </c>
      <c r="L1079" s="180">
        <f>+BPub!W1064/1000000</f>
        <v>0.29336988000000003</v>
      </c>
      <c r="M1079" s="180">
        <f>+BPub!AD1064/1000000</f>
        <v>0.29336988000000003</v>
      </c>
      <c r="N1079" s="180">
        <v>0</v>
      </c>
      <c r="P1079" s="58">
        <f>+BPub!I1064/1000000</f>
        <v>0</v>
      </c>
      <c r="Q1079" s="58">
        <f>+BPub!N1064/1000000</f>
        <v>0</v>
      </c>
      <c r="R1079" s="58">
        <f>+BPub!S1064/1000000</f>
        <v>0</v>
      </c>
      <c r="S1079" s="58">
        <f>+BPub!X1064/1000000</f>
        <v>0</v>
      </c>
      <c r="T1079" s="58">
        <f>+BPub!AB1064/1000000</f>
        <v>0</v>
      </c>
      <c r="U1079" s="58">
        <v>0</v>
      </c>
      <c r="W1079" s="58">
        <f>+BPub!H1064/1000000</f>
        <v>7.2766149999999988E-2</v>
      </c>
      <c r="X1079" s="58">
        <f>+BPub!M1064/1000000</f>
        <v>7.2766149999999988E-2</v>
      </c>
      <c r="Y1079" s="58">
        <f>+BPub!R1064/1000000</f>
        <v>7.2766149999999988E-2</v>
      </c>
      <c r="Z1079" s="58">
        <f>+BPub!V1064/1000000</f>
        <v>7.2766149999999988E-2</v>
      </c>
      <c r="AA1079" s="58">
        <f>+BPub!AC1064/1000000</f>
        <v>0</v>
      </c>
      <c r="AB1079" s="58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</row>
    <row r="1080" spans="1:35" x14ac:dyDescent="0.25">
      <c r="A1080" t="s">
        <v>1058</v>
      </c>
      <c r="B1080" s="1">
        <v>0</v>
      </c>
      <c r="C1080" s="149">
        <v>0</v>
      </c>
      <c r="D1080" s="1">
        <v>8.5489699999999995E-3</v>
      </c>
      <c r="E1080" s="1">
        <v>8.5489699999999995E-3</v>
      </c>
      <c r="F1080" s="1">
        <v>0</v>
      </c>
      <c r="G1080" s="58">
        <v>0</v>
      </c>
      <c r="I1080" s="180">
        <f>+BPub!G1065/1000000</f>
        <v>0</v>
      </c>
      <c r="J1080" s="180">
        <f>+BPub!L1065/1000000</f>
        <v>0</v>
      </c>
      <c r="K1080" s="180">
        <f>+BPub!Q1065/1000000</f>
        <v>0</v>
      </c>
      <c r="L1080" s="180">
        <f>+BPub!W1065/1000000</f>
        <v>0</v>
      </c>
      <c r="M1080" s="180">
        <f>+BPub!AD1065/1000000</f>
        <v>0</v>
      </c>
      <c r="N1080" s="180">
        <v>0.33660208000000003</v>
      </c>
      <c r="P1080" s="58">
        <f>+BPub!I1065/1000000</f>
        <v>0</v>
      </c>
      <c r="Q1080" s="58">
        <f>+BPub!N1065/1000000</f>
        <v>0</v>
      </c>
      <c r="R1080" s="58">
        <f>+BPub!S1065/1000000</f>
        <v>0</v>
      </c>
      <c r="S1080" s="58">
        <f>+BPub!X1065/1000000</f>
        <v>0</v>
      </c>
      <c r="T1080" s="58">
        <f>+BPub!AB1065/1000000</f>
        <v>0</v>
      </c>
      <c r="U1080" s="58">
        <v>1.68487049</v>
      </c>
      <c r="W1080" s="58">
        <f>+BPub!H1065/1000000</f>
        <v>0</v>
      </c>
      <c r="X1080" s="58">
        <f>+BPub!M1065/1000000</f>
        <v>0</v>
      </c>
      <c r="Y1080" s="58">
        <f>+BPub!R1065/1000000</f>
        <v>0</v>
      </c>
      <c r="Z1080" s="58">
        <f>+BPub!V1065/1000000</f>
        <v>0</v>
      </c>
      <c r="AA1080" s="58">
        <f>+BPub!AC1065/1000000</f>
        <v>0</v>
      </c>
      <c r="AB1080" s="58">
        <v>6.0037000000000003E-4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</row>
    <row r="1081" spans="1:35" x14ac:dyDescent="0.25">
      <c r="A1081" t="s">
        <v>1059</v>
      </c>
      <c r="B1081" s="1">
        <v>0</v>
      </c>
      <c r="C1081" s="149">
        <v>0</v>
      </c>
      <c r="D1081" s="1">
        <v>0</v>
      </c>
      <c r="E1081" s="1">
        <v>0</v>
      </c>
      <c r="F1081" s="1">
        <v>0</v>
      </c>
      <c r="G1081" s="58">
        <v>0</v>
      </c>
      <c r="I1081" s="180">
        <f>+BPub!G1066/1000000</f>
        <v>1.4512489499999999</v>
      </c>
      <c r="J1081" s="180">
        <f>+BPub!L1066/1000000</f>
        <v>1.7456161000000001</v>
      </c>
      <c r="K1081" s="180">
        <f>+BPub!Q1066/1000000</f>
        <v>1.2368815900000001</v>
      </c>
      <c r="L1081" s="180">
        <f>+BPub!W1066/1000000</f>
        <v>1.1426850500000001</v>
      </c>
      <c r="M1081" s="180">
        <f>+BPub!AD1066/1000000</f>
        <v>1.58559184</v>
      </c>
      <c r="N1081" s="180">
        <v>0</v>
      </c>
      <c r="P1081" s="58">
        <f>+BPub!I1066/1000000</f>
        <v>207.05137409</v>
      </c>
      <c r="Q1081" s="58">
        <f>+BPub!N1066/1000000</f>
        <v>233.45504800999998</v>
      </c>
      <c r="R1081" s="58">
        <f>+BPub!S1066/1000000</f>
        <v>245.81964804</v>
      </c>
      <c r="S1081" s="58">
        <f>+BPub!X1066/1000000</f>
        <v>271.12352807000002</v>
      </c>
      <c r="T1081" s="58">
        <f>+BPub!AB1066/1000000</f>
        <v>292.21375629000005</v>
      </c>
      <c r="U1081" s="58">
        <v>6.9281612400000006</v>
      </c>
      <c r="W1081" s="58">
        <f>+BPub!H1066/1000000</f>
        <v>2.5573560000000002E-2</v>
      </c>
      <c r="X1081" s="58">
        <f>+BPub!M1066/1000000</f>
        <v>0.11126309</v>
      </c>
      <c r="Y1081" s="58">
        <f>+BPub!R1066/1000000</f>
        <v>2.4324389999999998E-2</v>
      </c>
      <c r="Z1081" s="58">
        <f>+BPub!V1066/1000000</f>
        <v>3.201333E-2</v>
      </c>
      <c r="AA1081" s="58">
        <f>+BPub!AC1066/1000000</f>
        <v>4.90465E-3</v>
      </c>
      <c r="AB1081" s="58">
        <v>1.2400610000000001E-2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</row>
    <row r="1082" spans="1:35" x14ac:dyDescent="0.25">
      <c r="A1082" t="s">
        <v>1060</v>
      </c>
      <c r="B1082" s="1">
        <v>19.473886270000001</v>
      </c>
      <c r="C1082" s="149">
        <v>19.55643555</v>
      </c>
      <c r="D1082" s="1">
        <v>26.158437809999999</v>
      </c>
      <c r="E1082" s="1">
        <v>31.347141539999999</v>
      </c>
      <c r="F1082" s="1">
        <v>44.187967039999997</v>
      </c>
      <c r="G1082" s="58">
        <v>50.166087570000002</v>
      </c>
      <c r="I1082" s="180">
        <f>+BPub!G1067/1000000</f>
        <v>0</v>
      </c>
      <c r="J1082" s="180">
        <f>+BPub!L1067/1000000</f>
        <v>0.2194468</v>
      </c>
      <c r="K1082" s="180">
        <f>+BPub!Q1067/1000000</f>
        <v>1.320848E-2</v>
      </c>
      <c r="L1082" s="180">
        <f>+BPub!W1067/1000000</f>
        <v>0.10025035</v>
      </c>
      <c r="M1082" s="180">
        <f>+BPub!AD1067/1000000</f>
        <v>0.66446697999999993</v>
      </c>
      <c r="N1082" s="180">
        <v>1.4622268</v>
      </c>
      <c r="P1082" s="58">
        <f>+BPub!I1067/1000000</f>
        <v>196.13391559999999</v>
      </c>
      <c r="Q1082" s="58">
        <f>+BPub!N1067/1000000</f>
        <v>221.78855455999999</v>
      </c>
      <c r="R1082" s="58">
        <f>+BPub!S1067/1000000</f>
        <v>230.80848027000002</v>
      </c>
      <c r="S1082" s="58">
        <f>+BPub!X1067/1000000</f>
        <v>253.90234255000001</v>
      </c>
      <c r="T1082" s="58">
        <f>+BPub!AB1067/1000000</f>
        <v>271.94729708</v>
      </c>
      <c r="U1082" s="58">
        <v>319.20660877999995</v>
      </c>
      <c r="W1082" s="58">
        <f>+BPub!H1067/1000000</f>
        <v>2.5573560000000002E-2</v>
      </c>
      <c r="X1082" s="58">
        <f>+BPub!M1067/1000000</f>
        <v>0.11126309</v>
      </c>
      <c r="Y1082" s="58">
        <f>+BPub!R1067/1000000</f>
        <v>2.4324389999999998E-2</v>
      </c>
      <c r="Z1082" s="58">
        <f>+BPub!V1067/1000000</f>
        <v>3.201333E-2</v>
      </c>
      <c r="AA1082" s="58">
        <f>+BPub!AC1067/1000000</f>
        <v>0</v>
      </c>
      <c r="AB1082" s="58">
        <v>0.41458065999999999</v>
      </c>
      <c r="AD1082">
        <v>4.4912789999999996</v>
      </c>
      <c r="AE1082">
        <v>6.2747289999999998</v>
      </c>
      <c r="AF1082">
        <v>7.7747539999999997</v>
      </c>
      <c r="AG1082">
        <v>9.1980839999999997</v>
      </c>
      <c r="AH1082">
        <v>10.662490529999999</v>
      </c>
      <c r="AI1082">
        <v>12.2155626</v>
      </c>
    </row>
    <row r="1083" spans="1:35" x14ac:dyDescent="0.25">
      <c r="A1083" t="s">
        <v>1061</v>
      </c>
      <c r="B1083" s="1">
        <v>12.50346371</v>
      </c>
      <c r="C1083" s="149">
        <v>13.058654089999999</v>
      </c>
      <c r="D1083" s="1">
        <v>17.700206770000001</v>
      </c>
      <c r="E1083" s="1">
        <v>20.538667309999997</v>
      </c>
      <c r="F1083" s="1">
        <v>28.64348073</v>
      </c>
      <c r="G1083" s="58">
        <v>28.628115609999998</v>
      </c>
      <c r="I1083" s="180">
        <f>+BPub!G1068/1000000</f>
        <v>0</v>
      </c>
      <c r="J1083" s="180">
        <f>+BPub!L1068/1000000</f>
        <v>0</v>
      </c>
      <c r="K1083" s="180">
        <f>+BPub!Q1068/1000000</f>
        <v>0</v>
      </c>
      <c r="L1083" s="180">
        <f>+BPub!W1068/1000000</f>
        <v>0</v>
      </c>
      <c r="M1083" s="180">
        <f>+BPub!AD1068/1000000</f>
        <v>0</v>
      </c>
      <c r="N1083" s="180">
        <v>0.63542726000000005</v>
      </c>
      <c r="P1083" s="58">
        <f>+BPub!I1068/1000000</f>
        <v>0</v>
      </c>
      <c r="Q1083" s="58">
        <f>+BPub!N1068/1000000</f>
        <v>0</v>
      </c>
      <c r="R1083" s="58">
        <f>+BPub!S1068/1000000</f>
        <v>0</v>
      </c>
      <c r="S1083" s="58">
        <f>+BPub!X1068/1000000</f>
        <v>0</v>
      </c>
      <c r="T1083" s="58">
        <f>+BPub!AB1068/1000000</f>
        <v>0</v>
      </c>
      <c r="U1083" s="58">
        <v>297.05223642999999</v>
      </c>
      <c r="W1083" s="58">
        <f>+BPub!H1068/1000000</f>
        <v>0</v>
      </c>
      <c r="X1083" s="58">
        <f>+BPub!M1068/1000000</f>
        <v>0</v>
      </c>
      <c r="Y1083" s="58">
        <f>+BPub!R1068/1000000</f>
        <v>0</v>
      </c>
      <c r="Z1083" s="58">
        <f>+BPub!V1068/1000000</f>
        <v>0</v>
      </c>
      <c r="AA1083" s="58">
        <f>+BPub!AC1068/1000000</f>
        <v>0</v>
      </c>
      <c r="AB1083" s="58">
        <v>0.41003243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</row>
    <row r="1084" spans="1:35" x14ac:dyDescent="0.25">
      <c r="A1084" t="s">
        <v>1062</v>
      </c>
      <c r="B1084" s="1">
        <v>1.00427899</v>
      </c>
      <c r="C1084" s="149">
        <v>0.84360802000000001</v>
      </c>
      <c r="D1084" s="1">
        <v>0.93873600000000001</v>
      </c>
      <c r="E1084" s="1">
        <v>0.97959655000000001</v>
      </c>
      <c r="F1084" s="1">
        <v>1.10379783</v>
      </c>
      <c r="G1084" s="58">
        <v>1.0004697199999999</v>
      </c>
      <c r="I1084" s="180">
        <f>+BPub!G1069/1000000</f>
        <v>1.4512489499999999</v>
      </c>
      <c r="J1084" s="180">
        <f>+BPub!L1069/1000000</f>
        <v>1.1163562300000001</v>
      </c>
      <c r="K1084" s="180">
        <f>+BPub!Q1069/1000000</f>
        <v>0.96956052000000004</v>
      </c>
      <c r="L1084" s="180">
        <f>+BPub!W1069/1000000</f>
        <v>0.78803653000000007</v>
      </c>
      <c r="M1084" s="180">
        <f>+BPub!AD1069/1000000</f>
        <v>0.66247495000000001</v>
      </c>
      <c r="N1084" s="180">
        <v>0</v>
      </c>
      <c r="P1084" s="58">
        <f>+BPub!I1069/1000000</f>
        <v>0</v>
      </c>
      <c r="Q1084" s="58">
        <f>+BPub!N1069/1000000</f>
        <v>8.2943700000000006E-3</v>
      </c>
      <c r="R1084" s="58">
        <f>+BPub!S1069/1000000</f>
        <v>6.4715800000000002E-3</v>
      </c>
      <c r="S1084" s="58">
        <f>+BPub!X1069/1000000</f>
        <v>9.1404699999999995E-3</v>
      </c>
      <c r="T1084" s="58">
        <f>+BPub!AB1069/1000000</f>
        <v>0</v>
      </c>
      <c r="U1084" s="58">
        <v>0</v>
      </c>
      <c r="W1084" s="58">
        <f>+BPub!H1069/1000000</f>
        <v>0</v>
      </c>
      <c r="X1084" s="58">
        <f>+BPub!M1069/1000000</f>
        <v>0</v>
      </c>
      <c r="Y1084" s="58">
        <f>+BPub!R1069/1000000</f>
        <v>0</v>
      </c>
      <c r="Z1084" s="58">
        <f>+BPub!V1069/1000000</f>
        <v>0</v>
      </c>
      <c r="AA1084" s="58">
        <f>+BPub!AC1069/1000000</f>
        <v>0</v>
      </c>
      <c r="AB1084" s="58">
        <v>0</v>
      </c>
      <c r="AD1084">
        <v>4.4912789999999996</v>
      </c>
      <c r="AE1084">
        <v>6.2747289999999998</v>
      </c>
      <c r="AF1084">
        <v>7.7747539999999997</v>
      </c>
      <c r="AG1084">
        <v>9.1980839999999997</v>
      </c>
      <c r="AH1084">
        <v>10.662490529999999</v>
      </c>
      <c r="AI1084">
        <v>0</v>
      </c>
    </row>
    <row r="1085" spans="1:35" x14ac:dyDescent="0.25">
      <c r="A1085" t="s">
        <v>1063</v>
      </c>
      <c r="B1085" s="1">
        <v>0</v>
      </c>
      <c r="C1085" s="149">
        <v>0</v>
      </c>
      <c r="D1085" s="1">
        <v>0</v>
      </c>
      <c r="E1085" s="1">
        <v>0</v>
      </c>
      <c r="F1085" s="1">
        <v>0</v>
      </c>
      <c r="G1085" s="58">
        <v>0</v>
      </c>
      <c r="I1085" s="180">
        <f>+BPub!G1070/1000000</f>
        <v>0</v>
      </c>
      <c r="J1085" s="180">
        <f>+BPub!L1070/1000000</f>
        <v>0</v>
      </c>
      <c r="K1085" s="180">
        <f>+BPub!Q1070/1000000</f>
        <v>0</v>
      </c>
      <c r="L1085" s="180">
        <f>+BPub!W1070/1000000</f>
        <v>0</v>
      </c>
      <c r="M1085" s="180">
        <f>+BPub!AD1070/1000000</f>
        <v>0</v>
      </c>
      <c r="N1085" s="180">
        <v>0.57539890999999999</v>
      </c>
      <c r="P1085" s="58">
        <f>+BPub!I1070/1000000</f>
        <v>4.565636E-2</v>
      </c>
      <c r="Q1085" s="58">
        <f>+BPub!N1070/1000000</f>
        <v>0.35464146999999996</v>
      </c>
      <c r="R1085" s="58">
        <f>+BPub!S1070/1000000</f>
        <v>0.90240399000000004</v>
      </c>
      <c r="S1085" s="58">
        <f>+BPub!X1070/1000000</f>
        <v>1.64996169</v>
      </c>
      <c r="T1085" s="58">
        <f>+BPub!AB1070/1000000</f>
        <v>2.4866512200000002</v>
      </c>
      <c r="U1085" s="58">
        <v>6.0185999999999996E-4</v>
      </c>
      <c r="W1085" s="58">
        <f>+BPub!H1070/1000000</f>
        <v>0</v>
      </c>
      <c r="X1085" s="58">
        <f>+BPub!M1070/1000000</f>
        <v>0</v>
      </c>
      <c r="Y1085" s="58">
        <f>+BPub!R1070/1000000</f>
        <v>0</v>
      </c>
      <c r="Z1085" s="58">
        <f>+BPub!V1070/1000000</f>
        <v>0</v>
      </c>
      <c r="AA1085" s="58">
        <f>+BPub!AC1070/1000000</f>
        <v>0</v>
      </c>
      <c r="AB1085" s="58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</row>
    <row r="1086" spans="1:35" x14ac:dyDescent="0.25">
      <c r="A1086" t="s">
        <v>1064</v>
      </c>
      <c r="B1086" s="1">
        <v>0.56392170999999991</v>
      </c>
      <c r="C1086" s="149">
        <v>1.4521387299999999</v>
      </c>
      <c r="D1086" s="1">
        <v>1.9274913300000001</v>
      </c>
      <c r="E1086" s="1">
        <v>3.7236555199999999</v>
      </c>
      <c r="F1086" s="1">
        <v>6.29688377</v>
      </c>
      <c r="G1086" s="58">
        <v>13.41813688</v>
      </c>
      <c r="I1086" s="180">
        <f>+BPub!G1071/1000000</f>
        <v>0</v>
      </c>
      <c r="J1086" s="180">
        <f>+BPub!L1071/1000000</f>
        <v>0</v>
      </c>
      <c r="K1086" s="180">
        <f>+BPub!Q1071/1000000</f>
        <v>0</v>
      </c>
      <c r="L1086" s="180">
        <f>+BPub!W1071/1000000</f>
        <v>0</v>
      </c>
      <c r="M1086" s="180">
        <f>+BPub!AD1071/1000000</f>
        <v>0</v>
      </c>
      <c r="N1086" s="180">
        <v>0</v>
      </c>
      <c r="P1086" s="58">
        <f>+BPub!I1071/1000000</f>
        <v>0</v>
      </c>
      <c r="Q1086" s="58">
        <f>+BPub!N1071/1000000</f>
        <v>0</v>
      </c>
      <c r="R1086" s="58">
        <f>+BPub!S1071/1000000</f>
        <v>0</v>
      </c>
      <c r="S1086" s="58">
        <f>+BPub!X1071/1000000</f>
        <v>0</v>
      </c>
      <c r="T1086" s="58">
        <f>+BPub!AB1071/1000000</f>
        <v>0</v>
      </c>
      <c r="U1086" s="58">
        <v>3.1361225199999998</v>
      </c>
      <c r="W1086" s="58">
        <f>+BPub!H1071/1000000</f>
        <v>0</v>
      </c>
      <c r="X1086" s="58">
        <f>+BPub!M1071/1000000</f>
        <v>0</v>
      </c>
      <c r="Y1086" s="58">
        <f>+BPub!R1071/1000000</f>
        <v>0</v>
      </c>
      <c r="Z1086" s="58">
        <f>+BPub!V1071/1000000</f>
        <v>0</v>
      </c>
      <c r="AA1086" s="58">
        <f>+BPub!AC1071/1000000</f>
        <v>0</v>
      </c>
      <c r="AB1086" s="58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</row>
    <row r="1087" spans="1:35" x14ac:dyDescent="0.25">
      <c r="A1087" t="s">
        <v>1065</v>
      </c>
      <c r="B1087" s="1">
        <v>0</v>
      </c>
      <c r="C1087" s="149">
        <v>0</v>
      </c>
      <c r="D1087" s="1">
        <v>0</v>
      </c>
      <c r="E1087" s="1">
        <v>0</v>
      </c>
      <c r="F1087" s="1">
        <v>0</v>
      </c>
      <c r="G1087" s="58">
        <v>0</v>
      </c>
      <c r="I1087" s="180">
        <f>+BPub!G1072/1000000</f>
        <v>0</v>
      </c>
      <c r="J1087" s="180">
        <f>+BPub!L1072/1000000</f>
        <v>0</v>
      </c>
      <c r="K1087" s="180">
        <f>+BPub!Q1072/1000000</f>
        <v>0</v>
      </c>
      <c r="L1087" s="180">
        <f>+BPub!W1072/1000000</f>
        <v>0</v>
      </c>
      <c r="M1087" s="180">
        <f>+BPub!AD1072/1000000</f>
        <v>0</v>
      </c>
      <c r="N1087" s="180">
        <v>0</v>
      </c>
      <c r="P1087" s="58">
        <f>+BPub!I1072/1000000</f>
        <v>0</v>
      </c>
      <c r="Q1087" s="58">
        <f>+BPub!N1072/1000000</f>
        <v>0</v>
      </c>
      <c r="R1087" s="58">
        <f>+BPub!S1072/1000000</f>
        <v>0</v>
      </c>
      <c r="S1087" s="58">
        <f>+BPub!X1072/1000000</f>
        <v>0</v>
      </c>
      <c r="T1087" s="58">
        <f>+BPub!AB1072/1000000</f>
        <v>0</v>
      </c>
      <c r="U1087" s="58">
        <v>0</v>
      </c>
      <c r="W1087" s="58">
        <f>+BPub!H1072/1000000</f>
        <v>0</v>
      </c>
      <c r="X1087" s="58">
        <f>+BPub!M1072/1000000</f>
        <v>0</v>
      </c>
      <c r="Y1087" s="58">
        <f>+BPub!R1072/1000000</f>
        <v>0</v>
      </c>
      <c r="Z1087" s="58">
        <f>+BPub!V1072/1000000</f>
        <v>0</v>
      </c>
      <c r="AA1087" s="58">
        <f>+BPub!AC1072/1000000</f>
        <v>0</v>
      </c>
      <c r="AB1087" s="58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12.2155626</v>
      </c>
    </row>
    <row r="1088" spans="1:35" x14ac:dyDescent="0.25">
      <c r="A1088" t="s">
        <v>1343</v>
      </c>
      <c r="B1088" s="1"/>
      <c r="C1088" s="149"/>
      <c r="D1088" s="1"/>
      <c r="E1088" s="1"/>
      <c r="F1088" s="1"/>
      <c r="G1088" s="58">
        <v>0</v>
      </c>
      <c r="I1088" s="180"/>
      <c r="J1088" s="180"/>
      <c r="K1088" s="180"/>
      <c r="L1088" s="180"/>
      <c r="M1088" s="180"/>
      <c r="N1088" s="180">
        <v>0</v>
      </c>
      <c r="P1088" s="58"/>
      <c r="Q1088" s="58"/>
      <c r="R1088" s="58"/>
      <c r="S1088" s="58"/>
      <c r="T1088" s="58"/>
      <c r="U1088" s="58">
        <v>0</v>
      </c>
      <c r="W1088" s="58"/>
      <c r="X1088" s="58"/>
      <c r="Y1088" s="58"/>
      <c r="Z1088" s="58"/>
      <c r="AA1088" s="58">
        <v>4.90465E-3</v>
      </c>
      <c r="AB1088" s="58">
        <v>4.5482299999999995E-3</v>
      </c>
      <c r="AD1088" t="e">
        <v>#N/A</v>
      </c>
      <c r="AE1088" t="e">
        <v>#N/A</v>
      </c>
      <c r="AF1088" t="e">
        <v>#N/A</v>
      </c>
      <c r="AG1088" t="e">
        <v>#N/A</v>
      </c>
      <c r="AH1088" t="e">
        <v>#N/A</v>
      </c>
      <c r="AI1088" t="e">
        <v>#N/A</v>
      </c>
    </row>
    <row r="1089" spans="1:35" x14ac:dyDescent="0.25">
      <c r="A1089" t="s">
        <v>1066</v>
      </c>
      <c r="B1089" s="1">
        <v>0</v>
      </c>
      <c r="C1089" s="149">
        <v>0</v>
      </c>
      <c r="D1089" s="1">
        <v>0</v>
      </c>
      <c r="E1089" s="1">
        <v>0</v>
      </c>
      <c r="F1089" s="1">
        <v>0</v>
      </c>
      <c r="G1089" s="58">
        <v>0</v>
      </c>
      <c r="I1089" s="180">
        <f>+BPub!G1073/1000000</f>
        <v>0</v>
      </c>
      <c r="J1089" s="180">
        <f>+BPub!L1073/1000000</f>
        <v>0.40981307</v>
      </c>
      <c r="K1089" s="180">
        <f>+BPub!Q1073/1000000</f>
        <v>0.25411258999999997</v>
      </c>
      <c r="L1089" s="180">
        <f>+BPub!W1073/1000000</f>
        <v>0.25439817000000003</v>
      </c>
      <c r="M1089" s="180">
        <f>+BPub!AD1073/1000000</f>
        <v>0.25402709000000001</v>
      </c>
      <c r="N1089" s="180">
        <v>0</v>
      </c>
      <c r="P1089" s="58">
        <f>+BPub!I1073/1000000</f>
        <v>10.871802130000001</v>
      </c>
      <c r="Q1089" s="58">
        <f>+BPub!N1073/1000000</f>
        <v>11.303557609999999</v>
      </c>
      <c r="R1089" s="58">
        <f>+BPub!S1073/1000000</f>
        <v>14.102292199999999</v>
      </c>
      <c r="S1089" s="58">
        <f>+BPub!X1073/1000000</f>
        <v>15.562083359999999</v>
      </c>
      <c r="T1089" s="58">
        <f>+BPub!AB1073/1000000</f>
        <v>17.779807989999998</v>
      </c>
      <c r="U1089" s="58">
        <v>0</v>
      </c>
      <c r="W1089" s="58">
        <f>+BPub!H1073/1000000</f>
        <v>0</v>
      </c>
      <c r="X1089" s="58">
        <f>+BPub!M1073/1000000</f>
        <v>0</v>
      </c>
      <c r="Y1089" s="58">
        <f>+BPub!R1073/1000000</f>
        <v>0</v>
      </c>
      <c r="Z1089" s="58">
        <f>+BPub!V1073/1000000</f>
        <v>0</v>
      </c>
      <c r="AA1089" s="58">
        <f>+BPub!AC1073/1000000</f>
        <v>0</v>
      </c>
      <c r="AB1089" s="58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</row>
    <row r="1090" spans="1:35" x14ac:dyDescent="0.25">
      <c r="A1090" t="s">
        <v>1067</v>
      </c>
      <c r="B1090" s="1">
        <v>5.3983184900000003</v>
      </c>
      <c r="C1090" s="149">
        <v>4.1937265099999994</v>
      </c>
      <c r="D1090" s="1">
        <v>5.5831066500000004</v>
      </c>
      <c r="E1090" s="1">
        <v>6.0963250999999996</v>
      </c>
      <c r="F1090" s="1">
        <v>8.1438047099999995</v>
      </c>
      <c r="G1090" s="58">
        <v>7.1193653600000006</v>
      </c>
      <c r="I1090" s="180">
        <f>+BPub!G1074/1000000</f>
        <v>0</v>
      </c>
      <c r="J1090" s="180">
        <f>+BPub!L1074/1000000</f>
        <v>0</v>
      </c>
      <c r="K1090" s="180">
        <f>+BPub!Q1074/1000000</f>
        <v>0</v>
      </c>
      <c r="L1090" s="180">
        <f>+BPub!W1074/1000000</f>
        <v>0</v>
      </c>
      <c r="M1090" s="180">
        <f>+BPub!AD1074/1000000</f>
        <v>4.6228199999999997E-3</v>
      </c>
      <c r="N1090" s="180">
        <v>0.25140063000000001</v>
      </c>
      <c r="P1090" s="58">
        <f>+BPub!I1074/1000000</f>
        <v>0</v>
      </c>
      <c r="Q1090" s="58">
        <f>+BPub!N1074/1000000</f>
        <v>0</v>
      </c>
      <c r="R1090" s="58">
        <f>+BPub!S1074/1000000</f>
        <v>0</v>
      </c>
      <c r="S1090" s="58">
        <f>+BPub!X1074/1000000</f>
        <v>0</v>
      </c>
      <c r="T1090" s="58">
        <f>+BPub!AB1074/1000000</f>
        <v>0</v>
      </c>
      <c r="U1090" s="58">
        <v>19.017647969999999</v>
      </c>
      <c r="W1090" s="58">
        <f>+BPub!H1074/1000000</f>
        <v>0</v>
      </c>
      <c r="X1090" s="58">
        <f>+BPub!M1074/1000000</f>
        <v>0</v>
      </c>
      <c r="Y1090" s="58">
        <f>+BPub!R1074/1000000</f>
        <v>0</v>
      </c>
      <c r="Z1090" s="58">
        <f>+BPub!V1074/1000000</f>
        <v>0</v>
      </c>
      <c r="AA1090" s="58">
        <f>+BPub!AC1074/1000000</f>
        <v>0</v>
      </c>
      <c r="AB1090" s="58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</row>
    <row r="1091" spans="1:35" x14ac:dyDescent="0.25">
      <c r="A1091" t="s">
        <v>1068</v>
      </c>
      <c r="B1091" s="1">
        <v>3.9033699999999998E-3</v>
      </c>
      <c r="C1091" s="149">
        <v>8.3082E-3</v>
      </c>
      <c r="D1091" s="1">
        <v>8.89706E-3</v>
      </c>
      <c r="E1091" s="1">
        <v>8.89706E-3</v>
      </c>
      <c r="F1091" s="1">
        <v>0</v>
      </c>
      <c r="G1091" s="58">
        <v>0</v>
      </c>
      <c r="I1091" s="180">
        <f>+BPub!G1075/1000000</f>
        <v>0</v>
      </c>
      <c r="J1091" s="180">
        <f>+BPub!L1075/1000000</f>
        <v>0</v>
      </c>
      <c r="K1091" s="180">
        <f>+BPub!Q1075/1000000</f>
        <v>0</v>
      </c>
      <c r="L1091" s="180">
        <f>+BPub!W1075/1000000</f>
        <v>0</v>
      </c>
      <c r="M1091" s="180">
        <f>+BPub!AD1075/1000000</f>
        <v>0</v>
      </c>
      <c r="N1091" s="180">
        <v>0</v>
      </c>
      <c r="P1091" s="58">
        <f>+BPub!I1075/1000000</f>
        <v>1.2524061799999999</v>
      </c>
      <c r="Q1091" s="58">
        <f>+BPub!N1075/1000000</f>
        <v>1.1058399999999999</v>
      </c>
      <c r="R1091" s="58">
        <f>+BPub!S1075/1000000</f>
        <v>0.94730126999999997</v>
      </c>
      <c r="S1091" s="58">
        <f>+BPub!X1075/1000000</f>
        <v>0.79079065000000004</v>
      </c>
      <c r="T1091" s="58">
        <f>+BPub!AB1075/1000000</f>
        <v>0.49086359000000002</v>
      </c>
      <c r="U1091" s="58">
        <v>0</v>
      </c>
      <c r="W1091" s="58">
        <f>+BPub!H1075/1000000</f>
        <v>0</v>
      </c>
      <c r="X1091" s="58">
        <f>+BPub!M1075/1000000</f>
        <v>0</v>
      </c>
      <c r="Y1091" s="58">
        <f>+BPub!R1075/1000000</f>
        <v>0</v>
      </c>
      <c r="Z1091" s="58">
        <f>+BPub!V1075/1000000</f>
        <v>0</v>
      </c>
      <c r="AA1091" s="58">
        <f>+BPub!AC1075/1000000</f>
        <v>0</v>
      </c>
      <c r="AB1091" s="58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</row>
    <row r="1092" spans="1:35" x14ac:dyDescent="0.25">
      <c r="A1092" t="s">
        <v>1069</v>
      </c>
      <c r="B1092" s="1">
        <v>0</v>
      </c>
      <c r="C1092" s="149">
        <v>1.2640000000000001E-5</v>
      </c>
      <c r="D1092" s="1">
        <v>1.2640000000000001E-5</v>
      </c>
      <c r="E1092" s="1">
        <v>1.2640000000000001E-5</v>
      </c>
      <c r="F1092" s="1">
        <v>0</v>
      </c>
      <c r="G1092" s="58">
        <v>0</v>
      </c>
      <c r="I1092" s="180">
        <f>+BPub!G1076/1000000</f>
        <v>0</v>
      </c>
      <c r="J1092" s="180">
        <f>+BPub!L1076/1000000</f>
        <v>0</v>
      </c>
      <c r="K1092" s="180">
        <f>+BPub!Q1076/1000000</f>
        <v>0</v>
      </c>
      <c r="L1092" s="180">
        <f>+BPub!W1076/1000000</f>
        <v>0</v>
      </c>
      <c r="M1092" s="180">
        <f>+BPub!AD1076/1000000</f>
        <v>0</v>
      </c>
      <c r="N1092" s="180">
        <v>0</v>
      </c>
      <c r="P1092" s="58">
        <f>+BPub!I1076/1000000</f>
        <v>0</v>
      </c>
      <c r="Q1092" s="58">
        <f>+BPub!N1076/1000000</f>
        <v>0</v>
      </c>
      <c r="R1092" s="58">
        <f>+BPub!S1076/1000000</f>
        <v>0</v>
      </c>
      <c r="S1092" s="58">
        <f>+BPub!X1076/1000000</f>
        <v>0</v>
      </c>
      <c r="T1092" s="58">
        <f>+BPub!AB1076/1000000</f>
        <v>0</v>
      </c>
      <c r="U1092" s="58">
        <v>0.36684334000000002</v>
      </c>
      <c r="W1092" s="58">
        <f>+BPub!H1076/1000000</f>
        <v>0</v>
      </c>
      <c r="X1092" s="58">
        <f>+BPub!M1076/1000000</f>
        <v>0</v>
      </c>
      <c r="Y1092" s="58">
        <f>+BPub!R1076/1000000</f>
        <v>0</v>
      </c>
      <c r="Z1092" s="58">
        <f>+BPub!V1076/1000000</f>
        <v>0</v>
      </c>
      <c r="AA1092" s="58">
        <f>+BPub!AC1076/1000000</f>
        <v>0</v>
      </c>
      <c r="AB1092" s="58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</row>
    <row r="1093" spans="1:35" x14ac:dyDescent="0.25">
      <c r="A1093" t="s">
        <v>1070</v>
      </c>
      <c r="B1093" s="1">
        <v>0</v>
      </c>
      <c r="C1093" s="149">
        <v>1.2640000000000001E-5</v>
      </c>
      <c r="D1093" s="1">
        <v>1.2640000000000001E-5</v>
      </c>
      <c r="E1093" s="1">
        <v>1.2640000000000001E-5</v>
      </c>
      <c r="F1093" s="1">
        <v>0</v>
      </c>
      <c r="G1093" s="58">
        <v>0</v>
      </c>
      <c r="I1093" s="180">
        <f>+BPub!G1077/1000000</f>
        <v>0</v>
      </c>
      <c r="J1093" s="180">
        <f>+BPub!L1077/1000000</f>
        <v>0</v>
      </c>
      <c r="K1093" s="180">
        <f>+BPub!Q1077/1000000</f>
        <v>0</v>
      </c>
      <c r="L1093" s="180">
        <f>+BPub!W1077/1000000</f>
        <v>0</v>
      </c>
      <c r="M1093" s="180">
        <f>+BPub!AD1077/1000000</f>
        <v>0</v>
      </c>
      <c r="N1093" s="180">
        <v>0</v>
      </c>
      <c r="P1093" s="58">
        <f>+BPub!I1077/1000000</f>
        <v>1.2524061799999999</v>
      </c>
      <c r="Q1093" s="58">
        <f>+BPub!N1077/1000000</f>
        <v>1.1058399999999999</v>
      </c>
      <c r="R1093" s="58">
        <f>+BPub!S1077/1000000</f>
        <v>0.94730126999999997</v>
      </c>
      <c r="S1093" s="58">
        <f>+BPub!X1077/1000000</f>
        <v>0.79079065000000004</v>
      </c>
      <c r="T1093" s="58">
        <f>+BPub!AB1077/1000000</f>
        <v>0.49086359000000002</v>
      </c>
      <c r="U1093" s="58">
        <v>0</v>
      </c>
      <c r="W1093" s="58">
        <f>+BPub!H1077/1000000</f>
        <v>0</v>
      </c>
      <c r="X1093" s="58">
        <f>+BPub!M1077/1000000</f>
        <v>0</v>
      </c>
      <c r="Y1093" s="58">
        <f>+BPub!R1077/1000000</f>
        <v>0</v>
      </c>
      <c r="Z1093" s="58">
        <f>+BPub!V1077/1000000</f>
        <v>0</v>
      </c>
      <c r="AA1093" s="58">
        <f>+BPub!AC1077/1000000</f>
        <v>0</v>
      </c>
      <c r="AB1093" s="58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</row>
    <row r="1094" spans="1:35" x14ac:dyDescent="0.25">
      <c r="A1094" t="s">
        <v>1071</v>
      </c>
      <c r="B1094" s="1">
        <v>0</v>
      </c>
      <c r="C1094" s="149">
        <v>0</v>
      </c>
      <c r="D1094" s="1">
        <v>0</v>
      </c>
      <c r="E1094" s="1">
        <v>0</v>
      </c>
      <c r="F1094" s="1">
        <v>0</v>
      </c>
      <c r="G1094" s="58">
        <v>0</v>
      </c>
      <c r="I1094" s="180">
        <f>+BPub!G1078/1000000</f>
        <v>0</v>
      </c>
      <c r="J1094" s="180">
        <f>+BPub!L1078/1000000</f>
        <v>0</v>
      </c>
      <c r="K1094" s="180">
        <f>+BPub!Q1078/1000000</f>
        <v>0</v>
      </c>
      <c r="L1094" s="180">
        <f>+BPub!W1078/1000000</f>
        <v>0</v>
      </c>
      <c r="M1094" s="180">
        <f>+BPub!AD1078/1000000</f>
        <v>0</v>
      </c>
      <c r="N1094" s="180">
        <v>0</v>
      </c>
      <c r="P1094" s="58">
        <f>+BPub!I1078/1000000</f>
        <v>0</v>
      </c>
      <c r="Q1094" s="58">
        <f>+BPub!N1078/1000000</f>
        <v>0</v>
      </c>
      <c r="R1094" s="58">
        <f>+BPub!S1078/1000000</f>
        <v>0</v>
      </c>
      <c r="S1094" s="58">
        <f>+BPub!X1078/1000000</f>
        <v>0</v>
      </c>
      <c r="T1094" s="58">
        <f>+BPub!AB1078/1000000</f>
        <v>0</v>
      </c>
      <c r="U1094" s="58">
        <v>0.36684334000000002</v>
      </c>
      <c r="W1094" s="58">
        <f>+BPub!H1078/1000000</f>
        <v>0</v>
      </c>
      <c r="X1094" s="58">
        <f>+BPub!M1078/1000000</f>
        <v>0</v>
      </c>
      <c r="Y1094" s="58">
        <f>+BPub!R1078/1000000</f>
        <v>0</v>
      </c>
      <c r="Z1094" s="58">
        <f>+BPub!V1078/1000000</f>
        <v>0</v>
      </c>
      <c r="AA1094" s="58">
        <f>+BPub!AC1078/1000000</f>
        <v>0</v>
      </c>
      <c r="AB1094" s="58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</row>
    <row r="1095" spans="1:35" x14ac:dyDescent="0.25">
      <c r="A1095" t="s">
        <v>1072</v>
      </c>
      <c r="B1095" s="1">
        <v>0</v>
      </c>
      <c r="C1095" s="149">
        <v>0</v>
      </c>
      <c r="D1095" s="1">
        <v>0</v>
      </c>
      <c r="E1095" s="1">
        <v>0</v>
      </c>
      <c r="F1095" s="1">
        <v>0</v>
      </c>
      <c r="G1095" s="58">
        <v>0</v>
      </c>
      <c r="I1095" s="180">
        <f>+BPub!G1079/1000000</f>
        <v>0</v>
      </c>
      <c r="J1095" s="180">
        <f>+BPub!L1079/1000000</f>
        <v>0</v>
      </c>
      <c r="K1095" s="180">
        <f>+BPub!Q1079/1000000</f>
        <v>0</v>
      </c>
      <c r="L1095" s="180">
        <f>+BPub!W1079/1000000</f>
        <v>0</v>
      </c>
      <c r="M1095" s="180">
        <f>+BPub!AD1079/1000000</f>
        <v>0</v>
      </c>
      <c r="N1095" s="180">
        <v>0</v>
      </c>
      <c r="P1095" s="58">
        <f>+BPub!I1079/1000000</f>
        <v>0</v>
      </c>
      <c r="Q1095" s="58">
        <f>+BPub!N1079/1000000</f>
        <v>0</v>
      </c>
      <c r="R1095" s="58">
        <f>+BPub!S1079/1000000</f>
        <v>0</v>
      </c>
      <c r="S1095" s="58">
        <f>+BPub!X1079/1000000</f>
        <v>0</v>
      </c>
      <c r="T1095" s="58">
        <f>+BPub!AB1079/1000000</f>
        <v>0</v>
      </c>
      <c r="U1095" s="58">
        <v>0</v>
      </c>
      <c r="W1095" s="58">
        <f>+BPub!H1079/1000000</f>
        <v>0</v>
      </c>
      <c r="X1095" s="58">
        <f>+BPub!M1079/1000000</f>
        <v>0</v>
      </c>
      <c r="Y1095" s="58">
        <f>+BPub!R1079/1000000</f>
        <v>0</v>
      </c>
      <c r="Z1095" s="58">
        <f>+BPub!V1079/1000000</f>
        <v>0</v>
      </c>
      <c r="AA1095" s="58">
        <f>+BPub!AC1079/1000000</f>
        <v>0</v>
      </c>
      <c r="AB1095" s="58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</row>
    <row r="1096" spans="1:35" x14ac:dyDescent="0.25">
      <c r="A1096" t="s">
        <v>1073</v>
      </c>
      <c r="B1096" s="1">
        <v>0</v>
      </c>
      <c r="C1096" s="149">
        <v>0</v>
      </c>
      <c r="D1096" s="1">
        <v>0</v>
      </c>
      <c r="E1096" s="1">
        <v>0</v>
      </c>
      <c r="F1096" s="1">
        <v>0</v>
      </c>
      <c r="G1096" s="58">
        <v>0</v>
      </c>
      <c r="I1096" s="180">
        <f>+BPub!G1080/1000000</f>
        <v>0</v>
      </c>
      <c r="J1096" s="180">
        <f>+BPub!L1080/1000000</f>
        <v>0</v>
      </c>
      <c r="K1096" s="180">
        <f>+BPub!Q1080/1000000</f>
        <v>0</v>
      </c>
      <c r="L1096" s="180">
        <f>+BPub!W1080/1000000</f>
        <v>0</v>
      </c>
      <c r="M1096" s="180">
        <f>+BPub!AD1080/1000000</f>
        <v>0</v>
      </c>
      <c r="N1096" s="180">
        <v>0</v>
      </c>
      <c r="P1096" s="58">
        <f>+BPub!I1080/1000000</f>
        <v>0</v>
      </c>
      <c r="Q1096" s="58">
        <f>+BPub!N1080/1000000</f>
        <v>0</v>
      </c>
      <c r="R1096" s="58">
        <f>+BPub!S1080/1000000</f>
        <v>0</v>
      </c>
      <c r="S1096" s="58">
        <f>+BPub!X1080/1000000</f>
        <v>0</v>
      </c>
      <c r="T1096" s="58">
        <f>+BPub!AB1080/1000000</f>
        <v>0</v>
      </c>
      <c r="U1096" s="58">
        <v>0</v>
      </c>
      <c r="W1096" s="58">
        <f>+BPub!H1080/1000000</f>
        <v>0</v>
      </c>
      <c r="X1096" s="58">
        <f>+BPub!M1080/1000000</f>
        <v>0</v>
      </c>
      <c r="Y1096" s="58">
        <f>+BPub!R1080/1000000</f>
        <v>0</v>
      </c>
      <c r="Z1096" s="58">
        <f>+BPub!V1080/1000000</f>
        <v>0</v>
      </c>
      <c r="AA1096" s="58">
        <f>+BPub!AC1080/1000000</f>
        <v>0</v>
      </c>
      <c r="AB1096" s="58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</row>
    <row r="1097" spans="1:35" x14ac:dyDescent="0.25">
      <c r="A1097" t="s">
        <v>1074</v>
      </c>
      <c r="B1097" s="1">
        <v>0</v>
      </c>
      <c r="C1097" s="149">
        <v>0</v>
      </c>
      <c r="D1097" s="1">
        <v>0</v>
      </c>
      <c r="E1097" s="1">
        <v>0</v>
      </c>
      <c r="F1097" s="1">
        <v>0</v>
      </c>
      <c r="G1097" s="58">
        <v>0</v>
      </c>
      <c r="I1097" s="180">
        <f>+BPub!G1081/1000000</f>
        <v>0</v>
      </c>
      <c r="J1097" s="180">
        <f>+BPub!L1081/1000000</f>
        <v>0</v>
      </c>
      <c r="K1097" s="180">
        <f>+BPub!Q1081/1000000</f>
        <v>0</v>
      </c>
      <c r="L1097" s="180">
        <f>+BPub!W1081/1000000</f>
        <v>0</v>
      </c>
      <c r="M1097" s="180">
        <f>+BPub!AD1081/1000000</f>
        <v>0</v>
      </c>
      <c r="N1097" s="180">
        <v>0</v>
      </c>
      <c r="P1097" s="58">
        <f>+BPub!I1081/1000000</f>
        <v>0</v>
      </c>
      <c r="Q1097" s="58">
        <f>+BPub!N1081/1000000</f>
        <v>0</v>
      </c>
      <c r="R1097" s="58">
        <f>+BPub!S1081/1000000</f>
        <v>0</v>
      </c>
      <c r="S1097" s="58">
        <f>+BPub!X1081/1000000</f>
        <v>0</v>
      </c>
      <c r="T1097" s="58">
        <f>+BPub!AB1081/1000000</f>
        <v>0</v>
      </c>
      <c r="U1097" s="58">
        <v>0</v>
      </c>
      <c r="W1097" s="58">
        <f>+BPub!H1081/1000000</f>
        <v>0</v>
      </c>
      <c r="X1097" s="58">
        <f>+BPub!M1081/1000000</f>
        <v>0</v>
      </c>
      <c r="Y1097" s="58">
        <f>+BPub!R1081/1000000</f>
        <v>0</v>
      </c>
      <c r="Z1097" s="58">
        <f>+BPub!V1081/1000000</f>
        <v>0</v>
      </c>
      <c r="AA1097" s="58">
        <f>+BPub!AC1081/1000000</f>
        <v>0</v>
      </c>
      <c r="AB1097" s="58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</row>
    <row r="1098" spans="1:35" x14ac:dyDescent="0.25">
      <c r="A1098" t="s">
        <v>1075</v>
      </c>
      <c r="B1098" s="1">
        <v>0</v>
      </c>
      <c r="C1098" s="149">
        <v>0</v>
      </c>
      <c r="D1098" s="1">
        <v>0</v>
      </c>
      <c r="E1098" s="1">
        <v>0</v>
      </c>
      <c r="F1098" s="1">
        <v>0</v>
      </c>
      <c r="G1098" s="58">
        <v>0</v>
      </c>
      <c r="I1098" s="180">
        <f>+BPub!G1082/1000000</f>
        <v>0</v>
      </c>
      <c r="J1098" s="180">
        <f>+BPub!L1082/1000000</f>
        <v>0</v>
      </c>
      <c r="K1098" s="180">
        <f>+BPub!Q1082/1000000</f>
        <v>0</v>
      </c>
      <c r="L1098" s="180">
        <f>+BPub!W1082/1000000</f>
        <v>0</v>
      </c>
      <c r="M1098" s="180">
        <f>+BPub!AD1082/1000000</f>
        <v>0</v>
      </c>
      <c r="N1098" s="180">
        <v>0</v>
      </c>
      <c r="P1098" s="58">
        <f>+BPub!I1082/1000000</f>
        <v>0</v>
      </c>
      <c r="Q1098" s="58">
        <f>+BPub!N1082/1000000</f>
        <v>0</v>
      </c>
      <c r="R1098" s="58">
        <f>+BPub!S1082/1000000</f>
        <v>0</v>
      </c>
      <c r="S1098" s="58">
        <f>+BPub!X1082/1000000</f>
        <v>0</v>
      </c>
      <c r="T1098" s="58">
        <f>+BPub!AB1082/1000000</f>
        <v>0</v>
      </c>
      <c r="U1098" s="58">
        <v>0</v>
      </c>
      <c r="W1098" s="58">
        <f>+BPub!H1082/1000000</f>
        <v>0</v>
      </c>
      <c r="X1098" s="58">
        <f>+BPub!M1082/1000000</f>
        <v>0</v>
      </c>
      <c r="Y1098" s="58">
        <f>+BPub!R1082/1000000</f>
        <v>0</v>
      </c>
      <c r="Z1098" s="58">
        <f>+BPub!V1082/1000000</f>
        <v>0</v>
      </c>
      <c r="AA1098" s="58">
        <f>+BPub!AC1082/1000000</f>
        <v>0</v>
      </c>
      <c r="AB1098" s="5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</row>
    <row r="1099" spans="1:35" x14ac:dyDescent="0.25">
      <c r="A1099" t="s">
        <v>1076</v>
      </c>
      <c r="B1099" s="1">
        <v>0</v>
      </c>
      <c r="C1099" s="149">
        <v>0</v>
      </c>
      <c r="D1099" s="1">
        <v>0</v>
      </c>
      <c r="E1099" s="1">
        <v>0</v>
      </c>
      <c r="F1099" s="1">
        <v>0</v>
      </c>
      <c r="G1099" s="58">
        <v>0</v>
      </c>
      <c r="I1099" s="180">
        <f>+BPub!G1083/1000000</f>
        <v>0</v>
      </c>
      <c r="J1099" s="180">
        <f>+BPub!L1083/1000000</f>
        <v>0</v>
      </c>
      <c r="K1099" s="180">
        <f>+BPub!Q1083/1000000</f>
        <v>0</v>
      </c>
      <c r="L1099" s="180">
        <f>+BPub!W1083/1000000</f>
        <v>0</v>
      </c>
      <c r="M1099" s="180">
        <f>+BPub!AD1083/1000000</f>
        <v>0</v>
      </c>
      <c r="N1099" s="180">
        <v>0</v>
      </c>
      <c r="P1099" s="58">
        <f>+BPub!I1083/1000000</f>
        <v>0</v>
      </c>
      <c r="Q1099" s="58">
        <f>+BPub!N1083/1000000</f>
        <v>0</v>
      </c>
      <c r="R1099" s="58">
        <f>+BPub!S1083/1000000</f>
        <v>0</v>
      </c>
      <c r="S1099" s="58">
        <f>+BPub!X1083/1000000</f>
        <v>0</v>
      </c>
      <c r="T1099" s="58">
        <f>+BPub!AB1083/1000000</f>
        <v>0</v>
      </c>
      <c r="U1099" s="58">
        <v>0</v>
      </c>
      <c r="W1099" s="58">
        <f>+BPub!H1083/1000000</f>
        <v>0</v>
      </c>
      <c r="X1099" s="58">
        <f>+BPub!M1083/1000000</f>
        <v>0</v>
      </c>
      <c r="Y1099" s="58">
        <f>+BPub!R1083/1000000</f>
        <v>0</v>
      </c>
      <c r="Z1099" s="58">
        <f>+BPub!V1083/1000000</f>
        <v>0</v>
      </c>
      <c r="AA1099" s="58">
        <f>+BPub!AC1083/1000000</f>
        <v>0</v>
      </c>
      <c r="AB1099" s="58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</row>
    <row r="1100" spans="1:35" x14ac:dyDescent="0.25">
      <c r="A1100" t="s">
        <v>1077</v>
      </c>
      <c r="B1100" s="1">
        <v>0</v>
      </c>
      <c r="C1100" s="149">
        <v>0</v>
      </c>
      <c r="D1100" s="1">
        <v>0</v>
      </c>
      <c r="E1100" s="1">
        <v>0</v>
      </c>
      <c r="F1100" s="1">
        <v>0</v>
      </c>
      <c r="G1100" s="58">
        <v>0</v>
      </c>
      <c r="I1100" s="180">
        <f>+BPub!G1084/1000000</f>
        <v>0</v>
      </c>
      <c r="J1100" s="180">
        <f>+BPub!L1084/1000000</f>
        <v>0</v>
      </c>
      <c r="K1100" s="180">
        <f>+BPub!Q1084/1000000</f>
        <v>0</v>
      </c>
      <c r="L1100" s="180">
        <f>+BPub!W1084/1000000</f>
        <v>0</v>
      </c>
      <c r="M1100" s="180">
        <f>+BPub!AD1084/1000000</f>
        <v>0</v>
      </c>
      <c r="N1100" s="180">
        <v>0</v>
      </c>
      <c r="P1100" s="58">
        <f>+BPub!I1084/1000000</f>
        <v>0</v>
      </c>
      <c r="Q1100" s="58">
        <f>+BPub!N1084/1000000</f>
        <v>0</v>
      </c>
      <c r="R1100" s="58">
        <f>+BPub!S1084/1000000</f>
        <v>0</v>
      </c>
      <c r="S1100" s="58">
        <f>+BPub!X1084/1000000</f>
        <v>0</v>
      </c>
      <c r="T1100" s="58">
        <f>+BPub!AB1084/1000000</f>
        <v>0</v>
      </c>
      <c r="U1100" s="58">
        <v>0</v>
      </c>
      <c r="W1100" s="58">
        <f>+BPub!H1084/1000000</f>
        <v>0</v>
      </c>
      <c r="X1100" s="58">
        <f>+BPub!M1084/1000000</f>
        <v>0</v>
      </c>
      <c r="Y1100" s="58">
        <f>+BPub!R1084/1000000</f>
        <v>0</v>
      </c>
      <c r="Z1100" s="58">
        <f>+BPub!V1084/1000000</f>
        <v>0</v>
      </c>
      <c r="AA1100" s="58">
        <f>+BPub!AC1084/1000000</f>
        <v>0</v>
      </c>
      <c r="AB1100" s="58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</row>
    <row r="1101" spans="1:35" x14ac:dyDescent="0.25">
      <c r="A1101" t="s">
        <v>1078</v>
      </c>
      <c r="B1101" s="1">
        <v>0</v>
      </c>
      <c r="C1101" s="149">
        <v>0</v>
      </c>
      <c r="D1101" s="1">
        <v>0</v>
      </c>
      <c r="E1101" s="1">
        <v>0</v>
      </c>
      <c r="F1101" s="1">
        <v>0</v>
      </c>
      <c r="G1101" s="58">
        <v>0</v>
      </c>
      <c r="I1101" s="180">
        <f>+BPub!G1085/1000000</f>
        <v>0</v>
      </c>
      <c r="J1101" s="180">
        <f>+BPub!L1085/1000000</f>
        <v>0</v>
      </c>
      <c r="K1101" s="180">
        <f>+BPub!Q1085/1000000</f>
        <v>0</v>
      </c>
      <c r="L1101" s="180">
        <f>+BPub!W1085/1000000</f>
        <v>0</v>
      </c>
      <c r="M1101" s="180">
        <f>+BPub!AD1085/1000000</f>
        <v>0</v>
      </c>
      <c r="N1101" s="180">
        <v>0</v>
      </c>
      <c r="P1101" s="58">
        <f>+BPub!I1085/1000000</f>
        <v>0</v>
      </c>
      <c r="Q1101" s="58">
        <f>+BPub!N1085/1000000</f>
        <v>0</v>
      </c>
      <c r="R1101" s="58">
        <f>+BPub!S1085/1000000</f>
        <v>0</v>
      </c>
      <c r="S1101" s="58">
        <f>+BPub!X1085/1000000</f>
        <v>0</v>
      </c>
      <c r="T1101" s="58">
        <f>+BPub!AB1085/1000000</f>
        <v>0</v>
      </c>
      <c r="U1101" s="58">
        <v>0</v>
      </c>
      <c r="W1101" s="58">
        <f>+BPub!H1085/1000000</f>
        <v>0</v>
      </c>
      <c r="X1101" s="58">
        <f>+BPub!M1085/1000000</f>
        <v>0</v>
      </c>
      <c r="Y1101" s="58">
        <f>+BPub!R1085/1000000</f>
        <v>0</v>
      </c>
      <c r="Z1101" s="58">
        <f>+BPub!V1085/1000000</f>
        <v>0</v>
      </c>
      <c r="AA1101" s="58">
        <f>+BPub!AC1085/1000000</f>
        <v>0</v>
      </c>
      <c r="AB1101" s="58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</row>
    <row r="1102" spans="1:35" x14ac:dyDescent="0.25">
      <c r="A1102" t="s">
        <v>1079</v>
      </c>
      <c r="B1102" s="1">
        <v>0</v>
      </c>
      <c r="C1102" s="149">
        <v>0</v>
      </c>
      <c r="D1102" s="1">
        <v>0</v>
      </c>
      <c r="E1102" s="1">
        <v>0</v>
      </c>
      <c r="F1102" s="1">
        <v>0</v>
      </c>
      <c r="G1102" s="58">
        <v>0</v>
      </c>
      <c r="I1102" s="180">
        <f>+BPub!G1086/1000000</f>
        <v>0</v>
      </c>
      <c r="J1102" s="180">
        <f>+BPub!L1086/1000000</f>
        <v>0</v>
      </c>
      <c r="K1102" s="180">
        <f>+BPub!Q1086/1000000</f>
        <v>0</v>
      </c>
      <c r="L1102" s="180">
        <f>+BPub!W1086/1000000</f>
        <v>0</v>
      </c>
      <c r="M1102" s="180">
        <f>+BPub!AD1086/1000000</f>
        <v>0</v>
      </c>
      <c r="N1102" s="180">
        <v>0</v>
      </c>
      <c r="P1102" s="58">
        <f>+BPub!I1086/1000000</f>
        <v>0</v>
      </c>
      <c r="Q1102" s="58">
        <f>+BPub!N1086/1000000</f>
        <v>0</v>
      </c>
      <c r="R1102" s="58">
        <f>+BPub!S1086/1000000</f>
        <v>0</v>
      </c>
      <c r="S1102" s="58">
        <f>+BPub!X1086/1000000</f>
        <v>0</v>
      </c>
      <c r="T1102" s="58">
        <f>+BPub!AB1086/1000000</f>
        <v>0</v>
      </c>
      <c r="U1102" s="58">
        <v>0</v>
      </c>
      <c r="W1102" s="58">
        <f>+BPub!H1086/1000000</f>
        <v>0</v>
      </c>
      <c r="X1102" s="58">
        <f>+BPub!M1086/1000000</f>
        <v>0</v>
      </c>
      <c r="Y1102" s="58">
        <f>+BPub!R1086/1000000</f>
        <v>0</v>
      </c>
      <c r="Z1102" s="58">
        <f>+BPub!V1086/1000000</f>
        <v>0</v>
      </c>
      <c r="AA1102" s="58">
        <f>+BPub!AC1086/1000000</f>
        <v>0</v>
      </c>
      <c r="AB1102" s="58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</row>
    <row r="1103" spans="1:35" x14ac:dyDescent="0.25">
      <c r="A1103" t="s">
        <v>1080</v>
      </c>
      <c r="B1103" s="1">
        <v>0</v>
      </c>
      <c r="C1103" s="149">
        <v>0</v>
      </c>
      <c r="D1103" s="1">
        <v>0</v>
      </c>
      <c r="E1103" s="1">
        <v>0</v>
      </c>
      <c r="F1103" s="1">
        <v>0</v>
      </c>
      <c r="G1103" s="58">
        <v>0</v>
      </c>
      <c r="I1103" s="180">
        <f>+BPub!G1087/1000000</f>
        <v>0</v>
      </c>
      <c r="J1103" s="180">
        <f>+BPub!L1087/1000000</f>
        <v>0</v>
      </c>
      <c r="K1103" s="180">
        <f>+BPub!Q1087/1000000</f>
        <v>0</v>
      </c>
      <c r="L1103" s="180">
        <f>+BPub!W1087/1000000</f>
        <v>0</v>
      </c>
      <c r="M1103" s="180">
        <f>+BPub!AD1087/1000000</f>
        <v>0</v>
      </c>
      <c r="N1103" s="180">
        <v>0</v>
      </c>
      <c r="P1103" s="58">
        <f>+BPub!I1087/1000000</f>
        <v>0</v>
      </c>
      <c r="Q1103" s="58">
        <f>+BPub!N1087/1000000</f>
        <v>0</v>
      </c>
      <c r="R1103" s="58">
        <f>+BPub!S1087/1000000</f>
        <v>0</v>
      </c>
      <c r="S1103" s="58">
        <f>+BPub!X1087/1000000</f>
        <v>0</v>
      </c>
      <c r="T1103" s="58">
        <f>+BPub!AB1087/1000000</f>
        <v>0</v>
      </c>
      <c r="U1103" s="58">
        <v>0</v>
      </c>
      <c r="W1103" s="58">
        <f>+BPub!H1087/1000000</f>
        <v>0</v>
      </c>
      <c r="X1103" s="58">
        <f>+BPub!M1087/1000000</f>
        <v>0</v>
      </c>
      <c r="Y1103" s="58">
        <f>+BPub!R1087/1000000</f>
        <v>0</v>
      </c>
      <c r="Z1103" s="58">
        <f>+BPub!V1087/1000000</f>
        <v>0</v>
      </c>
      <c r="AA1103" s="58">
        <f>+BPub!AC1087/1000000</f>
        <v>0</v>
      </c>
      <c r="AB1103" s="58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</row>
    <row r="1104" spans="1:35" x14ac:dyDescent="0.25">
      <c r="A1104" t="s">
        <v>1081</v>
      </c>
      <c r="B1104" s="1">
        <v>0</v>
      </c>
      <c r="C1104" s="149">
        <v>0</v>
      </c>
      <c r="D1104" s="1">
        <v>0</v>
      </c>
      <c r="E1104" s="1">
        <v>0</v>
      </c>
      <c r="F1104" s="1">
        <v>0</v>
      </c>
      <c r="G1104" s="58">
        <v>0</v>
      </c>
      <c r="I1104" s="180">
        <f>+BPub!G1088/1000000</f>
        <v>0</v>
      </c>
      <c r="J1104" s="180">
        <f>+BPub!L1088/1000000</f>
        <v>0</v>
      </c>
      <c r="K1104" s="180">
        <f>+BPub!Q1088/1000000</f>
        <v>0</v>
      </c>
      <c r="L1104" s="180">
        <f>+BPub!W1088/1000000</f>
        <v>0</v>
      </c>
      <c r="M1104" s="180">
        <f>+BPub!AD1088/1000000</f>
        <v>0</v>
      </c>
      <c r="N1104" s="180">
        <v>0</v>
      </c>
      <c r="P1104" s="58">
        <f>+BPub!I1088/1000000</f>
        <v>0</v>
      </c>
      <c r="Q1104" s="58">
        <f>+BPub!N1088/1000000</f>
        <v>0</v>
      </c>
      <c r="R1104" s="58">
        <f>+BPub!S1088/1000000</f>
        <v>0</v>
      </c>
      <c r="S1104" s="58">
        <f>+BPub!X1088/1000000</f>
        <v>0</v>
      </c>
      <c r="T1104" s="58">
        <f>+BPub!AB1088/1000000</f>
        <v>0</v>
      </c>
      <c r="U1104" s="58">
        <v>0</v>
      </c>
      <c r="W1104" s="58">
        <f>+BPub!H1088/1000000</f>
        <v>0</v>
      </c>
      <c r="X1104" s="58">
        <f>+BPub!M1088/1000000</f>
        <v>0</v>
      </c>
      <c r="Y1104" s="58">
        <f>+BPub!R1088/1000000</f>
        <v>0</v>
      </c>
      <c r="Z1104" s="58">
        <f>+BPub!V1088/1000000</f>
        <v>0</v>
      </c>
      <c r="AA1104" s="58">
        <f>+BPub!AC1088/1000000</f>
        <v>0</v>
      </c>
      <c r="AB1104" s="58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</row>
    <row r="1105" spans="1:35" x14ac:dyDescent="0.25">
      <c r="A1105" t="s">
        <v>1082</v>
      </c>
      <c r="B1105" s="1">
        <v>0</v>
      </c>
      <c r="C1105" s="149">
        <v>0</v>
      </c>
      <c r="D1105" s="1">
        <v>0</v>
      </c>
      <c r="E1105" s="1">
        <v>0</v>
      </c>
      <c r="F1105" s="1">
        <v>0</v>
      </c>
      <c r="G1105" s="58">
        <v>0</v>
      </c>
      <c r="I1105" s="180">
        <f>+BPub!G1089/1000000</f>
        <v>0</v>
      </c>
      <c r="J1105" s="180">
        <f>+BPub!L1089/1000000</f>
        <v>0</v>
      </c>
      <c r="K1105" s="180">
        <f>+BPub!Q1089/1000000</f>
        <v>0</v>
      </c>
      <c r="L1105" s="180">
        <f>+BPub!W1089/1000000</f>
        <v>0</v>
      </c>
      <c r="M1105" s="180">
        <f>+BPub!AD1089/1000000</f>
        <v>0</v>
      </c>
      <c r="N1105" s="180">
        <v>0</v>
      </c>
      <c r="P1105" s="58">
        <f>+BPub!I1089/1000000</f>
        <v>0</v>
      </c>
      <c r="Q1105" s="58">
        <f>+BPub!N1089/1000000</f>
        <v>0</v>
      </c>
      <c r="R1105" s="58">
        <f>+BPub!S1089/1000000</f>
        <v>0</v>
      </c>
      <c r="S1105" s="58">
        <f>+BPub!X1089/1000000</f>
        <v>0</v>
      </c>
      <c r="T1105" s="58">
        <f>+BPub!AB1089/1000000</f>
        <v>0</v>
      </c>
      <c r="U1105" s="58">
        <v>0</v>
      </c>
      <c r="W1105" s="58">
        <f>+BPub!H1089/1000000</f>
        <v>0</v>
      </c>
      <c r="X1105" s="58">
        <f>+BPub!M1089/1000000</f>
        <v>0</v>
      </c>
      <c r="Y1105" s="58">
        <f>+BPub!R1089/1000000</f>
        <v>0</v>
      </c>
      <c r="Z1105" s="58">
        <f>+BPub!V1089/1000000</f>
        <v>0</v>
      </c>
      <c r="AA1105" s="58">
        <f>+BPub!AC1089/1000000</f>
        <v>0</v>
      </c>
      <c r="AB1105" s="58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</row>
    <row r="1106" spans="1:35" x14ac:dyDescent="0.25">
      <c r="A1106" t="s">
        <v>1083</v>
      </c>
      <c r="B1106" s="1">
        <v>0</v>
      </c>
      <c r="C1106" s="149">
        <v>0</v>
      </c>
      <c r="D1106" s="1">
        <v>0</v>
      </c>
      <c r="E1106" s="1">
        <v>0</v>
      </c>
      <c r="F1106" s="1">
        <v>0</v>
      </c>
      <c r="G1106" s="58">
        <v>0</v>
      </c>
      <c r="I1106" s="180">
        <f>+BPub!G1090/1000000</f>
        <v>0</v>
      </c>
      <c r="J1106" s="180">
        <f>+BPub!L1090/1000000</f>
        <v>0</v>
      </c>
      <c r="K1106" s="180">
        <f>+BPub!Q1090/1000000</f>
        <v>0</v>
      </c>
      <c r="L1106" s="180">
        <f>+BPub!W1090/1000000</f>
        <v>0</v>
      </c>
      <c r="M1106" s="180">
        <f>+BPub!AD1090/1000000</f>
        <v>0</v>
      </c>
      <c r="N1106" s="180">
        <v>0</v>
      </c>
      <c r="P1106" s="58">
        <f>+BPub!I1090/1000000</f>
        <v>0</v>
      </c>
      <c r="Q1106" s="58">
        <f>+BPub!N1090/1000000</f>
        <v>0</v>
      </c>
      <c r="R1106" s="58">
        <f>+BPub!S1090/1000000</f>
        <v>0</v>
      </c>
      <c r="S1106" s="58">
        <f>+BPub!X1090/1000000</f>
        <v>0</v>
      </c>
      <c r="T1106" s="58">
        <f>+BPub!AB1090/1000000</f>
        <v>0</v>
      </c>
      <c r="U1106" s="58">
        <v>0</v>
      </c>
      <c r="W1106" s="58">
        <f>+BPub!H1090/1000000</f>
        <v>0</v>
      </c>
      <c r="X1106" s="58">
        <f>+BPub!M1090/1000000</f>
        <v>0</v>
      </c>
      <c r="Y1106" s="58">
        <f>+BPub!R1090/1000000</f>
        <v>0</v>
      </c>
      <c r="Z1106" s="58">
        <f>+BPub!V1090/1000000</f>
        <v>0</v>
      </c>
      <c r="AA1106" s="58">
        <f>+BPub!AC1090/1000000</f>
        <v>0</v>
      </c>
      <c r="AB1106" s="58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</row>
    <row r="1107" spans="1:35" x14ac:dyDescent="0.25">
      <c r="A1107" t="s">
        <v>1084</v>
      </c>
      <c r="B1107" s="1">
        <v>0</v>
      </c>
      <c r="C1107" s="149">
        <v>0</v>
      </c>
      <c r="D1107" s="1">
        <v>0</v>
      </c>
      <c r="E1107" s="1">
        <v>0</v>
      </c>
      <c r="F1107" s="1">
        <v>0</v>
      </c>
      <c r="G1107" s="58">
        <v>0</v>
      </c>
      <c r="I1107" s="180">
        <f>+BPub!G1091/1000000</f>
        <v>0</v>
      </c>
      <c r="J1107" s="180">
        <f>+BPub!L1091/1000000</f>
        <v>0</v>
      </c>
      <c r="K1107" s="180">
        <f>+BPub!Q1091/1000000</f>
        <v>0</v>
      </c>
      <c r="L1107" s="180">
        <f>+BPub!W1091/1000000</f>
        <v>0</v>
      </c>
      <c r="M1107" s="180">
        <f>+BPub!AD1091/1000000</f>
        <v>0</v>
      </c>
      <c r="N1107" s="180">
        <v>0</v>
      </c>
      <c r="P1107" s="58">
        <f>+BPub!I1091/1000000</f>
        <v>0</v>
      </c>
      <c r="Q1107" s="58">
        <f>+BPub!N1091/1000000</f>
        <v>0</v>
      </c>
      <c r="R1107" s="58">
        <f>+BPub!S1091/1000000</f>
        <v>0</v>
      </c>
      <c r="S1107" s="58">
        <f>+BPub!X1091/1000000</f>
        <v>0</v>
      </c>
      <c r="T1107" s="58">
        <f>+BPub!AB1091/1000000</f>
        <v>0</v>
      </c>
      <c r="U1107" s="58">
        <v>0</v>
      </c>
      <c r="W1107" s="58">
        <f>+BPub!H1091/1000000</f>
        <v>0</v>
      </c>
      <c r="X1107" s="58">
        <f>+BPub!M1091/1000000</f>
        <v>0</v>
      </c>
      <c r="Y1107" s="58">
        <f>+BPub!R1091/1000000</f>
        <v>0</v>
      </c>
      <c r="Z1107" s="58">
        <f>+BPub!V1091/1000000</f>
        <v>0</v>
      </c>
      <c r="AA1107" s="58">
        <f>+BPub!AC1091/1000000</f>
        <v>0</v>
      </c>
      <c r="AB1107" s="58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</row>
    <row r="1108" spans="1:35" x14ac:dyDescent="0.25">
      <c r="A1108" t="s">
        <v>1085</v>
      </c>
      <c r="B1108" s="1">
        <v>0</v>
      </c>
      <c r="C1108" s="149">
        <v>0</v>
      </c>
      <c r="D1108" s="1">
        <v>0</v>
      </c>
      <c r="E1108" s="1">
        <v>0</v>
      </c>
      <c r="F1108" s="1">
        <v>0</v>
      </c>
      <c r="G1108" s="58">
        <v>0</v>
      </c>
      <c r="I1108" s="180">
        <f>+BPub!G1092/1000000</f>
        <v>0</v>
      </c>
      <c r="J1108" s="180">
        <f>+BPub!L1092/1000000</f>
        <v>0</v>
      </c>
      <c r="K1108" s="180">
        <f>+BPub!Q1092/1000000</f>
        <v>0</v>
      </c>
      <c r="L1108" s="180">
        <f>+BPub!W1092/1000000</f>
        <v>0</v>
      </c>
      <c r="M1108" s="180">
        <f>+BPub!AD1092/1000000</f>
        <v>0</v>
      </c>
      <c r="N1108" s="180">
        <v>0</v>
      </c>
      <c r="P1108" s="58">
        <f>+BPub!I1092/1000000</f>
        <v>0</v>
      </c>
      <c r="Q1108" s="58">
        <f>+BPub!N1092/1000000</f>
        <v>0</v>
      </c>
      <c r="R1108" s="58">
        <f>+BPub!S1092/1000000</f>
        <v>0</v>
      </c>
      <c r="S1108" s="58">
        <f>+BPub!X1092/1000000</f>
        <v>0</v>
      </c>
      <c r="T1108" s="58">
        <f>+BPub!AB1092/1000000</f>
        <v>0</v>
      </c>
      <c r="U1108" s="58">
        <v>0</v>
      </c>
      <c r="W1108" s="58">
        <f>+BPub!H1092/1000000</f>
        <v>0</v>
      </c>
      <c r="X1108" s="58">
        <f>+BPub!M1092/1000000</f>
        <v>0</v>
      </c>
      <c r="Y1108" s="58">
        <f>+BPub!R1092/1000000</f>
        <v>0</v>
      </c>
      <c r="Z1108" s="58">
        <f>+BPub!V1092/1000000</f>
        <v>0</v>
      </c>
      <c r="AA1108" s="58">
        <f>+BPub!AC1092/1000000</f>
        <v>0</v>
      </c>
      <c r="AB1108" s="5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</row>
    <row r="1109" spans="1:35" x14ac:dyDescent="0.25">
      <c r="A1109" t="s">
        <v>1086</v>
      </c>
      <c r="B1109" s="1">
        <v>0</v>
      </c>
      <c r="C1109" s="149">
        <v>0</v>
      </c>
      <c r="D1109" s="1">
        <v>0</v>
      </c>
      <c r="E1109" s="1">
        <v>0</v>
      </c>
      <c r="F1109" s="1">
        <v>0</v>
      </c>
      <c r="G1109" s="58">
        <v>0</v>
      </c>
      <c r="I1109" s="180">
        <f>+BPub!G1093/1000000</f>
        <v>0</v>
      </c>
      <c r="J1109" s="180">
        <f>+BPub!L1093/1000000</f>
        <v>0</v>
      </c>
      <c r="K1109" s="180">
        <f>+BPub!Q1093/1000000</f>
        <v>0</v>
      </c>
      <c r="L1109" s="180">
        <f>+BPub!W1093/1000000</f>
        <v>0</v>
      </c>
      <c r="M1109" s="180">
        <f>+BPub!AD1093/1000000</f>
        <v>0</v>
      </c>
      <c r="N1109" s="180">
        <v>0</v>
      </c>
      <c r="P1109" s="58">
        <f>+BPub!I1093/1000000</f>
        <v>0</v>
      </c>
      <c r="Q1109" s="58">
        <f>+BPub!N1093/1000000</f>
        <v>0</v>
      </c>
      <c r="R1109" s="58">
        <f>+BPub!S1093/1000000</f>
        <v>0</v>
      </c>
      <c r="S1109" s="58">
        <f>+BPub!X1093/1000000</f>
        <v>0</v>
      </c>
      <c r="T1109" s="58">
        <f>+BPub!AB1093/1000000</f>
        <v>0</v>
      </c>
      <c r="U1109" s="58">
        <v>0</v>
      </c>
      <c r="W1109" s="58">
        <f>+BPub!H1093/1000000</f>
        <v>0</v>
      </c>
      <c r="X1109" s="58">
        <f>+BPub!M1093/1000000</f>
        <v>0</v>
      </c>
      <c r="Y1109" s="58">
        <f>+BPub!R1093/1000000</f>
        <v>0</v>
      </c>
      <c r="Z1109" s="58">
        <f>+BPub!V1093/1000000</f>
        <v>0</v>
      </c>
      <c r="AA1109" s="58">
        <f>+BPub!AC1093/1000000</f>
        <v>0</v>
      </c>
      <c r="AB1109" s="58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</row>
    <row r="1110" spans="1:35" x14ac:dyDescent="0.25">
      <c r="A1110" t="s">
        <v>1087</v>
      </c>
      <c r="B1110" s="1">
        <v>0</v>
      </c>
      <c r="C1110" s="149">
        <v>0</v>
      </c>
      <c r="D1110" s="1">
        <v>0</v>
      </c>
      <c r="E1110" s="1">
        <v>0</v>
      </c>
      <c r="F1110" s="1">
        <v>0</v>
      </c>
      <c r="G1110" s="58">
        <v>0</v>
      </c>
      <c r="I1110" s="180">
        <f>+BPub!G1094/1000000</f>
        <v>0</v>
      </c>
      <c r="J1110" s="180">
        <f>+BPub!L1094/1000000</f>
        <v>0</v>
      </c>
      <c r="K1110" s="180">
        <f>+BPub!Q1094/1000000</f>
        <v>0</v>
      </c>
      <c r="L1110" s="180">
        <f>+BPub!W1094/1000000</f>
        <v>0</v>
      </c>
      <c r="M1110" s="180">
        <f>+BPub!AD1094/1000000</f>
        <v>0</v>
      </c>
      <c r="N1110" s="180">
        <v>0</v>
      </c>
      <c r="P1110" s="58">
        <f>+BPub!I1094/1000000</f>
        <v>0</v>
      </c>
      <c r="Q1110" s="58">
        <f>+BPub!N1094/1000000</f>
        <v>0</v>
      </c>
      <c r="R1110" s="58">
        <f>+BPub!S1094/1000000</f>
        <v>0</v>
      </c>
      <c r="S1110" s="58">
        <f>+BPub!X1094/1000000</f>
        <v>0</v>
      </c>
      <c r="T1110" s="58">
        <f>+BPub!AB1094/1000000</f>
        <v>0</v>
      </c>
      <c r="U1110" s="58">
        <v>0</v>
      </c>
      <c r="W1110" s="58">
        <f>+BPub!H1094/1000000</f>
        <v>0</v>
      </c>
      <c r="X1110" s="58">
        <f>+BPub!M1094/1000000</f>
        <v>0</v>
      </c>
      <c r="Y1110" s="58">
        <f>+BPub!R1094/1000000</f>
        <v>0</v>
      </c>
      <c r="Z1110" s="58">
        <f>+BPub!V1094/1000000</f>
        <v>0</v>
      </c>
      <c r="AA1110" s="58">
        <f>+BPub!AC1094/1000000</f>
        <v>0</v>
      </c>
      <c r="AB1110" s="58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</row>
    <row r="1111" spans="1:35" x14ac:dyDescent="0.25">
      <c r="A1111" t="s">
        <v>1088</v>
      </c>
      <c r="B1111" s="1">
        <v>0</v>
      </c>
      <c r="C1111" s="149">
        <v>0</v>
      </c>
      <c r="D1111" s="1">
        <v>0</v>
      </c>
      <c r="E1111" s="1">
        <v>0</v>
      </c>
      <c r="F1111" s="1">
        <v>0</v>
      </c>
      <c r="G1111" s="58">
        <v>0</v>
      </c>
      <c r="I1111" s="180">
        <f>+BPub!G1095/1000000</f>
        <v>0</v>
      </c>
      <c r="J1111" s="180">
        <f>+BPub!L1095/1000000</f>
        <v>0</v>
      </c>
      <c r="K1111" s="180">
        <f>+BPub!Q1095/1000000</f>
        <v>0</v>
      </c>
      <c r="L1111" s="180">
        <f>+BPub!W1095/1000000</f>
        <v>0</v>
      </c>
      <c r="M1111" s="180">
        <f>+BPub!AD1095/1000000</f>
        <v>0</v>
      </c>
      <c r="N1111" s="180">
        <v>0</v>
      </c>
      <c r="P1111" s="58">
        <f>+BPub!I1095/1000000</f>
        <v>0</v>
      </c>
      <c r="Q1111" s="58">
        <f>+BPub!N1095/1000000</f>
        <v>0</v>
      </c>
      <c r="R1111" s="58">
        <f>+BPub!S1095/1000000</f>
        <v>0</v>
      </c>
      <c r="S1111" s="58">
        <f>+BPub!X1095/1000000</f>
        <v>0</v>
      </c>
      <c r="T1111" s="58">
        <f>+BPub!AB1095/1000000</f>
        <v>0</v>
      </c>
      <c r="U1111" s="58">
        <v>0</v>
      </c>
      <c r="W1111" s="58">
        <f>+BPub!H1095/1000000</f>
        <v>0</v>
      </c>
      <c r="X1111" s="58">
        <f>+BPub!M1095/1000000</f>
        <v>0</v>
      </c>
      <c r="Y1111" s="58">
        <f>+BPub!R1095/1000000</f>
        <v>0</v>
      </c>
      <c r="Z1111" s="58">
        <f>+BPub!V1095/1000000</f>
        <v>0</v>
      </c>
      <c r="AA1111" s="58">
        <f>+BPub!AC1095/1000000</f>
        <v>0</v>
      </c>
      <c r="AB1111" s="58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</row>
    <row r="1112" spans="1:35" x14ac:dyDescent="0.25">
      <c r="A1112" t="s">
        <v>1089</v>
      </c>
      <c r="B1112" s="1">
        <v>0</v>
      </c>
      <c r="C1112" s="149">
        <v>0</v>
      </c>
      <c r="D1112" s="1">
        <v>0</v>
      </c>
      <c r="E1112" s="1">
        <v>0</v>
      </c>
      <c r="F1112" s="1">
        <v>0</v>
      </c>
      <c r="G1112" s="58">
        <v>0</v>
      </c>
      <c r="I1112" s="180">
        <f>+BPub!G1096/1000000</f>
        <v>0</v>
      </c>
      <c r="J1112" s="180">
        <f>+BPub!L1096/1000000</f>
        <v>0</v>
      </c>
      <c r="K1112" s="180">
        <f>+BPub!Q1096/1000000</f>
        <v>0</v>
      </c>
      <c r="L1112" s="180">
        <f>+BPub!W1096/1000000</f>
        <v>0</v>
      </c>
      <c r="M1112" s="180">
        <f>+BPub!AD1096/1000000</f>
        <v>0</v>
      </c>
      <c r="N1112" s="180">
        <v>0</v>
      </c>
      <c r="P1112" s="58">
        <f>+BPub!I1096/1000000</f>
        <v>0</v>
      </c>
      <c r="Q1112" s="58">
        <f>+BPub!N1096/1000000</f>
        <v>0</v>
      </c>
      <c r="R1112" s="58">
        <f>+BPub!S1096/1000000</f>
        <v>0</v>
      </c>
      <c r="S1112" s="58">
        <f>+BPub!X1096/1000000</f>
        <v>0</v>
      </c>
      <c r="T1112" s="58">
        <f>+BPub!AB1096/1000000</f>
        <v>0</v>
      </c>
      <c r="U1112" s="58">
        <v>0</v>
      </c>
      <c r="W1112" s="58">
        <f>+BPub!H1096/1000000</f>
        <v>0</v>
      </c>
      <c r="X1112" s="58">
        <f>+BPub!M1096/1000000</f>
        <v>0</v>
      </c>
      <c r="Y1112" s="58">
        <f>+BPub!R1096/1000000</f>
        <v>0</v>
      </c>
      <c r="Z1112" s="58">
        <f>+BPub!V1096/1000000</f>
        <v>0</v>
      </c>
      <c r="AA1112" s="58">
        <f>+BPub!AC1096/1000000</f>
        <v>0</v>
      </c>
      <c r="AB1112" s="58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</row>
    <row r="1113" spans="1:35" x14ac:dyDescent="0.25">
      <c r="A1113" t="s">
        <v>1090</v>
      </c>
      <c r="B1113" s="1">
        <v>0</v>
      </c>
      <c r="C1113" s="149">
        <v>0</v>
      </c>
      <c r="D1113" s="1">
        <v>0</v>
      </c>
      <c r="E1113" s="1">
        <v>0</v>
      </c>
      <c r="F1113" s="1">
        <v>0</v>
      </c>
      <c r="G1113" s="58">
        <v>0</v>
      </c>
      <c r="I1113" s="180">
        <f>+BPub!G1097/1000000</f>
        <v>0</v>
      </c>
      <c r="J1113" s="180">
        <f>+BPub!L1097/1000000</f>
        <v>0</v>
      </c>
      <c r="K1113" s="180">
        <f>+BPub!Q1097/1000000</f>
        <v>0</v>
      </c>
      <c r="L1113" s="180">
        <f>+BPub!W1097/1000000</f>
        <v>0</v>
      </c>
      <c r="M1113" s="180">
        <f>+BPub!AD1097/1000000</f>
        <v>0</v>
      </c>
      <c r="N1113" s="180">
        <v>0</v>
      </c>
      <c r="P1113" s="58">
        <f>+BPub!I1097/1000000</f>
        <v>0</v>
      </c>
      <c r="Q1113" s="58">
        <f>+BPub!N1097/1000000</f>
        <v>0</v>
      </c>
      <c r="R1113" s="58">
        <f>+BPub!S1097/1000000</f>
        <v>0</v>
      </c>
      <c r="S1113" s="58">
        <f>+BPub!X1097/1000000</f>
        <v>0</v>
      </c>
      <c r="T1113" s="58">
        <f>+BPub!AB1097/1000000</f>
        <v>0</v>
      </c>
      <c r="U1113" s="58">
        <v>0</v>
      </c>
      <c r="W1113" s="58">
        <f>+BPub!H1097/1000000</f>
        <v>0</v>
      </c>
      <c r="X1113" s="58">
        <f>+BPub!M1097/1000000</f>
        <v>0</v>
      </c>
      <c r="Y1113" s="58">
        <f>+BPub!R1097/1000000</f>
        <v>0</v>
      </c>
      <c r="Z1113" s="58">
        <f>+BPub!V1097/1000000</f>
        <v>0</v>
      </c>
      <c r="AA1113" s="58">
        <f>+BPub!AC1097/1000000</f>
        <v>0</v>
      </c>
      <c r="AB1113" s="58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</row>
    <row r="1114" spans="1:35" x14ac:dyDescent="0.25">
      <c r="A1114" t="s">
        <v>1091</v>
      </c>
      <c r="B1114" s="1">
        <v>0</v>
      </c>
      <c r="C1114" s="149">
        <v>0</v>
      </c>
      <c r="D1114" s="1">
        <v>0</v>
      </c>
      <c r="E1114" s="1">
        <v>0</v>
      </c>
      <c r="F1114" s="1">
        <v>0</v>
      </c>
      <c r="G1114" s="58">
        <v>0</v>
      </c>
      <c r="I1114" s="180">
        <f>+BPub!G1098/1000000</f>
        <v>0</v>
      </c>
      <c r="J1114" s="180">
        <f>+BPub!L1098/1000000</f>
        <v>0</v>
      </c>
      <c r="K1114" s="180">
        <f>+BPub!Q1098/1000000</f>
        <v>0</v>
      </c>
      <c r="L1114" s="180">
        <f>+BPub!W1098/1000000</f>
        <v>0</v>
      </c>
      <c r="M1114" s="180">
        <f>+BPub!AD1098/1000000</f>
        <v>0</v>
      </c>
      <c r="N1114" s="180">
        <v>0</v>
      </c>
      <c r="P1114" s="58">
        <f>+BPub!I1098/1000000</f>
        <v>0</v>
      </c>
      <c r="Q1114" s="58">
        <f>+BPub!N1098/1000000</f>
        <v>0</v>
      </c>
      <c r="R1114" s="58">
        <f>+BPub!S1098/1000000</f>
        <v>0</v>
      </c>
      <c r="S1114" s="58">
        <f>+BPub!X1098/1000000</f>
        <v>0</v>
      </c>
      <c r="T1114" s="58">
        <f>+BPub!AB1098/1000000</f>
        <v>0</v>
      </c>
      <c r="U1114" s="58">
        <v>0</v>
      </c>
      <c r="W1114" s="58">
        <f>+BPub!H1098/1000000</f>
        <v>0</v>
      </c>
      <c r="X1114" s="58">
        <f>+BPub!M1098/1000000</f>
        <v>0</v>
      </c>
      <c r="Y1114" s="58">
        <f>+BPub!R1098/1000000</f>
        <v>0</v>
      </c>
      <c r="Z1114" s="58">
        <f>+BPub!V1098/1000000</f>
        <v>0</v>
      </c>
      <c r="AA1114" s="58">
        <f>+BPub!AC1098/1000000</f>
        <v>0</v>
      </c>
      <c r="AB1114" s="58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</row>
    <row r="1115" spans="1:35" x14ac:dyDescent="0.25">
      <c r="A1115" t="s">
        <v>1092</v>
      </c>
      <c r="B1115" s="1">
        <v>0</v>
      </c>
      <c r="C1115" s="149">
        <v>0</v>
      </c>
      <c r="D1115" s="1">
        <v>0</v>
      </c>
      <c r="E1115" s="1">
        <v>0</v>
      </c>
      <c r="F1115" s="1">
        <v>0</v>
      </c>
      <c r="G1115" s="58">
        <v>0</v>
      </c>
      <c r="I1115" s="180">
        <f>+BPub!G1099/1000000</f>
        <v>0</v>
      </c>
      <c r="J1115" s="180">
        <f>+BPub!L1099/1000000</f>
        <v>0</v>
      </c>
      <c r="K1115" s="180">
        <f>+BPub!Q1099/1000000</f>
        <v>0</v>
      </c>
      <c r="L1115" s="180">
        <f>+BPub!W1099/1000000</f>
        <v>0</v>
      </c>
      <c r="M1115" s="180">
        <f>+BPub!AD1099/1000000</f>
        <v>0</v>
      </c>
      <c r="N1115" s="180">
        <v>0</v>
      </c>
      <c r="P1115" s="58">
        <f>+BPub!I1099/1000000</f>
        <v>0</v>
      </c>
      <c r="Q1115" s="58">
        <f>+BPub!N1099/1000000</f>
        <v>0</v>
      </c>
      <c r="R1115" s="58">
        <f>+BPub!S1099/1000000</f>
        <v>0</v>
      </c>
      <c r="S1115" s="58">
        <f>+BPub!X1099/1000000</f>
        <v>0</v>
      </c>
      <c r="T1115" s="58">
        <f>+BPub!AB1099/1000000</f>
        <v>0</v>
      </c>
      <c r="U1115" s="58">
        <v>0</v>
      </c>
      <c r="W1115" s="58">
        <f>+BPub!H1099/1000000</f>
        <v>0</v>
      </c>
      <c r="X1115" s="58">
        <f>+BPub!M1099/1000000</f>
        <v>0</v>
      </c>
      <c r="Y1115" s="58">
        <f>+BPub!R1099/1000000</f>
        <v>0</v>
      </c>
      <c r="Z1115" s="58">
        <f>+BPub!V1099/1000000</f>
        <v>0</v>
      </c>
      <c r="AA1115" s="58">
        <f>+BPub!AC1099/1000000</f>
        <v>0</v>
      </c>
      <c r="AB1115" s="58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</row>
    <row r="1116" spans="1:35" x14ac:dyDescent="0.25">
      <c r="A1116" t="s">
        <v>1093</v>
      </c>
      <c r="B1116" s="1">
        <v>0</v>
      </c>
      <c r="C1116" s="149">
        <v>0</v>
      </c>
      <c r="D1116" s="1">
        <v>0</v>
      </c>
      <c r="E1116" s="1">
        <v>0</v>
      </c>
      <c r="F1116" s="1">
        <v>0</v>
      </c>
      <c r="G1116" s="58">
        <v>0</v>
      </c>
      <c r="I1116" s="180">
        <f>+BPub!G1100/1000000</f>
        <v>14.444862279999999</v>
      </c>
      <c r="J1116" s="180">
        <f>+BPub!L1100/1000000</f>
        <v>14.42969965</v>
      </c>
      <c r="K1116" s="180">
        <f>+BPub!Q1100/1000000</f>
        <v>16.190764519999998</v>
      </c>
      <c r="L1116" s="180">
        <f>+BPub!W1100/1000000</f>
        <v>33.132705639999998</v>
      </c>
      <c r="M1116" s="180">
        <f>+BPub!AD1100/1000000</f>
        <v>37.134052279999999</v>
      </c>
      <c r="N1116" s="180">
        <v>0</v>
      </c>
      <c r="P1116" s="58">
        <f>+BPub!I1100/1000000</f>
        <v>143.06858258000003</v>
      </c>
      <c r="Q1116" s="58">
        <f>+BPub!N1100/1000000</f>
        <v>344.00868167000004</v>
      </c>
      <c r="R1116" s="58">
        <f>+BPub!S1100/1000000</f>
        <v>234.89750302000002</v>
      </c>
      <c r="S1116" s="58">
        <f>+BPub!X1100/1000000</f>
        <v>396.37999823000001</v>
      </c>
      <c r="T1116" s="58">
        <f>+BPub!AB1100/1000000</f>
        <v>575.17492948000006</v>
      </c>
      <c r="U1116" s="58">
        <v>0</v>
      </c>
      <c r="W1116" s="58">
        <f>+BPub!H1100/1000000</f>
        <v>180.22541045</v>
      </c>
      <c r="X1116" s="58">
        <f>+BPub!M1100/1000000</f>
        <v>270.48470083000001</v>
      </c>
      <c r="Y1116" s="58">
        <f>+BPub!R1100/1000000</f>
        <v>322.66670110000001</v>
      </c>
      <c r="Z1116" s="58">
        <f>+BPub!V1100/1000000</f>
        <v>338.39860133999997</v>
      </c>
      <c r="AA1116" s="58">
        <f>+BPub!AC1100/1000000</f>
        <v>347.42217576000002</v>
      </c>
      <c r="AB1116" s="58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</row>
    <row r="1117" spans="1:35" x14ac:dyDescent="0.25">
      <c r="A1117" t="s">
        <v>1094</v>
      </c>
      <c r="B1117" s="1">
        <v>81.483345229999998</v>
      </c>
      <c r="C1117" s="149">
        <v>97.031784790000003</v>
      </c>
      <c r="D1117" s="1">
        <v>105.67476148</v>
      </c>
      <c r="E1117" s="1">
        <v>112.53138715</v>
      </c>
      <c r="F1117" s="1">
        <v>38.406528789999996</v>
      </c>
      <c r="G1117" s="58">
        <v>42.156647280000001</v>
      </c>
      <c r="I1117" s="180">
        <f>+BPub!G1101/1000000</f>
        <v>2.2980700699999996</v>
      </c>
      <c r="J1117" s="180">
        <f>+BPub!L1101/1000000</f>
        <v>2.2972342000000001</v>
      </c>
      <c r="K1117" s="180">
        <f>+BPub!Q1101/1000000</f>
        <v>13.419855800000001</v>
      </c>
      <c r="L1117" s="180">
        <f>+BPub!W1101/1000000</f>
        <v>30.473439800000001</v>
      </c>
      <c r="M1117" s="180">
        <f>+BPub!AD1101/1000000</f>
        <v>34.4094798</v>
      </c>
      <c r="N1117" s="180">
        <v>21.166773760000002</v>
      </c>
      <c r="P1117" s="58">
        <f>+BPub!I1101/1000000</f>
        <v>20.37397327</v>
      </c>
      <c r="Q1117" s="58">
        <f>+BPub!N1101/1000000</f>
        <v>20.21703857</v>
      </c>
      <c r="R1117" s="58">
        <f>+BPub!S1101/1000000</f>
        <v>30.558172500000001</v>
      </c>
      <c r="S1117" s="58">
        <f>+BPub!X1101/1000000</f>
        <v>0</v>
      </c>
      <c r="T1117" s="58">
        <f>+BPub!AB1101/1000000</f>
        <v>0</v>
      </c>
      <c r="U1117" s="58">
        <v>637.59567697</v>
      </c>
      <c r="W1117" s="58">
        <f>+BPub!H1101/1000000</f>
        <v>2.08975E-3</v>
      </c>
      <c r="X1117" s="58">
        <f>+BPub!M1101/1000000</f>
        <v>2.08975E-3</v>
      </c>
      <c r="Y1117" s="58">
        <f>+BPub!R1101/1000000</f>
        <v>2.08975E-3</v>
      </c>
      <c r="Z1117" s="58">
        <f>+BPub!V1101/1000000</f>
        <v>2.08975E-3</v>
      </c>
      <c r="AA1117" s="58">
        <f>+BPub!AC1101/1000000</f>
        <v>2.08975E-3</v>
      </c>
      <c r="AB1117" s="58">
        <v>831.36097366000001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9.6671279999999998E-2</v>
      </c>
    </row>
    <row r="1118" spans="1:35" x14ac:dyDescent="0.25">
      <c r="A1118" t="s">
        <v>1095</v>
      </c>
      <c r="B1118" s="1">
        <v>22.849644219999998</v>
      </c>
      <c r="C1118" s="149">
        <v>22.849644219999998</v>
      </c>
      <c r="D1118" s="1">
        <v>22.849644219999998</v>
      </c>
      <c r="E1118" s="1">
        <v>22.849644219999998</v>
      </c>
      <c r="F1118" s="1">
        <v>0</v>
      </c>
      <c r="G1118" s="58">
        <v>0</v>
      </c>
      <c r="I1118" s="180">
        <f>+BPub!G1102/1000000</f>
        <v>0</v>
      </c>
      <c r="J1118" s="180">
        <f>+BPub!L1102/1000000</f>
        <v>0</v>
      </c>
      <c r="K1118" s="180">
        <f>+BPub!Q1102/1000000</f>
        <v>0</v>
      </c>
      <c r="L1118" s="180">
        <f>+BPub!W1102/1000000</f>
        <v>0</v>
      </c>
      <c r="M1118" s="180">
        <f>+BPub!AD1102/1000000</f>
        <v>0</v>
      </c>
      <c r="N1118" s="180">
        <v>18.4760958</v>
      </c>
      <c r="P1118" s="58">
        <f>+BPub!I1102/1000000</f>
        <v>0</v>
      </c>
      <c r="Q1118" s="58">
        <f>+BPub!N1102/1000000</f>
        <v>0</v>
      </c>
      <c r="R1118" s="58">
        <f>+BPub!S1102/1000000</f>
        <v>0</v>
      </c>
      <c r="S1118" s="58">
        <f>+BPub!X1102/1000000</f>
        <v>0</v>
      </c>
      <c r="T1118" s="58">
        <f>+BPub!AB1102/1000000</f>
        <v>0</v>
      </c>
      <c r="U1118" s="58">
        <v>0</v>
      </c>
      <c r="W1118" s="58">
        <f>+BPub!H1102/1000000</f>
        <v>1.26983742</v>
      </c>
      <c r="X1118" s="58">
        <f>+BPub!M1102/1000000</f>
        <v>1.26983742</v>
      </c>
      <c r="Y1118" s="58">
        <f>+BPub!R1102/1000000</f>
        <v>1.24735043</v>
      </c>
      <c r="Z1118" s="58">
        <f>+BPub!V1102/1000000</f>
        <v>1.2390741999999999</v>
      </c>
      <c r="AA1118" s="58">
        <f>+BPub!AC1102/1000000</f>
        <v>1.2390741999999999</v>
      </c>
      <c r="AB1118" s="58">
        <v>2.08975E-3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</row>
    <row r="1119" spans="1:35" x14ac:dyDescent="0.25">
      <c r="A1119" t="s">
        <v>1096</v>
      </c>
      <c r="B1119" s="1">
        <v>0</v>
      </c>
      <c r="C1119" s="149">
        <v>0</v>
      </c>
      <c r="D1119" s="1">
        <v>0</v>
      </c>
      <c r="E1119" s="1">
        <v>0</v>
      </c>
      <c r="F1119" s="1">
        <v>0</v>
      </c>
      <c r="G1119" s="58">
        <v>0</v>
      </c>
      <c r="I1119" s="180">
        <f>+BPub!G1103/1000000</f>
        <v>0</v>
      </c>
      <c r="J1119" s="180">
        <f>+BPub!L1103/1000000</f>
        <v>0</v>
      </c>
      <c r="K1119" s="180">
        <f>+BPub!Q1103/1000000</f>
        <v>0</v>
      </c>
      <c r="L1119" s="180">
        <f>+BPub!W1103/1000000</f>
        <v>0</v>
      </c>
      <c r="M1119" s="180">
        <f>+BPub!AD1103/1000000</f>
        <v>0</v>
      </c>
      <c r="N1119" s="180">
        <v>0</v>
      </c>
      <c r="P1119" s="58">
        <f>+BPub!I1103/1000000</f>
        <v>0</v>
      </c>
      <c r="Q1119" s="58">
        <f>+BPub!N1103/1000000</f>
        <v>0</v>
      </c>
      <c r="R1119" s="58">
        <f>+BPub!S1103/1000000</f>
        <v>0</v>
      </c>
      <c r="S1119" s="58">
        <f>+BPub!X1103/1000000</f>
        <v>0</v>
      </c>
      <c r="T1119" s="58">
        <f>+BPub!AB1103/1000000</f>
        <v>0</v>
      </c>
      <c r="U1119" s="58">
        <v>0</v>
      </c>
      <c r="W1119" s="58">
        <f>+BPub!H1103/1000000</f>
        <v>0</v>
      </c>
      <c r="X1119" s="58">
        <f>+BPub!M1103/1000000</f>
        <v>0</v>
      </c>
      <c r="Y1119" s="58">
        <f>+BPub!R1103/1000000</f>
        <v>0</v>
      </c>
      <c r="Z1119" s="58">
        <f>+BPub!V1103/1000000</f>
        <v>0</v>
      </c>
      <c r="AA1119" s="58">
        <f>+BPub!AC1103/1000000</f>
        <v>0</v>
      </c>
      <c r="AB1119" s="58">
        <v>1.2390741999999999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</row>
    <row r="1120" spans="1:35" x14ac:dyDescent="0.25">
      <c r="A1120" t="s">
        <v>1097</v>
      </c>
      <c r="B1120" s="1">
        <v>5.8259999999999999E-2</v>
      </c>
      <c r="C1120" s="149">
        <v>8.2100000000000006E-2</v>
      </c>
      <c r="D1120" s="1">
        <v>0.16119</v>
      </c>
      <c r="E1120" s="1">
        <v>0.16119</v>
      </c>
      <c r="F1120" s="1">
        <v>0.11025</v>
      </c>
      <c r="G1120" s="58">
        <v>0.11025</v>
      </c>
      <c r="I1120" s="180">
        <f>+BPub!G1104/1000000</f>
        <v>5.3848999999999998E-4</v>
      </c>
      <c r="J1120" s="180">
        <f>+BPub!L1104/1000000</f>
        <v>5.3848999999999998E-4</v>
      </c>
      <c r="K1120" s="180">
        <f>+BPub!Q1104/1000000</f>
        <v>4.9481999999999998E-4</v>
      </c>
      <c r="L1120" s="180">
        <f>+BPub!W1104/1000000</f>
        <v>4.9481999999999998E-4</v>
      </c>
      <c r="M1120" s="180">
        <f>+BPub!AD1104/1000000</f>
        <v>4.9481999999999998E-4</v>
      </c>
      <c r="N1120" s="180">
        <v>0</v>
      </c>
      <c r="P1120" s="58">
        <f>+BPub!I1104/1000000</f>
        <v>2.00571E-3</v>
      </c>
      <c r="Q1120" s="58">
        <f>+BPub!N1104/1000000</f>
        <v>2.00571E-3</v>
      </c>
      <c r="R1120" s="58">
        <f>+BPub!S1104/1000000</f>
        <v>3.6663E-4</v>
      </c>
      <c r="S1120" s="58">
        <f>+BPub!X1104/1000000</f>
        <v>3.6663E-4</v>
      </c>
      <c r="T1120" s="58">
        <f>+BPub!AB1104/1000000</f>
        <v>3.6663E-4</v>
      </c>
      <c r="U1120" s="58">
        <v>0</v>
      </c>
      <c r="W1120" s="58">
        <f>+BPub!H1104/1000000</f>
        <v>0</v>
      </c>
      <c r="X1120" s="58">
        <f>+BPub!M1104/1000000</f>
        <v>0</v>
      </c>
      <c r="Y1120" s="58">
        <f>+BPub!R1104/1000000</f>
        <v>0</v>
      </c>
      <c r="Z1120" s="58">
        <f>+BPub!V1104/1000000</f>
        <v>0</v>
      </c>
      <c r="AA1120" s="58">
        <f>+BPub!AC1104/1000000</f>
        <v>0</v>
      </c>
      <c r="AB1120" s="58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</row>
    <row r="1121" spans="1:35" x14ac:dyDescent="0.25">
      <c r="A1121" t="s">
        <v>1098</v>
      </c>
      <c r="B1121" s="1">
        <v>0</v>
      </c>
      <c r="C1121" s="149">
        <v>0</v>
      </c>
      <c r="D1121" s="1">
        <v>0</v>
      </c>
      <c r="E1121" s="1">
        <v>0</v>
      </c>
      <c r="F1121" s="1">
        <v>0</v>
      </c>
      <c r="G1121" s="58">
        <v>0</v>
      </c>
      <c r="I1121" s="180">
        <f>+BPub!G1105/1000000</f>
        <v>0</v>
      </c>
      <c r="J1121" s="180">
        <f>+BPub!L1105/1000000</f>
        <v>0</v>
      </c>
      <c r="K1121" s="180">
        <f>+BPub!Q1105/1000000</f>
        <v>0</v>
      </c>
      <c r="L1121" s="180">
        <f>+BPub!W1105/1000000</f>
        <v>0</v>
      </c>
      <c r="M1121" s="180">
        <f>+BPub!AD1105/1000000</f>
        <v>0</v>
      </c>
      <c r="N1121" s="180">
        <v>4.9481999999999998E-4</v>
      </c>
      <c r="P1121" s="58">
        <f>+BPub!I1105/1000000</f>
        <v>0</v>
      </c>
      <c r="Q1121" s="58">
        <f>+BPub!N1105/1000000</f>
        <v>0</v>
      </c>
      <c r="R1121" s="58">
        <f>+BPub!S1105/1000000</f>
        <v>0</v>
      </c>
      <c r="S1121" s="58">
        <f>+BPub!X1105/1000000</f>
        <v>0</v>
      </c>
      <c r="T1121" s="58">
        <f>+BPub!AB1105/1000000</f>
        <v>0</v>
      </c>
      <c r="U1121" s="58">
        <v>3.6663E-4</v>
      </c>
      <c r="W1121" s="58">
        <f>+BPub!H1105/1000000</f>
        <v>0</v>
      </c>
      <c r="X1121" s="58">
        <f>+BPub!M1105/1000000</f>
        <v>0</v>
      </c>
      <c r="Y1121" s="58">
        <f>+BPub!R1105/1000000</f>
        <v>0</v>
      </c>
      <c r="Z1121" s="58">
        <f>+BPub!V1105/1000000</f>
        <v>0</v>
      </c>
      <c r="AA1121" s="58">
        <f>+BPub!AC1105/1000000</f>
        <v>0</v>
      </c>
      <c r="AB1121" s="58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</row>
    <row r="1122" spans="1:35" x14ac:dyDescent="0.25">
      <c r="A1122" t="s">
        <v>1099</v>
      </c>
      <c r="B1122" s="1">
        <v>0</v>
      </c>
      <c r="C1122" s="149">
        <v>0</v>
      </c>
      <c r="D1122" s="1">
        <v>0</v>
      </c>
      <c r="E1122" s="1">
        <v>0</v>
      </c>
      <c r="F1122" s="1">
        <v>0</v>
      </c>
      <c r="G1122" s="58">
        <v>0</v>
      </c>
      <c r="I1122" s="180">
        <f>+BPub!G1106/1000000</f>
        <v>6.8230000000000002E-5</v>
      </c>
      <c r="J1122" s="180">
        <f>+BPub!L1106/1000000</f>
        <v>6.8230000000000002E-5</v>
      </c>
      <c r="K1122" s="180">
        <f>+BPub!Q1106/1000000</f>
        <v>1.1190000000000001E-4</v>
      </c>
      <c r="L1122" s="180">
        <f>+BPub!W1106/1000000</f>
        <v>1.1190000000000001E-4</v>
      </c>
      <c r="M1122" s="180">
        <f>+BPub!AD1106/1000000</f>
        <v>1.1190000000000001E-4</v>
      </c>
      <c r="N1122" s="180">
        <v>0</v>
      </c>
      <c r="P1122" s="58">
        <f>+BPub!I1106/1000000</f>
        <v>0.69802449</v>
      </c>
      <c r="Q1122" s="58">
        <f>+BPub!N1106/1000000</f>
        <v>0.69802449</v>
      </c>
      <c r="R1122" s="58">
        <f>+BPub!S1106/1000000</f>
        <v>0.69802449</v>
      </c>
      <c r="S1122" s="58">
        <f>+BPub!X1106/1000000</f>
        <v>0.69802449</v>
      </c>
      <c r="T1122" s="58">
        <f>+BPub!AB1106/1000000</f>
        <v>0.69802449</v>
      </c>
      <c r="U1122" s="58">
        <v>0</v>
      </c>
      <c r="W1122" s="58">
        <f>+BPub!H1106/1000000</f>
        <v>0</v>
      </c>
      <c r="X1122" s="58">
        <f>+BPub!M1106/1000000</f>
        <v>0</v>
      </c>
      <c r="Y1122" s="58">
        <f>+BPub!R1106/1000000</f>
        <v>0</v>
      </c>
      <c r="Z1122" s="58">
        <f>+BPub!V1106/1000000</f>
        <v>0</v>
      </c>
      <c r="AA1122" s="58">
        <f>+BPub!AC1106/1000000</f>
        <v>0</v>
      </c>
      <c r="AB1122" s="58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</row>
    <row r="1123" spans="1:35" x14ac:dyDescent="0.25">
      <c r="A1123" t="s">
        <v>1100</v>
      </c>
      <c r="B1123" s="1">
        <v>4.8181E-4</v>
      </c>
      <c r="C1123" s="149">
        <v>4.8181E-4</v>
      </c>
      <c r="D1123" s="1">
        <v>4.8181E-4</v>
      </c>
      <c r="E1123" s="1">
        <v>4.8181E-4</v>
      </c>
      <c r="F1123" s="1">
        <v>4.8181E-4</v>
      </c>
      <c r="G1123" s="58">
        <v>4.8181E-4</v>
      </c>
      <c r="I1123" s="180">
        <f>+BPub!G1107/1000000</f>
        <v>0</v>
      </c>
      <c r="J1123" s="180">
        <f>+BPub!L1107/1000000</f>
        <v>0</v>
      </c>
      <c r="K1123" s="180">
        <f>+BPub!Q1107/1000000</f>
        <v>0</v>
      </c>
      <c r="L1123" s="180">
        <f>+BPub!W1107/1000000</f>
        <v>0</v>
      </c>
      <c r="M1123" s="180">
        <f>+BPub!AD1107/1000000</f>
        <v>0</v>
      </c>
      <c r="N1123" s="180">
        <v>1.1190000000000001E-4</v>
      </c>
      <c r="P1123" s="58">
        <f>+BPub!I1107/1000000</f>
        <v>0</v>
      </c>
      <c r="Q1123" s="58">
        <f>+BPub!N1107/1000000</f>
        <v>0</v>
      </c>
      <c r="R1123" s="58">
        <f>+BPub!S1107/1000000</f>
        <v>0</v>
      </c>
      <c r="S1123" s="58">
        <f>+BPub!X1107/1000000</f>
        <v>0</v>
      </c>
      <c r="T1123" s="58">
        <f>+BPub!AB1107/1000000</f>
        <v>0</v>
      </c>
      <c r="U1123" s="58">
        <v>0.69802449</v>
      </c>
      <c r="W1123" s="58">
        <f>+BPub!H1107/1000000</f>
        <v>0</v>
      </c>
      <c r="X1123" s="58">
        <f>+BPub!M1107/1000000</f>
        <v>0</v>
      </c>
      <c r="Y1123" s="58">
        <f>+BPub!R1107/1000000</f>
        <v>0</v>
      </c>
      <c r="Z1123" s="58">
        <f>+BPub!V1107/1000000</f>
        <v>0</v>
      </c>
      <c r="AA1123" s="58">
        <f>+BPub!AC1107/1000000</f>
        <v>0</v>
      </c>
      <c r="AB1123" s="58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</row>
    <row r="1124" spans="1:35" x14ac:dyDescent="0.25">
      <c r="A1124" t="s">
        <v>1101</v>
      </c>
      <c r="B1124" s="1">
        <v>0</v>
      </c>
      <c r="C1124" s="149">
        <v>0</v>
      </c>
      <c r="D1124" s="1">
        <v>0</v>
      </c>
      <c r="E1124" s="1">
        <v>0</v>
      </c>
      <c r="F1124" s="1">
        <v>0</v>
      </c>
      <c r="G1124" s="58">
        <v>0</v>
      </c>
      <c r="I1124" s="180">
        <f>+BPub!G1108/1000000</f>
        <v>12.146185490000001</v>
      </c>
      <c r="J1124" s="180">
        <f>+BPub!L1108/1000000</f>
        <v>12.131858730000001</v>
      </c>
      <c r="K1124" s="180">
        <f>+BPub!Q1108/1000000</f>
        <v>2.770302</v>
      </c>
      <c r="L1124" s="180">
        <f>+BPub!W1108/1000000</f>
        <v>2.6586591200000003</v>
      </c>
      <c r="M1124" s="180">
        <f>+BPub!AD1108/1000000</f>
        <v>2.7239657599999996</v>
      </c>
      <c r="N1124" s="180">
        <v>0</v>
      </c>
      <c r="P1124" s="58">
        <f>+BPub!I1108/1000000</f>
        <v>121.59924429</v>
      </c>
      <c r="Q1124" s="58">
        <f>+BPub!N1108/1000000</f>
        <v>322.69627807999996</v>
      </c>
      <c r="R1124" s="58">
        <f>+BPub!S1108/1000000</f>
        <v>203.64093940000001</v>
      </c>
      <c r="S1124" s="58">
        <f>+BPub!X1108/1000000</f>
        <v>395.68160711000002</v>
      </c>
      <c r="T1124" s="58">
        <f>+BPub!AB1108/1000000</f>
        <v>574.47653836000006</v>
      </c>
      <c r="U1124" s="58">
        <v>0</v>
      </c>
      <c r="W1124" s="58">
        <f>+BPub!H1108/1000000</f>
        <v>178.95348328</v>
      </c>
      <c r="X1124" s="58">
        <f>+BPub!M1108/1000000</f>
        <v>269.21277366000004</v>
      </c>
      <c r="Y1124" s="58">
        <f>+BPub!R1108/1000000</f>
        <v>321.41726091999999</v>
      </c>
      <c r="Z1124" s="58">
        <f>+BPub!V1108/1000000</f>
        <v>337.15743738999998</v>
      </c>
      <c r="AA1124" s="58">
        <f>+BPub!AC1108/1000000</f>
        <v>346.18101181000003</v>
      </c>
      <c r="AB1124" s="58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</row>
    <row r="1125" spans="1:35" x14ac:dyDescent="0.25">
      <c r="A1125" t="s">
        <v>1102</v>
      </c>
      <c r="B1125" s="1">
        <v>58.574959200000002</v>
      </c>
      <c r="C1125" s="149">
        <v>74.099558760000008</v>
      </c>
      <c r="D1125" s="1">
        <v>82.663445449999998</v>
      </c>
      <c r="E1125" s="1">
        <v>89.520071120000011</v>
      </c>
      <c r="F1125" s="1">
        <v>38.295796979999999</v>
      </c>
      <c r="G1125" s="58">
        <v>42.045915469999997</v>
      </c>
      <c r="I1125" s="180">
        <f>+BPub!G1109/1000000</f>
        <v>259.35878929</v>
      </c>
      <c r="J1125" s="180">
        <f>+BPub!L1109/1000000</f>
        <v>301.87109411</v>
      </c>
      <c r="K1125" s="180">
        <f>+BPub!Q1109/1000000</f>
        <v>576.46603984000001</v>
      </c>
      <c r="L1125" s="180">
        <f>+BPub!W1109/1000000</f>
        <v>824.22355519000007</v>
      </c>
      <c r="M1125" s="180">
        <f>+BPub!AD1109/1000000</f>
        <v>908.59308541999997</v>
      </c>
      <c r="N1125" s="180">
        <v>2.6900712400000004</v>
      </c>
      <c r="P1125" s="58">
        <f>+BPub!I1109/1000000</f>
        <v>3948.4564413600001</v>
      </c>
      <c r="Q1125" s="58">
        <f>+BPub!N1109/1000000</f>
        <v>5331.8146992700003</v>
      </c>
      <c r="R1125" s="58">
        <f>+BPub!S1109/1000000</f>
        <v>8402.9847991299994</v>
      </c>
      <c r="S1125" s="58">
        <f>+BPub!X1109/1000000</f>
        <v>8873.95754872</v>
      </c>
      <c r="T1125" s="58">
        <f>+BPub!AB1109/1000000</f>
        <v>11346.31453001</v>
      </c>
      <c r="U1125" s="58">
        <v>636.89728585</v>
      </c>
      <c r="W1125" s="58">
        <f>+BPub!H1109/1000000</f>
        <v>66.809148960000002</v>
      </c>
      <c r="X1125" s="58">
        <f>+BPub!M1109/1000000</f>
        <v>100.3750273</v>
      </c>
      <c r="Y1125" s="58">
        <f>+BPub!R1109/1000000</f>
        <v>219.03987121</v>
      </c>
      <c r="Z1125" s="58">
        <f>+BPub!V1109/1000000</f>
        <v>271.65660399000001</v>
      </c>
      <c r="AA1125" s="58">
        <f>+BPub!AC1109/1000000</f>
        <v>350.65650819999996</v>
      </c>
      <c r="AB1125" s="58">
        <v>830.11980971000003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9.6671279999999998E-2</v>
      </c>
    </row>
    <row r="1126" spans="1:35" x14ac:dyDescent="0.25">
      <c r="A1126" t="s">
        <v>1103</v>
      </c>
      <c r="B1126" s="1">
        <v>2646.78152632</v>
      </c>
      <c r="C1126" s="149">
        <v>3211.5077662100002</v>
      </c>
      <c r="D1126" s="1">
        <v>12319.917113790001</v>
      </c>
      <c r="E1126" s="1">
        <v>4435.5018842399995</v>
      </c>
      <c r="F1126" s="1">
        <v>4227.5235980500001</v>
      </c>
      <c r="G1126" s="58">
        <v>4146.1633336300001</v>
      </c>
      <c r="I1126" s="180">
        <f>+BPub!G1110/1000000</f>
        <v>233.65858294</v>
      </c>
      <c r="J1126" s="180">
        <f>+BPub!L1110/1000000</f>
        <v>243.95308463999999</v>
      </c>
      <c r="K1126" s="180">
        <f>+BPub!Q1110/1000000</f>
        <v>425.21387650999998</v>
      </c>
      <c r="L1126" s="180">
        <f>+BPub!W1110/1000000</f>
        <v>678.49750525000002</v>
      </c>
      <c r="M1126" s="180">
        <f>+BPub!AD1110/1000000</f>
        <v>773.87531877999993</v>
      </c>
      <c r="N1126" s="180">
        <v>546.83195969000008</v>
      </c>
      <c r="P1126" s="58">
        <f>+BPub!I1110/1000000</f>
        <v>2112.3881909699999</v>
      </c>
      <c r="Q1126" s="58">
        <f>+BPub!N1110/1000000</f>
        <v>3536.0941884200001</v>
      </c>
      <c r="R1126" s="58">
        <f>+BPub!S1110/1000000</f>
        <v>5720.4064354399998</v>
      </c>
      <c r="S1126" s="58">
        <f>+BPub!X1110/1000000</f>
        <v>8160.3228599399999</v>
      </c>
      <c r="T1126" s="58">
        <f>+BPub!AB1110/1000000</f>
        <v>9693.0318419199994</v>
      </c>
      <c r="U1126" s="58">
        <v>12148.56406984</v>
      </c>
      <c r="W1126" s="58">
        <f>+BPub!H1110/1000000</f>
        <v>7.47276908</v>
      </c>
      <c r="X1126" s="58">
        <f>+BPub!M1110/1000000</f>
        <v>7.2865853499999993</v>
      </c>
      <c r="Y1126" s="58">
        <f>+BPub!R1110/1000000</f>
        <v>73.617447630000001</v>
      </c>
      <c r="Z1126" s="58">
        <f>+BPub!V1110/1000000</f>
        <v>71.936882949999998</v>
      </c>
      <c r="AA1126" s="58">
        <f>+BPub!AC1110/1000000</f>
        <v>105.40927037</v>
      </c>
      <c r="AB1126" s="58">
        <v>466.63076139999998</v>
      </c>
      <c r="AD1126">
        <v>4.0378999999999998E-2</v>
      </c>
      <c r="AE1126">
        <v>0.146707</v>
      </c>
      <c r="AF1126">
        <v>8.0850489999999997</v>
      </c>
      <c r="AG1126">
        <v>26.646954999999998</v>
      </c>
      <c r="AH1126">
        <v>32.849537050000002</v>
      </c>
      <c r="AI1126">
        <v>35.235544609999998</v>
      </c>
    </row>
    <row r="1127" spans="1:35" x14ac:dyDescent="0.25">
      <c r="A1127" t="s">
        <v>1104</v>
      </c>
      <c r="B1127" s="1">
        <v>2603.8613668100002</v>
      </c>
      <c r="C1127" s="149">
        <v>3164.0905519200001</v>
      </c>
      <c r="D1127" s="1">
        <v>12266.654211139999</v>
      </c>
      <c r="E1127" s="1">
        <v>4380.24251774</v>
      </c>
      <c r="F1127" s="1">
        <v>4197.7828013899998</v>
      </c>
      <c r="G1127" s="58">
        <v>4093.1123858600004</v>
      </c>
      <c r="I1127" s="180">
        <f>+BPub!G1111/1000000</f>
        <v>0</v>
      </c>
      <c r="J1127" s="180">
        <f>+BPub!L1111/1000000</f>
        <v>0</v>
      </c>
      <c r="K1127" s="180">
        <f>+BPub!Q1111/1000000</f>
        <v>0</v>
      </c>
      <c r="L1127" s="180">
        <f>+BPub!W1111/1000000</f>
        <v>0</v>
      </c>
      <c r="M1127" s="180">
        <f>+BPub!AD1111/1000000</f>
        <v>0</v>
      </c>
      <c r="N1127" s="180">
        <v>496.16778625000001</v>
      </c>
      <c r="P1127" s="58">
        <f>+BPub!I1111/1000000</f>
        <v>0</v>
      </c>
      <c r="Q1127" s="58">
        <f>+BPub!N1111/1000000</f>
        <v>0</v>
      </c>
      <c r="R1127" s="58">
        <f>+BPub!S1111/1000000</f>
        <v>0</v>
      </c>
      <c r="S1127" s="58">
        <f>+BPub!X1111/1000000</f>
        <v>0</v>
      </c>
      <c r="T1127" s="58">
        <f>+BPub!AB1111/1000000</f>
        <v>0</v>
      </c>
      <c r="U1127" s="58">
        <v>10494.999193219999</v>
      </c>
      <c r="W1127" s="58">
        <f>+BPub!H1111/1000000</f>
        <v>0</v>
      </c>
      <c r="X1127" s="58">
        <f>+BPub!M1111/1000000</f>
        <v>0</v>
      </c>
      <c r="Y1127" s="58">
        <f>+BPub!R1111/1000000</f>
        <v>0</v>
      </c>
      <c r="Z1127" s="58">
        <f>+BPub!V1111/1000000</f>
        <v>0</v>
      </c>
      <c r="AA1127" s="58">
        <f>+BPub!AC1111/1000000</f>
        <v>0</v>
      </c>
      <c r="AB1127" s="58">
        <v>190.61335094</v>
      </c>
      <c r="AD1127">
        <v>4.0378999999999998E-2</v>
      </c>
      <c r="AE1127">
        <v>0.146707</v>
      </c>
      <c r="AF1127">
        <v>3.6066419999999999</v>
      </c>
      <c r="AG1127">
        <v>22.168548000000001</v>
      </c>
      <c r="AH1127">
        <v>28.371130050000001</v>
      </c>
      <c r="AI1127">
        <v>30.757137610000001</v>
      </c>
    </row>
    <row r="1128" spans="1:35" x14ac:dyDescent="0.25">
      <c r="A1128" t="s">
        <v>1105</v>
      </c>
      <c r="B1128" s="1">
        <v>0.15623744000000001</v>
      </c>
      <c r="C1128" s="149">
        <v>0.17562156000000001</v>
      </c>
      <c r="D1128" s="1">
        <v>0.16629394</v>
      </c>
      <c r="E1128" s="1">
        <v>0.12629393999999999</v>
      </c>
      <c r="F1128" s="1">
        <v>11.046287169999999</v>
      </c>
      <c r="G1128" s="58">
        <v>11.046287169999999</v>
      </c>
      <c r="I1128" s="180">
        <f>+BPub!G1112/1000000</f>
        <v>233.65858294</v>
      </c>
      <c r="J1128" s="180">
        <f>+BPub!L1112/1000000</f>
        <v>216.72605078999999</v>
      </c>
      <c r="K1128" s="180">
        <f>+BPub!Q1112/1000000</f>
        <v>294.84485960000001</v>
      </c>
      <c r="L1128" s="180">
        <f>+BPub!W1112/1000000</f>
        <v>404.43643707999996</v>
      </c>
      <c r="M1128" s="180">
        <f>+BPub!AD1112/1000000</f>
        <v>470.83046885000005</v>
      </c>
      <c r="N1128" s="180">
        <v>0</v>
      </c>
      <c r="P1128" s="58">
        <f>+BPub!I1112/1000000</f>
        <v>925.50684002000003</v>
      </c>
      <c r="Q1128" s="58">
        <f>+BPub!N1112/1000000</f>
        <v>1532.87281306</v>
      </c>
      <c r="R1128" s="58">
        <f>+BPub!S1112/1000000</f>
        <v>2358.2627264499997</v>
      </c>
      <c r="S1128" s="58">
        <f>+BPub!X1112/1000000</f>
        <v>3572.3620857300002</v>
      </c>
      <c r="T1128" s="58">
        <f>+BPub!AB1112/1000000</f>
        <v>4841.7000052499998</v>
      </c>
      <c r="U1128" s="58">
        <v>0</v>
      </c>
      <c r="W1128" s="58">
        <f>+BPub!H1112/1000000</f>
        <v>7.47276908</v>
      </c>
      <c r="X1128" s="58">
        <f>+BPub!M1112/1000000</f>
        <v>7.2865853499999993</v>
      </c>
      <c r="Y1128" s="58">
        <f>+BPub!R1112/1000000</f>
        <v>73.617447630000001</v>
      </c>
      <c r="Z1128" s="58">
        <f>+BPub!V1112/1000000</f>
        <v>71.936882949999998</v>
      </c>
      <c r="AA1128" s="58">
        <f>+BPub!AC1112/1000000</f>
        <v>105.40927037</v>
      </c>
      <c r="AB1128" s="5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</row>
    <row r="1129" spans="1:35" x14ac:dyDescent="0.25">
      <c r="A1129" t="s">
        <v>1106</v>
      </c>
      <c r="B1129" s="1">
        <v>614.86130134000007</v>
      </c>
      <c r="C1129" s="149">
        <v>786.75137076999999</v>
      </c>
      <c r="D1129" s="1">
        <v>1422.0019653900001</v>
      </c>
      <c r="E1129" s="1">
        <v>1670.8972793599999</v>
      </c>
      <c r="F1129" s="1">
        <v>1541.78356598</v>
      </c>
      <c r="G1129" s="58">
        <v>1747.8399571500001</v>
      </c>
      <c r="I1129" s="180">
        <f>+BPub!G1113/1000000</f>
        <v>0</v>
      </c>
      <c r="J1129" s="180">
        <f>+BPub!L1113/1000000</f>
        <v>0</v>
      </c>
      <c r="K1129" s="180">
        <f>+BPub!Q1113/1000000</f>
        <v>0</v>
      </c>
      <c r="L1129" s="180">
        <f>+BPub!W1113/1000000</f>
        <v>0</v>
      </c>
      <c r="M1129" s="180">
        <f>+BPub!AD1113/1000000</f>
        <v>0</v>
      </c>
      <c r="N1129" s="180">
        <v>338.70437183999996</v>
      </c>
      <c r="P1129" s="58">
        <f>+BPub!I1113/1000000</f>
        <v>3.4789024</v>
      </c>
      <c r="Q1129" s="58">
        <f>+BPub!N1113/1000000</f>
        <v>3.4789024</v>
      </c>
      <c r="R1129" s="58">
        <f>+BPub!S1113/1000000</f>
        <v>11.11335826</v>
      </c>
      <c r="S1129" s="58">
        <f>+BPub!X1113/1000000</f>
        <v>11.114358259999999</v>
      </c>
      <c r="T1129" s="58">
        <f>+BPub!AB1113/1000000</f>
        <v>293.92990423000003</v>
      </c>
      <c r="U1129" s="58">
        <v>5157.4210828499999</v>
      </c>
      <c r="W1129" s="58">
        <f>+BPub!H1113/1000000</f>
        <v>0</v>
      </c>
      <c r="X1129" s="58">
        <f>+BPub!M1113/1000000</f>
        <v>0</v>
      </c>
      <c r="Y1129" s="58">
        <f>+BPub!R1113/1000000</f>
        <v>0</v>
      </c>
      <c r="Z1129" s="58">
        <f>+BPub!V1113/1000000</f>
        <v>0</v>
      </c>
      <c r="AA1129" s="58">
        <f>+BPub!AC1113/1000000</f>
        <v>0</v>
      </c>
      <c r="AB1129" s="58">
        <v>190.61335094</v>
      </c>
      <c r="AD1129">
        <v>4.0378999999999998E-2</v>
      </c>
      <c r="AE1129">
        <v>0.146707</v>
      </c>
      <c r="AF1129">
        <v>0.15737699999999999</v>
      </c>
      <c r="AG1129">
        <v>0.59589899999999996</v>
      </c>
      <c r="AH1129">
        <v>0.95069406999999995</v>
      </c>
      <c r="AI1129">
        <v>0.96421699999999999</v>
      </c>
    </row>
    <row r="1130" spans="1:35" x14ac:dyDescent="0.25">
      <c r="A1130" t="s">
        <v>1107</v>
      </c>
      <c r="B1130" s="1">
        <v>0</v>
      </c>
      <c r="C1130" s="149">
        <v>0</v>
      </c>
      <c r="D1130" s="1">
        <v>0</v>
      </c>
      <c r="E1130" s="1">
        <v>0</v>
      </c>
      <c r="F1130" s="1">
        <v>0</v>
      </c>
      <c r="G1130" s="58">
        <v>0</v>
      </c>
      <c r="I1130" s="180">
        <f>+BPub!G1114/1000000</f>
        <v>0</v>
      </c>
      <c r="J1130" s="180">
        <f>+BPub!L1114/1000000</f>
        <v>27.227033850000002</v>
      </c>
      <c r="K1130" s="180">
        <f>+BPub!Q1114/1000000</f>
        <v>130.36901691</v>
      </c>
      <c r="L1130" s="180">
        <f>+BPub!W1114/1000000</f>
        <v>274.06106817</v>
      </c>
      <c r="M1130" s="180">
        <f>+BPub!AD1114/1000000</f>
        <v>303.04484993</v>
      </c>
      <c r="N1130" s="180">
        <v>0</v>
      </c>
      <c r="P1130" s="58">
        <f>+BPub!I1114/1000000</f>
        <v>480.14215705999999</v>
      </c>
      <c r="Q1130" s="58">
        <f>+BPub!N1114/1000000</f>
        <v>884.91493814</v>
      </c>
      <c r="R1130" s="58">
        <f>+BPub!S1114/1000000</f>
        <v>1120.0926964800001</v>
      </c>
      <c r="S1130" s="58">
        <f>+BPub!X1114/1000000</f>
        <v>1302.9717125899999</v>
      </c>
      <c r="T1130" s="58">
        <f>+BPub!AB1114/1000000</f>
        <v>1517.4185477599999</v>
      </c>
      <c r="U1130" s="58">
        <v>298.02777800000001</v>
      </c>
      <c r="W1130" s="58">
        <f>+BPub!H1114/1000000</f>
        <v>0</v>
      </c>
      <c r="X1130" s="58">
        <f>+BPub!M1114/1000000</f>
        <v>0</v>
      </c>
      <c r="Y1130" s="58">
        <f>+BPub!R1114/1000000</f>
        <v>0</v>
      </c>
      <c r="Z1130" s="58">
        <f>+BPub!V1114/1000000</f>
        <v>0</v>
      </c>
      <c r="AA1130" s="58">
        <f>+BPub!AC1114/1000000</f>
        <v>0</v>
      </c>
      <c r="AB1130" s="58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</row>
    <row r="1131" spans="1:35" x14ac:dyDescent="0.25">
      <c r="A1131" t="s">
        <v>1108</v>
      </c>
      <c r="B1131" s="1">
        <v>1871.1946968499999</v>
      </c>
      <c r="C1131" s="149">
        <v>2239.5456925900003</v>
      </c>
      <c r="D1131" s="1">
        <v>10718.826241840001</v>
      </c>
      <c r="E1131" s="1">
        <v>2606.4394634200003</v>
      </c>
      <c r="F1131" s="1">
        <v>2561.3862010300004</v>
      </c>
      <c r="G1131" s="58">
        <v>2260.5364078100001</v>
      </c>
      <c r="I1131" s="180">
        <f>+BPub!G1115/1000000</f>
        <v>0</v>
      </c>
      <c r="J1131" s="180">
        <f>+BPub!L1115/1000000</f>
        <v>0</v>
      </c>
      <c r="K1131" s="180">
        <f>+BPub!Q1115/1000000</f>
        <v>0</v>
      </c>
      <c r="L1131" s="180">
        <f>+BPub!W1115/1000000</f>
        <v>0</v>
      </c>
      <c r="M1131" s="180">
        <f>+BPub!AD1115/1000000</f>
        <v>0</v>
      </c>
      <c r="N1131" s="180">
        <v>157.46341440999998</v>
      </c>
      <c r="P1131" s="58">
        <f>+BPub!I1115/1000000</f>
        <v>347.41966137999998</v>
      </c>
      <c r="Q1131" s="58">
        <f>+BPub!N1115/1000000</f>
        <v>226.48992791000001</v>
      </c>
      <c r="R1131" s="58">
        <f>+BPub!S1115/1000000</f>
        <v>345.39019314999996</v>
      </c>
      <c r="S1131" s="58">
        <f>+BPub!X1115/1000000</f>
        <v>554.98402954999995</v>
      </c>
      <c r="T1131" s="58">
        <f>+BPub!AB1115/1000000</f>
        <v>774.42678042</v>
      </c>
      <c r="U1131" s="58">
        <v>1712.4151730399999</v>
      </c>
      <c r="W1131" s="58">
        <f>+BPub!H1115/1000000</f>
        <v>0</v>
      </c>
      <c r="X1131" s="58">
        <f>+BPub!M1115/1000000</f>
        <v>0</v>
      </c>
      <c r="Y1131" s="58">
        <f>+BPub!R1115/1000000</f>
        <v>0</v>
      </c>
      <c r="Z1131" s="58">
        <f>+BPub!V1115/1000000</f>
        <v>0</v>
      </c>
      <c r="AA1131" s="58">
        <f>+BPub!AC1115/1000000</f>
        <v>0</v>
      </c>
      <c r="AB1131" s="58">
        <v>0</v>
      </c>
      <c r="AD1131">
        <v>0</v>
      </c>
      <c r="AE1131">
        <v>0</v>
      </c>
      <c r="AF1131">
        <v>3.4492639999999999</v>
      </c>
      <c r="AG1131">
        <v>21.572648999999998</v>
      </c>
      <c r="AH1131">
        <v>27.420435980000001</v>
      </c>
      <c r="AI1131">
        <v>29.792920609999999</v>
      </c>
    </row>
    <row r="1132" spans="1:35" x14ac:dyDescent="0.25">
      <c r="A1132" t="s">
        <v>1109</v>
      </c>
      <c r="B1132" s="1">
        <v>99.638763099999991</v>
      </c>
      <c r="C1132" s="149">
        <v>119.12235940000001</v>
      </c>
      <c r="D1132" s="1">
        <v>111.07576793999999</v>
      </c>
      <c r="E1132" s="1">
        <v>93.316042140000008</v>
      </c>
      <c r="F1132" s="1">
        <v>75.35617873999999</v>
      </c>
      <c r="G1132" s="58">
        <v>45.4803973</v>
      </c>
      <c r="I1132" s="180">
        <f>+BPub!G1116/1000000</f>
        <v>0</v>
      </c>
      <c r="J1132" s="180">
        <f>+BPub!L1116/1000000</f>
        <v>0</v>
      </c>
      <c r="K1132" s="180">
        <f>+BPub!Q1116/1000000</f>
        <v>0</v>
      </c>
      <c r="L1132" s="180">
        <f>+BPub!W1116/1000000</f>
        <v>0</v>
      </c>
      <c r="M1132" s="180">
        <f>+BPub!AD1116/1000000</f>
        <v>0</v>
      </c>
      <c r="N1132" s="180">
        <v>0</v>
      </c>
      <c r="P1132" s="58">
        <f>+BPub!I1116/1000000</f>
        <v>355.84063011000001</v>
      </c>
      <c r="Q1132" s="58">
        <f>+BPub!N1116/1000000</f>
        <v>888.33760690999998</v>
      </c>
      <c r="R1132" s="58">
        <f>+BPub!S1116/1000000</f>
        <v>1885.5474611</v>
      </c>
      <c r="S1132" s="58">
        <f>+BPub!X1116/1000000</f>
        <v>2718.89067381</v>
      </c>
      <c r="T1132" s="58">
        <f>+BPub!AB1116/1000000</f>
        <v>2265.5566042600003</v>
      </c>
      <c r="U1132" s="58">
        <v>866.84522803999994</v>
      </c>
      <c r="W1132" s="58">
        <f>+BPub!H1116/1000000</f>
        <v>0</v>
      </c>
      <c r="X1132" s="58">
        <f>+BPub!M1116/1000000</f>
        <v>0</v>
      </c>
      <c r="Y1132" s="58">
        <f>+BPub!R1116/1000000</f>
        <v>0</v>
      </c>
      <c r="Z1132" s="58">
        <f>+BPub!V1116/1000000</f>
        <v>0</v>
      </c>
      <c r="AA1132" s="58">
        <f>+BPub!AC1116/1000000</f>
        <v>0</v>
      </c>
      <c r="AB1132" s="58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</row>
    <row r="1133" spans="1:35" x14ac:dyDescent="0.25">
      <c r="A1133" t="s">
        <v>1110</v>
      </c>
      <c r="B1133" s="1">
        <v>18.009986079999997</v>
      </c>
      <c r="C1133" s="149">
        <v>18.495495600000002</v>
      </c>
      <c r="D1133" s="1">
        <v>14.583930029999999</v>
      </c>
      <c r="E1133" s="1">
        <v>9.4634268800000001</v>
      </c>
      <c r="F1133" s="1">
        <v>8.2105684700000001</v>
      </c>
      <c r="G1133" s="58">
        <v>8.2093364300000005</v>
      </c>
      <c r="I1133" s="180">
        <f>+BPub!G1117/1000000</f>
        <v>0</v>
      </c>
      <c r="J1133" s="180">
        <f>+BPub!L1117/1000000</f>
        <v>0</v>
      </c>
      <c r="K1133" s="180">
        <f>+BPub!Q1117/1000000</f>
        <v>0</v>
      </c>
      <c r="L1133" s="180">
        <f>+BPub!W1117/1000000</f>
        <v>0</v>
      </c>
      <c r="M1133" s="180">
        <f>+BPub!AD1117/1000000</f>
        <v>0</v>
      </c>
      <c r="N1133" s="180">
        <v>0</v>
      </c>
      <c r="P1133" s="58">
        <f>+BPub!I1117/1000000</f>
        <v>0</v>
      </c>
      <c r="Q1133" s="58">
        <f>+BPub!N1117/1000000</f>
        <v>0</v>
      </c>
      <c r="R1133" s="58">
        <f>+BPub!S1117/1000000</f>
        <v>0</v>
      </c>
      <c r="S1133" s="58">
        <f>+BPub!X1117/1000000</f>
        <v>0</v>
      </c>
      <c r="T1133" s="58">
        <f>+BPub!AB1117/1000000</f>
        <v>0</v>
      </c>
      <c r="U1133" s="58">
        <v>2460.2899312899999</v>
      </c>
      <c r="W1133" s="58">
        <f>+BPub!H1117/1000000</f>
        <v>0</v>
      </c>
      <c r="X1133" s="58">
        <f>+BPub!M1117/1000000</f>
        <v>0</v>
      </c>
      <c r="Y1133" s="58">
        <f>+BPub!R1117/1000000</f>
        <v>0</v>
      </c>
      <c r="Z1133" s="58">
        <f>+BPub!V1117/1000000</f>
        <v>0</v>
      </c>
      <c r="AA1133" s="58">
        <f>+BPub!AC1117/1000000</f>
        <v>0</v>
      </c>
      <c r="AB1133" s="58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</row>
    <row r="1134" spans="1:35" x14ac:dyDescent="0.25">
      <c r="A1134" t="s">
        <v>1111</v>
      </c>
      <c r="B1134" s="1">
        <v>0</v>
      </c>
      <c r="C1134" s="149">
        <v>0</v>
      </c>
      <c r="D1134" s="1">
        <v>0</v>
      </c>
      <c r="E1134" s="1">
        <v>0</v>
      </c>
      <c r="F1134" s="1">
        <v>0</v>
      </c>
      <c r="G1134" s="58">
        <v>20</v>
      </c>
      <c r="I1134" s="180">
        <f>+BPub!G1118/1000000</f>
        <v>0</v>
      </c>
      <c r="J1134" s="180">
        <f>+BPub!L1118/1000000</f>
        <v>0</v>
      </c>
      <c r="K1134" s="180">
        <f>+BPub!Q1118/1000000</f>
        <v>0</v>
      </c>
      <c r="L1134" s="180">
        <f>+BPub!W1118/1000000</f>
        <v>0</v>
      </c>
      <c r="M1134" s="180">
        <f>+BPub!AD1118/1000000</f>
        <v>0</v>
      </c>
      <c r="N1134" s="180">
        <v>0</v>
      </c>
      <c r="P1134" s="58">
        <f>+BPub!I1118/1000000</f>
        <v>0</v>
      </c>
      <c r="Q1134" s="58">
        <f>+BPub!N1118/1000000</f>
        <v>0</v>
      </c>
      <c r="R1134" s="58">
        <f>+BPub!S1118/1000000</f>
        <v>0</v>
      </c>
      <c r="S1134" s="58">
        <f>+BPub!X1118/1000000</f>
        <v>0</v>
      </c>
      <c r="T1134" s="58">
        <f>+BPub!AB1118/1000000</f>
        <v>0</v>
      </c>
      <c r="U1134" s="58">
        <v>0</v>
      </c>
      <c r="W1134" s="58">
        <f>+BPub!H1118/1000000</f>
        <v>0</v>
      </c>
      <c r="X1134" s="58">
        <f>+BPub!M1118/1000000</f>
        <v>0</v>
      </c>
      <c r="Y1134" s="58">
        <f>+BPub!R1118/1000000</f>
        <v>0</v>
      </c>
      <c r="Z1134" s="58">
        <f>+BPub!V1118/1000000</f>
        <v>0</v>
      </c>
      <c r="AA1134" s="58">
        <f>+BPub!AC1118/1000000</f>
        <v>0</v>
      </c>
      <c r="AB1134" s="58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</row>
    <row r="1135" spans="1:35" x14ac:dyDescent="0.25">
      <c r="A1135" t="s">
        <v>1112</v>
      </c>
      <c r="B1135" s="1">
        <v>3.8200000000000002E-4</v>
      </c>
      <c r="C1135" s="149">
        <v>1.2E-5</v>
      </c>
      <c r="D1135" s="1">
        <v>1.2E-5</v>
      </c>
      <c r="E1135" s="1">
        <v>1.2E-5</v>
      </c>
      <c r="F1135" s="1">
        <v>0</v>
      </c>
      <c r="G1135" s="58">
        <v>0</v>
      </c>
      <c r="I1135" s="180">
        <f>+BPub!G1119/1000000</f>
        <v>0</v>
      </c>
      <c r="J1135" s="180">
        <f>+BPub!L1119/1000000</f>
        <v>0</v>
      </c>
      <c r="K1135" s="180">
        <f>+BPub!Q1119/1000000</f>
        <v>0</v>
      </c>
      <c r="L1135" s="180">
        <f>+BPub!W1119/1000000</f>
        <v>0</v>
      </c>
      <c r="M1135" s="180">
        <f>+BPub!AD1119/1000000</f>
        <v>0</v>
      </c>
      <c r="N1135" s="180">
        <v>0</v>
      </c>
      <c r="P1135" s="58">
        <f>+BPub!I1119/1000000</f>
        <v>0</v>
      </c>
      <c r="Q1135" s="58">
        <f>+BPub!N1119/1000000</f>
        <v>0</v>
      </c>
      <c r="R1135" s="58">
        <f>+BPub!S1119/1000000</f>
        <v>0</v>
      </c>
      <c r="S1135" s="58">
        <f>+BPub!X1119/1000000</f>
        <v>0</v>
      </c>
      <c r="T1135" s="58">
        <f>+BPub!AB1119/1000000</f>
        <v>0</v>
      </c>
      <c r="U1135" s="58">
        <v>0</v>
      </c>
      <c r="W1135" s="58">
        <f>+BPub!H1119/1000000</f>
        <v>0</v>
      </c>
      <c r="X1135" s="58">
        <f>+BPub!M1119/1000000</f>
        <v>0</v>
      </c>
      <c r="Y1135" s="58">
        <f>+BPub!R1119/1000000</f>
        <v>0</v>
      </c>
      <c r="Z1135" s="58">
        <f>+BPub!V1119/1000000</f>
        <v>0</v>
      </c>
      <c r="AA1135" s="58">
        <f>+BPub!AC1119/1000000</f>
        <v>0</v>
      </c>
      <c r="AB1135" s="58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</row>
    <row r="1136" spans="1:35" x14ac:dyDescent="0.25">
      <c r="A1136" t="s">
        <v>1113</v>
      </c>
      <c r="B1136" s="1">
        <v>0</v>
      </c>
      <c r="C1136" s="149">
        <v>0</v>
      </c>
      <c r="D1136" s="1">
        <v>0</v>
      </c>
      <c r="E1136" s="1">
        <v>0</v>
      </c>
      <c r="F1136" s="1">
        <v>0</v>
      </c>
      <c r="G1136" s="58">
        <v>0</v>
      </c>
      <c r="I1136" s="180">
        <f>+BPub!G1120/1000000</f>
        <v>0</v>
      </c>
      <c r="J1136" s="180">
        <f>+BPub!L1120/1000000</f>
        <v>0</v>
      </c>
      <c r="K1136" s="180">
        <f>+BPub!Q1120/1000000</f>
        <v>0</v>
      </c>
      <c r="L1136" s="180">
        <f>+BPub!W1120/1000000</f>
        <v>0</v>
      </c>
      <c r="M1136" s="180">
        <f>+BPub!AD1120/1000000</f>
        <v>0</v>
      </c>
      <c r="N1136" s="180">
        <v>0</v>
      </c>
      <c r="P1136" s="58">
        <f>+BPub!I1120/1000000</f>
        <v>0</v>
      </c>
      <c r="Q1136" s="58">
        <f>+BPub!N1120/1000000</f>
        <v>0</v>
      </c>
      <c r="R1136" s="58">
        <f>+BPub!S1120/1000000</f>
        <v>0</v>
      </c>
      <c r="S1136" s="58">
        <f>+BPub!X1120/1000000</f>
        <v>0</v>
      </c>
      <c r="T1136" s="58">
        <f>+BPub!AB1120/1000000</f>
        <v>0</v>
      </c>
      <c r="U1136" s="58">
        <v>0</v>
      </c>
      <c r="W1136" s="58">
        <f>+BPub!H1120/1000000</f>
        <v>0</v>
      </c>
      <c r="X1136" s="58">
        <f>+BPub!M1120/1000000</f>
        <v>0</v>
      </c>
      <c r="Y1136" s="58">
        <f>+BPub!R1120/1000000</f>
        <v>0</v>
      </c>
      <c r="Z1136" s="58">
        <f>+BPub!V1120/1000000</f>
        <v>0</v>
      </c>
      <c r="AA1136" s="58">
        <f>+BPub!AC1120/1000000</f>
        <v>0</v>
      </c>
      <c r="AB1136" s="58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</row>
    <row r="1137" spans="1:35" x14ac:dyDescent="0.25">
      <c r="A1137" t="s">
        <v>1114</v>
      </c>
      <c r="B1137" s="1">
        <v>0</v>
      </c>
      <c r="C1137" s="149">
        <v>0</v>
      </c>
      <c r="D1137" s="1">
        <v>0</v>
      </c>
      <c r="E1137" s="1">
        <v>0</v>
      </c>
      <c r="F1137" s="1">
        <v>0</v>
      </c>
      <c r="G1137" s="58">
        <v>0</v>
      </c>
      <c r="I1137" s="180">
        <f>+BPub!G1121/1000000</f>
        <v>0</v>
      </c>
      <c r="J1137" s="180">
        <f>+BPub!L1121/1000000</f>
        <v>0</v>
      </c>
      <c r="K1137" s="180">
        <f>+BPub!Q1121/1000000</f>
        <v>0</v>
      </c>
      <c r="L1137" s="180">
        <f>+BPub!W1121/1000000</f>
        <v>0</v>
      </c>
      <c r="M1137" s="180">
        <f>+BPub!AD1121/1000000</f>
        <v>0</v>
      </c>
      <c r="N1137" s="180">
        <v>0</v>
      </c>
      <c r="P1137" s="58">
        <f>+BPub!I1121/1000000</f>
        <v>0</v>
      </c>
      <c r="Q1137" s="58">
        <f>+BPub!N1121/1000000</f>
        <v>0</v>
      </c>
      <c r="R1137" s="58">
        <f>+BPub!S1121/1000000</f>
        <v>0</v>
      </c>
      <c r="S1137" s="58">
        <f>+BPub!X1121/1000000</f>
        <v>0</v>
      </c>
      <c r="T1137" s="58">
        <f>+BPub!AB1121/1000000</f>
        <v>0</v>
      </c>
      <c r="U1137" s="58">
        <v>0</v>
      </c>
      <c r="W1137" s="58">
        <f>+BPub!H1121/1000000</f>
        <v>0</v>
      </c>
      <c r="X1137" s="58">
        <f>+BPub!M1121/1000000</f>
        <v>0</v>
      </c>
      <c r="Y1137" s="58">
        <f>+BPub!R1121/1000000</f>
        <v>0</v>
      </c>
      <c r="Z1137" s="58">
        <f>+BPub!V1121/1000000</f>
        <v>0</v>
      </c>
      <c r="AA1137" s="58">
        <f>+BPub!AC1121/1000000</f>
        <v>0</v>
      </c>
      <c r="AB1137" s="58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</row>
    <row r="1138" spans="1:35" x14ac:dyDescent="0.25">
      <c r="A1138" t="s">
        <v>1115</v>
      </c>
      <c r="B1138" s="1">
        <v>0</v>
      </c>
      <c r="C1138" s="149">
        <v>0</v>
      </c>
      <c r="D1138" s="1">
        <v>0</v>
      </c>
      <c r="E1138" s="1">
        <v>0</v>
      </c>
      <c r="F1138" s="1">
        <v>0</v>
      </c>
      <c r="G1138" s="58">
        <v>0</v>
      </c>
      <c r="I1138" s="180">
        <f>+BPub!G1122/1000000</f>
        <v>0</v>
      </c>
      <c r="J1138" s="180">
        <f>+BPub!L1122/1000000</f>
        <v>0</v>
      </c>
      <c r="K1138" s="180">
        <f>+BPub!Q1122/1000000</f>
        <v>0</v>
      </c>
      <c r="L1138" s="180">
        <f>+BPub!W1122/1000000</f>
        <v>0</v>
      </c>
      <c r="M1138" s="180">
        <f>+BPub!AD1122/1000000</f>
        <v>0</v>
      </c>
      <c r="N1138" s="180">
        <v>0</v>
      </c>
      <c r="P1138" s="58">
        <f>+BPub!I1122/1000000</f>
        <v>0</v>
      </c>
      <c r="Q1138" s="58">
        <f>+BPub!N1122/1000000</f>
        <v>0</v>
      </c>
      <c r="R1138" s="58">
        <f>+BPub!S1122/1000000</f>
        <v>0</v>
      </c>
      <c r="S1138" s="58">
        <f>+BPub!X1122/1000000</f>
        <v>0</v>
      </c>
      <c r="T1138" s="58">
        <f>+BPub!AB1122/1000000</f>
        <v>0</v>
      </c>
      <c r="U1138" s="58">
        <v>0</v>
      </c>
      <c r="W1138" s="58">
        <f>+BPub!H1122/1000000</f>
        <v>0</v>
      </c>
      <c r="X1138" s="58">
        <f>+BPub!M1122/1000000</f>
        <v>0</v>
      </c>
      <c r="Y1138" s="58">
        <f>+BPub!R1122/1000000</f>
        <v>0</v>
      </c>
      <c r="Z1138" s="58">
        <f>+BPub!V1122/1000000</f>
        <v>0</v>
      </c>
      <c r="AA1138" s="58">
        <f>+BPub!AC1122/1000000</f>
        <v>0</v>
      </c>
      <c r="AB1138" s="5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</row>
    <row r="1139" spans="1:35" x14ac:dyDescent="0.25">
      <c r="A1139" t="s">
        <v>1116</v>
      </c>
      <c r="B1139" s="1">
        <v>0</v>
      </c>
      <c r="C1139" s="149">
        <v>0</v>
      </c>
      <c r="D1139" s="1">
        <v>0</v>
      </c>
      <c r="E1139" s="1">
        <v>0</v>
      </c>
      <c r="F1139" s="1">
        <v>0</v>
      </c>
      <c r="G1139" s="58">
        <v>0</v>
      </c>
      <c r="I1139" s="180">
        <f>+BPub!G1123/1000000</f>
        <v>0</v>
      </c>
      <c r="J1139" s="180">
        <f>+BPub!L1123/1000000</f>
        <v>0</v>
      </c>
      <c r="K1139" s="180">
        <f>+BPub!Q1123/1000000</f>
        <v>0</v>
      </c>
      <c r="L1139" s="180">
        <f>+BPub!W1123/1000000</f>
        <v>0</v>
      </c>
      <c r="M1139" s="180">
        <f>+BPub!AD1123/1000000</f>
        <v>0</v>
      </c>
      <c r="N1139" s="180">
        <v>0</v>
      </c>
      <c r="P1139" s="58">
        <f>+BPub!I1123/1000000</f>
        <v>0</v>
      </c>
      <c r="Q1139" s="58">
        <f>+BPub!N1123/1000000</f>
        <v>0</v>
      </c>
      <c r="R1139" s="58">
        <f>+BPub!S1123/1000000</f>
        <v>0</v>
      </c>
      <c r="S1139" s="58">
        <f>+BPub!X1123/1000000</f>
        <v>0</v>
      </c>
      <c r="T1139" s="58">
        <f>+BPub!AB1123/1000000</f>
        <v>0</v>
      </c>
      <c r="U1139" s="58">
        <v>0</v>
      </c>
      <c r="W1139" s="58">
        <f>+BPub!H1123/1000000</f>
        <v>0</v>
      </c>
      <c r="X1139" s="58">
        <f>+BPub!M1123/1000000</f>
        <v>0</v>
      </c>
      <c r="Y1139" s="58">
        <f>+BPub!R1123/1000000</f>
        <v>0</v>
      </c>
      <c r="Z1139" s="58">
        <f>+BPub!V1123/1000000</f>
        <v>0</v>
      </c>
      <c r="AA1139" s="58">
        <f>+BPub!AC1123/1000000</f>
        <v>0</v>
      </c>
      <c r="AB1139" s="58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</row>
    <row r="1140" spans="1:35" x14ac:dyDescent="0.25">
      <c r="A1140" t="s">
        <v>1117</v>
      </c>
      <c r="B1140" s="1">
        <v>0</v>
      </c>
      <c r="C1140" s="149">
        <v>0</v>
      </c>
      <c r="D1140" s="1">
        <v>0</v>
      </c>
      <c r="E1140" s="1">
        <v>0</v>
      </c>
      <c r="F1140" s="1">
        <v>0</v>
      </c>
      <c r="G1140" s="58">
        <v>0</v>
      </c>
      <c r="I1140" s="180">
        <f>+BPub!G1124/1000000</f>
        <v>0</v>
      </c>
      <c r="J1140" s="180">
        <f>+BPub!L1124/1000000</f>
        <v>0</v>
      </c>
      <c r="K1140" s="180">
        <f>+BPub!Q1124/1000000</f>
        <v>0</v>
      </c>
      <c r="L1140" s="180">
        <f>+BPub!W1124/1000000</f>
        <v>0</v>
      </c>
      <c r="M1140" s="180">
        <f>+BPub!AD1124/1000000</f>
        <v>0</v>
      </c>
      <c r="N1140" s="180">
        <v>0</v>
      </c>
      <c r="P1140" s="58">
        <f>+BPub!I1124/1000000</f>
        <v>0</v>
      </c>
      <c r="Q1140" s="58">
        <f>+BPub!N1124/1000000</f>
        <v>0</v>
      </c>
      <c r="R1140" s="58">
        <f>+BPub!S1124/1000000</f>
        <v>0</v>
      </c>
      <c r="S1140" s="58">
        <f>+BPub!X1124/1000000</f>
        <v>0</v>
      </c>
      <c r="T1140" s="58">
        <f>+BPub!AB1124/1000000</f>
        <v>0</v>
      </c>
      <c r="U1140" s="58">
        <v>0</v>
      </c>
      <c r="W1140" s="58">
        <f>+BPub!H1124/1000000</f>
        <v>0</v>
      </c>
      <c r="X1140" s="58">
        <f>+BPub!M1124/1000000</f>
        <v>0</v>
      </c>
      <c r="Y1140" s="58">
        <f>+BPub!R1124/1000000</f>
        <v>0</v>
      </c>
      <c r="Z1140" s="58">
        <f>+BPub!V1124/1000000</f>
        <v>0</v>
      </c>
      <c r="AA1140" s="58">
        <f>+BPub!AC1124/1000000</f>
        <v>0</v>
      </c>
      <c r="AB1140" s="58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</row>
    <row r="1141" spans="1:35" x14ac:dyDescent="0.25">
      <c r="A1141" t="s">
        <v>1118</v>
      </c>
      <c r="B1141" s="1">
        <v>0</v>
      </c>
      <c r="C1141" s="149">
        <v>0</v>
      </c>
      <c r="D1141" s="1">
        <v>0</v>
      </c>
      <c r="E1141" s="1">
        <v>0</v>
      </c>
      <c r="F1141" s="1">
        <v>0</v>
      </c>
      <c r="G1141" s="58">
        <v>0</v>
      </c>
      <c r="I1141" s="180">
        <f>+BPub!G1125/1000000</f>
        <v>0</v>
      </c>
      <c r="J1141" s="180">
        <f>+BPub!L1125/1000000</f>
        <v>0</v>
      </c>
      <c r="K1141" s="180">
        <f>+BPub!Q1125/1000000</f>
        <v>0</v>
      </c>
      <c r="L1141" s="180">
        <f>+BPub!W1125/1000000</f>
        <v>0</v>
      </c>
      <c r="M1141" s="180">
        <f>+BPub!AD1125/1000000</f>
        <v>0</v>
      </c>
      <c r="N1141" s="180">
        <v>0</v>
      </c>
      <c r="P1141" s="58">
        <f>+BPub!I1125/1000000</f>
        <v>0</v>
      </c>
      <c r="Q1141" s="58">
        <f>+BPub!N1125/1000000</f>
        <v>0</v>
      </c>
      <c r="R1141" s="58">
        <f>+BPub!S1125/1000000</f>
        <v>0</v>
      </c>
      <c r="S1141" s="58">
        <f>+BPub!X1125/1000000</f>
        <v>0</v>
      </c>
      <c r="T1141" s="58">
        <f>+BPub!AB1125/1000000</f>
        <v>0</v>
      </c>
      <c r="U1141" s="58">
        <v>0</v>
      </c>
      <c r="W1141" s="58">
        <f>+BPub!H1125/1000000</f>
        <v>0</v>
      </c>
      <c r="X1141" s="58">
        <f>+BPub!M1125/1000000</f>
        <v>0</v>
      </c>
      <c r="Y1141" s="58">
        <f>+BPub!R1125/1000000</f>
        <v>0</v>
      </c>
      <c r="Z1141" s="58">
        <f>+BPub!V1125/1000000</f>
        <v>0</v>
      </c>
      <c r="AA1141" s="58">
        <f>+BPub!AC1125/1000000</f>
        <v>0</v>
      </c>
      <c r="AB1141" s="58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</row>
    <row r="1142" spans="1:35" x14ac:dyDescent="0.25">
      <c r="A1142" t="s">
        <v>1119</v>
      </c>
      <c r="B1142" s="1">
        <v>0</v>
      </c>
      <c r="C1142" s="149">
        <v>0</v>
      </c>
      <c r="D1142" s="1">
        <v>0</v>
      </c>
      <c r="E1142" s="1">
        <v>0</v>
      </c>
      <c r="F1142" s="1">
        <v>0</v>
      </c>
      <c r="G1142" s="58">
        <v>0</v>
      </c>
      <c r="I1142" s="180">
        <f>+BPub!G1126/1000000</f>
        <v>0</v>
      </c>
      <c r="J1142" s="180">
        <f>+BPub!L1126/1000000</f>
        <v>0</v>
      </c>
      <c r="K1142" s="180">
        <f>+BPub!Q1126/1000000</f>
        <v>0</v>
      </c>
      <c r="L1142" s="180">
        <f>+BPub!W1126/1000000</f>
        <v>0</v>
      </c>
      <c r="M1142" s="180">
        <f>+BPub!AD1126/1000000</f>
        <v>0</v>
      </c>
      <c r="N1142" s="180">
        <v>0</v>
      </c>
      <c r="P1142" s="58">
        <f>+BPub!I1126/1000000</f>
        <v>0</v>
      </c>
      <c r="Q1142" s="58">
        <f>+BPub!N1126/1000000</f>
        <v>0</v>
      </c>
      <c r="R1142" s="58">
        <f>+BPub!S1126/1000000</f>
        <v>0</v>
      </c>
      <c r="S1142" s="58">
        <f>+BPub!X1126/1000000</f>
        <v>0</v>
      </c>
      <c r="T1142" s="58">
        <f>+BPub!AB1126/1000000</f>
        <v>0</v>
      </c>
      <c r="U1142" s="58">
        <v>0</v>
      </c>
      <c r="W1142" s="58">
        <f>+BPub!H1126/1000000</f>
        <v>0</v>
      </c>
      <c r="X1142" s="58">
        <f>+BPub!M1126/1000000</f>
        <v>0</v>
      </c>
      <c r="Y1142" s="58">
        <f>+BPub!R1126/1000000</f>
        <v>0</v>
      </c>
      <c r="Z1142" s="58">
        <f>+BPub!V1126/1000000</f>
        <v>0</v>
      </c>
      <c r="AA1142" s="58">
        <f>+BPub!AC1126/1000000</f>
        <v>0</v>
      </c>
      <c r="AB1142" s="58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</row>
    <row r="1143" spans="1:35" x14ac:dyDescent="0.25">
      <c r="A1143" t="s">
        <v>1120</v>
      </c>
      <c r="B1143" s="1">
        <v>0</v>
      </c>
      <c r="C1143" s="149">
        <v>0</v>
      </c>
      <c r="D1143" s="1">
        <v>0</v>
      </c>
      <c r="E1143" s="1">
        <v>0</v>
      </c>
      <c r="F1143" s="1">
        <v>0</v>
      </c>
      <c r="G1143" s="58">
        <v>0</v>
      </c>
      <c r="I1143" s="180">
        <f>+BPub!G1127/1000000</f>
        <v>0</v>
      </c>
      <c r="J1143" s="180">
        <f>+BPub!L1127/1000000</f>
        <v>0</v>
      </c>
      <c r="K1143" s="180">
        <f>+BPub!Q1127/1000000</f>
        <v>0</v>
      </c>
      <c r="L1143" s="180">
        <f>+BPub!W1127/1000000</f>
        <v>0</v>
      </c>
      <c r="M1143" s="180">
        <f>+BPub!AD1127/1000000</f>
        <v>0</v>
      </c>
      <c r="N1143" s="180">
        <v>0</v>
      </c>
      <c r="P1143" s="58">
        <f>+BPub!I1127/1000000</f>
        <v>0</v>
      </c>
      <c r="Q1143" s="58">
        <f>+BPub!N1127/1000000</f>
        <v>0</v>
      </c>
      <c r="R1143" s="58">
        <f>+BPub!S1127/1000000</f>
        <v>0</v>
      </c>
      <c r="S1143" s="58">
        <f>+BPub!X1127/1000000</f>
        <v>0</v>
      </c>
      <c r="T1143" s="58">
        <f>+BPub!AB1127/1000000</f>
        <v>0</v>
      </c>
      <c r="U1143" s="58">
        <v>0</v>
      </c>
      <c r="W1143" s="58">
        <f>+BPub!H1127/1000000</f>
        <v>0</v>
      </c>
      <c r="X1143" s="58">
        <f>+BPub!M1127/1000000</f>
        <v>0</v>
      </c>
      <c r="Y1143" s="58">
        <f>+BPub!R1127/1000000</f>
        <v>0</v>
      </c>
      <c r="Z1143" s="58">
        <f>+BPub!V1127/1000000</f>
        <v>0</v>
      </c>
      <c r="AA1143" s="58">
        <f>+BPub!AC1127/1000000</f>
        <v>0</v>
      </c>
      <c r="AB1143" s="58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</row>
    <row r="1144" spans="1:35" x14ac:dyDescent="0.25">
      <c r="A1144" t="s">
        <v>1121</v>
      </c>
      <c r="B1144" s="1">
        <v>0</v>
      </c>
      <c r="C1144" s="149">
        <v>0</v>
      </c>
      <c r="D1144" s="1">
        <v>0</v>
      </c>
      <c r="E1144" s="1">
        <v>0</v>
      </c>
      <c r="F1144" s="1">
        <v>0</v>
      </c>
      <c r="G1144" s="58">
        <v>0</v>
      </c>
      <c r="I1144" s="180">
        <f>+BPub!G1128/1000000</f>
        <v>0</v>
      </c>
      <c r="J1144" s="180">
        <f>+BPub!L1128/1000000</f>
        <v>0</v>
      </c>
      <c r="K1144" s="180">
        <f>+BPub!Q1128/1000000</f>
        <v>0</v>
      </c>
      <c r="L1144" s="180">
        <f>+BPub!W1128/1000000</f>
        <v>0</v>
      </c>
      <c r="M1144" s="180">
        <f>+BPub!AD1128/1000000</f>
        <v>0</v>
      </c>
      <c r="N1144" s="180">
        <v>0</v>
      </c>
      <c r="P1144" s="58">
        <f>+BPub!I1128/1000000</f>
        <v>0</v>
      </c>
      <c r="Q1144" s="58">
        <f>+BPub!N1128/1000000</f>
        <v>0</v>
      </c>
      <c r="R1144" s="58">
        <f>+BPub!S1128/1000000</f>
        <v>0</v>
      </c>
      <c r="S1144" s="58">
        <f>+BPub!X1128/1000000</f>
        <v>0</v>
      </c>
      <c r="T1144" s="58">
        <f>+BPub!AB1128/1000000</f>
        <v>0</v>
      </c>
      <c r="U1144" s="58">
        <v>0</v>
      </c>
      <c r="W1144" s="58">
        <f>+BPub!H1128/1000000</f>
        <v>0</v>
      </c>
      <c r="X1144" s="58">
        <f>+BPub!M1128/1000000</f>
        <v>0</v>
      </c>
      <c r="Y1144" s="58">
        <f>+BPub!R1128/1000000</f>
        <v>0</v>
      </c>
      <c r="Z1144" s="58">
        <f>+BPub!V1128/1000000</f>
        <v>0</v>
      </c>
      <c r="AA1144" s="58">
        <f>+BPub!AC1128/1000000</f>
        <v>0</v>
      </c>
      <c r="AB1144" s="58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</row>
    <row r="1145" spans="1:35" x14ac:dyDescent="0.25">
      <c r="A1145" t="s">
        <v>1122</v>
      </c>
      <c r="B1145" s="1">
        <v>0</v>
      </c>
      <c r="C1145" s="149">
        <v>0</v>
      </c>
      <c r="D1145" s="1">
        <v>0</v>
      </c>
      <c r="E1145" s="1">
        <v>0</v>
      </c>
      <c r="F1145" s="1">
        <v>0</v>
      </c>
      <c r="G1145" s="58">
        <v>0</v>
      </c>
      <c r="I1145" s="180">
        <f>+BPub!G1129/1000000</f>
        <v>0</v>
      </c>
      <c r="J1145" s="180">
        <f>+BPub!L1129/1000000</f>
        <v>0</v>
      </c>
      <c r="K1145" s="180">
        <f>+BPub!Q1129/1000000</f>
        <v>0</v>
      </c>
      <c r="L1145" s="180">
        <f>+BPub!W1129/1000000</f>
        <v>0</v>
      </c>
      <c r="M1145" s="180">
        <f>+BPub!AD1129/1000000</f>
        <v>0</v>
      </c>
      <c r="N1145" s="180">
        <v>0</v>
      </c>
      <c r="P1145" s="58">
        <f>+BPub!I1129/1000000</f>
        <v>0</v>
      </c>
      <c r="Q1145" s="58">
        <f>+BPub!N1129/1000000</f>
        <v>0</v>
      </c>
      <c r="R1145" s="58">
        <f>+BPub!S1129/1000000</f>
        <v>0</v>
      </c>
      <c r="S1145" s="58">
        <f>+BPub!X1129/1000000</f>
        <v>0</v>
      </c>
      <c r="T1145" s="58">
        <f>+BPub!AB1129/1000000</f>
        <v>0</v>
      </c>
      <c r="U1145" s="58">
        <v>0</v>
      </c>
      <c r="W1145" s="58">
        <f>+BPub!H1129/1000000</f>
        <v>0</v>
      </c>
      <c r="X1145" s="58">
        <f>+BPub!M1129/1000000</f>
        <v>0</v>
      </c>
      <c r="Y1145" s="58">
        <f>+BPub!R1129/1000000</f>
        <v>0</v>
      </c>
      <c r="Z1145" s="58">
        <f>+BPub!V1129/1000000</f>
        <v>0</v>
      </c>
      <c r="AA1145" s="58">
        <f>+BPub!AC1129/1000000</f>
        <v>0</v>
      </c>
      <c r="AB1145" s="58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</row>
    <row r="1146" spans="1:35" x14ac:dyDescent="0.25">
      <c r="A1146" t="s">
        <v>1123</v>
      </c>
      <c r="B1146" s="1">
        <v>0</v>
      </c>
      <c r="C1146" s="149">
        <v>0</v>
      </c>
      <c r="D1146" s="1">
        <v>0</v>
      </c>
      <c r="E1146" s="1">
        <v>0</v>
      </c>
      <c r="F1146" s="1">
        <v>0</v>
      </c>
      <c r="G1146" s="58">
        <v>0</v>
      </c>
      <c r="I1146" s="180">
        <f>+BPub!G1130/1000000</f>
        <v>0</v>
      </c>
      <c r="J1146" s="180">
        <f>+BPub!L1130/1000000</f>
        <v>0</v>
      </c>
      <c r="K1146" s="180">
        <f>+BPub!Q1130/1000000</f>
        <v>0</v>
      </c>
      <c r="L1146" s="180">
        <f>+BPub!W1130/1000000</f>
        <v>0</v>
      </c>
      <c r="M1146" s="180">
        <f>+BPub!AD1130/1000000</f>
        <v>0</v>
      </c>
      <c r="N1146" s="180">
        <v>0</v>
      </c>
      <c r="P1146" s="58">
        <f>+BPub!I1130/1000000</f>
        <v>0</v>
      </c>
      <c r="Q1146" s="58">
        <f>+BPub!N1130/1000000</f>
        <v>0</v>
      </c>
      <c r="R1146" s="58">
        <f>+BPub!S1130/1000000</f>
        <v>0</v>
      </c>
      <c r="S1146" s="58">
        <f>+BPub!X1130/1000000</f>
        <v>0</v>
      </c>
      <c r="T1146" s="58">
        <f>+BPub!AB1130/1000000</f>
        <v>0</v>
      </c>
      <c r="U1146" s="58">
        <v>0</v>
      </c>
      <c r="W1146" s="58">
        <f>+BPub!H1130/1000000</f>
        <v>0</v>
      </c>
      <c r="X1146" s="58">
        <f>+BPub!M1130/1000000</f>
        <v>0</v>
      </c>
      <c r="Y1146" s="58">
        <f>+BPub!R1130/1000000</f>
        <v>0</v>
      </c>
      <c r="Z1146" s="58">
        <f>+BPub!V1130/1000000</f>
        <v>0</v>
      </c>
      <c r="AA1146" s="58">
        <f>+BPub!AC1130/1000000</f>
        <v>0</v>
      </c>
      <c r="AB1146" s="58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</row>
    <row r="1147" spans="1:35" x14ac:dyDescent="0.25">
      <c r="A1147" t="s">
        <v>1124</v>
      </c>
      <c r="B1147" s="1">
        <v>0</v>
      </c>
      <c r="C1147" s="149">
        <v>0</v>
      </c>
      <c r="D1147" s="1">
        <v>0</v>
      </c>
      <c r="E1147" s="1">
        <v>0</v>
      </c>
      <c r="F1147" s="1">
        <v>0</v>
      </c>
      <c r="G1147" s="58">
        <v>0</v>
      </c>
      <c r="I1147" s="180">
        <f>+BPub!G1131/1000000</f>
        <v>0</v>
      </c>
      <c r="J1147" s="180">
        <f>+BPub!L1131/1000000</f>
        <v>0</v>
      </c>
      <c r="K1147" s="180">
        <f>+BPub!Q1131/1000000</f>
        <v>0</v>
      </c>
      <c r="L1147" s="180">
        <f>+BPub!W1131/1000000</f>
        <v>0</v>
      </c>
      <c r="M1147" s="180">
        <f>+BPub!AD1131/1000000</f>
        <v>0</v>
      </c>
      <c r="N1147" s="180">
        <v>0</v>
      </c>
      <c r="P1147" s="58">
        <f>+BPub!I1131/1000000</f>
        <v>0</v>
      </c>
      <c r="Q1147" s="58">
        <f>+BPub!N1131/1000000</f>
        <v>0</v>
      </c>
      <c r="R1147" s="58">
        <f>+BPub!S1131/1000000</f>
        <v>0</v>
      </c>
      <c r="S1147" s="58">
        <f>+BPub!X1131/1000000</f>
        <v>0</v>
      </c>
      <c r="T1147" s="58">
        <f>+BPub!AB1131/1000000</f>
        <v>0</v>
      </c>
      <c r="U1147" s="58">
        <v>0</v>
      </c>
      <c r="W1147" s="58">
        <f>+BPub!H1131/1000000</f>
        <v>0</v>
      </c>
      <c r="X1147" s="58">
        <f>+BPub!M1131/1000000</f>
        <v>0</v>
      </c>
      <c r="Y1147" s="58">
        <f>+BPub!R1131/1000000</f>
        <v>0</v>
      </c>
      <c r="Z1147" s="58">
        <f>+BPub!V1131/1000000</f>
        <v>0</v>
      </c>
      <c r="AA1147" s="58">
        <f>+BPub!AC1131/1000000</f>
        <v>0</v>
      </c>
      <c r="AB1147" s="58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</row>
    <row r="1148" spans="1:35" x14ac:dyDescent="0.25">
      <c r="A1148" t="s">
        <v>1125</v>
      </c>
      <c r="B1148" s="1">
        <v>0</v>
      </c>
      <c r="C1148" s="149">
        <v>0</v>
      </c>
      <c r="D1148" s="1">
        <v>0</v>
      </c>
      <c r="E1148" s="1">
        <v>0</v>
      </c>
      <c r="F1148" s="1">
        <v>0</v>
      </c>
      <c r="G1148" s="58">
        <v>0</v>
      </c>
      <c r="I1148" s="180">
        <f>+BPub!G1132/1000000</f>
        <v>0</v>
      </c>
      <c r="J1148" s="180">
        <f>+BPub!L1132/1000000</f>
        <v>0</v>
      </c>
      <c r="K1148" s="180">
        <f>+BPub!Q1132/1000000</f>
        <v>0</v>
      </c>
      <c r="L1148" s="180">
        <f>+BPub!W1132/1000000</f>
        <v>0</v>
      </c>
      <c r="M1148" s="180">
        <f>+BPub!AD1132/1000000</f>
        <v>0</v>
      </c>
      <c r="N1148" s="180">
        <v>0</v>
      </c>
      <c r="P1148" s="58">
        <f>+BPub!I1132/1000000</f>
        <v>0</v>
      </c>
      <c r="Q1148" s="58">
        <f>+BPub!N1132/1000000</f>
        <v>0</v>
      </c>
      <c r="R1148" s="58">
        <f>+BPub!S1132/1000000</f>
        <v>0</v>
      </c>
      <c r="S1148" s="58">
        <f>+BPub!X1132/1000000</f>
        <v>0</v>
      </c>
      <c r="T1148" s="58">
        <f>+BPub!AB1132/1000000</f>
        <v>0</v>
      </c>
      <c r="U1148" s="58">
        <v>0</v>
      </c>
      <c r="W1148" s="58">
        <f>+BPub!H1132/1000000</f>
        <v>0</v>
      </c>
      <c r="X1148" s="58">
        <f>+BPub!M1132/1000000</f>
        <v>0</v>
      </c>
      <c r="Y1148" s="58">
        <f>+BPub!R1132/1000000</f>
        <v>0</v>
      </c>
      <c r="Z1148" s="58">
        <f>+BPub!V1132/1000000</f>
        <v>0</v>
      </c>
      <c r="AA1148" s="58">
        <f>+BPub!AC1132/1000000</f>
        <v>0</v>
      </c>
      <c r="AB1148" s="5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</row>
    <row r="1149" spans="1:35" x14ac:dyDescent="0.25">
      <c r="A1149" t="s">
        <v>1126</v>
      </c>
      <c r="B1149" s="1">
        <v>0</v>
      </c>
      <c r="C1149" s="149">
        <v>0</v>
      </c>
      <c r="D1149" s="1">
        <v>0</v>
      </c>
      <c r="E1149" s="1">
        <v>0</v>
      </c>
      <c r="F1149" s="1">
        <v>0</v>
      </c>
      <c r="G1149" s="58">
        <v>0</v>
      </c>
      <c r="I1149" s="180">
        <f>+BPub!G1133/1000000</f>
        <v>0</v>
      </c>
      <c r="J1149" s="180">
        <f>+BPub!L1133/1000000</f>
        <v>0</v>
      </c>
      <c r="K1149" s="180">
        <f>+BPub!Q1133/1000000</f>
        <v>0</v>
      </c>
      <c r="L1149" s="180">
        <f>+BPub!W1133/1000000</f>
        <v>0</v>
      </c>
      <c r="M1149" s="180">
        <f>+BPub!AD1133/1000000</f>
        <v>0</v>
      </c>
      <c r="N1149" s="180">
        <v>0</v>
      </c>
      <c r="P1149" s="58">
        <f>+BPub!I1133/1000000</f>
        <v>0</v>
      </c>
      <c r="Q1149" s="58">
        <f>+BPub!N1133/1000000</f>
        <v>0</v>
      </c>
      <c r="R1149" s="58">
        <f>+BPub!S1133/1000000</f>
        <v>0</v>
      </c>
      <c r="S1149" s="58">
        <f>+BPub!X1133/1000000</f>
        <v>0</v>
      </c>
      <c r="T1149" s="58">
        <f>+BPub!AB1133/1000000</f>
        <v>0</v>
      </c>
      <c r="U1149" s="58">
        <v>0</v>
      </c>
      <c r="W1149" s="58">
        <f>+BPub!H1133/1000000</f>
        <v>0</v>
      </c>
      <c r="X1149" s="58">
        <f>+BPub!M1133/1000000</f>
        <v>0</v>
      </c>
      <c r="Y1149" s="58">
        <f>+BPub!R1133/1000000</f>
        <v>0</v>
      </c>
      <c r="Z1149" s="58">
        <f>+BPub!V1133/1000000</f>
        <v>0</v>
      </c>
      <c r="AA1149" s="58">
        <f>+BPub!AC1133/1000000</f>
        <v>0</v>
      </c>
      <c r="AB1149" s="58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</row>
    <row r="1150" spans="1:35" x14ac:dyDescent="0.25">
      <c r="A1150" t="s">
        <v>1127</v>
      </c>
      <c r="B1150" s="1">
        <v>0</v>
      </c>
      <c r="C1150" s="149">
        <v>0</v>
      </c>
      <c r="D1150" s="1">
        <v>0</v>
      </c>
      <c r="E1150" s="1">
        <v>0</v>
      </c>
      <c r="F1150" s="1">
        <v>0</v>
      </c>
      <c r="G1150" s="58">
        <v>0</v>
      </c>
      <c r="I1150" s="180">
        <f>+BPub!G1134/1000000</f>
        <v>0</v>
      </c>
      <c r="J1150" s="180">
        <f>+BPub!L1134/1000000</f>
        <v>0</v>
      </c>
      <c r="K1150" s="180">
        <f>+BPub!Q1134/1000000</f>
        <v>0</v>
      </c>
      <c r="L1150" s="180">
        <f>+BPub!W1134/1000000</f>
        <v>0</v>
      </c>
      <c r="M1150" s="180">
        <f>+BPub!AD1134/1000000</f>
        <v>0</v>
      </c>
      <c r="N1150" s="180">
        <v>0</v>
      </c>
      <c r="P1150" s="58">
        <f>+BPub!I1134/1000000</f>
        <v>0</v>
      </c>
      <c r="Q1150" s="58">
        <f>+BPub!N1134/1000000</f>
        <v>0</v>
      </c>
      <c r="R1150" s="58">
        <f>+BPub!S1134/1000000</f>
        <v>0</v>
      </c>
      <c r="S1150" s="58">
        <f>+BPub!X1134/1000000</f>
        <v>0</v>
      </c>
      <c r="T1150" s="58">
        <f>+BPub!AB1134/1000000</f>
        <v>0</v>
      </c>
      <c r="U1150" s="58">
        <v>0</v>
      </c>
      <c r="W1150" s="58">
        <f>+BPub!H1134/1000000</f>
        <v>0</v>
      </c>
      <c r="X1150" s="58">
        <f>+BPub!M1134/1000000</f>
        <v>0</v>
      </c>
      <c r="Y1150" s="58">
        <f>+BPub!R1134/1000000</f>
        <v>0</v>
      </c>
      <c r="Z1150" s="58">
        <f>+BPub!V1134/1000000</f>
        <v>0</v>
      </c>
      <c r="AA1150" s="58">
        <f>+BPub!AC1134/1000000</f>
        <v>0</v>
      </c>
      <c r="AB1150" s="58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</row>
    <row r="1151" spans="1:35" x14ac:dyDescent="0.25">
      <c r="A1151" t="s">
        <v>1128</v>
      </c>
      <c r="B1151" s="1">
        <v>0</v>
      </c>
      <c r="C1151" s="149">
        <v>0</v>
      </c>
      <c r="D1151" s="1">
        <v>0</v>
      </c>
      <c r="E1151" s="1">
        <v>0</v>
      </c>
      <c r="F1151" s="1">
        <v>0</v>
      </c>
      <c r="G1151" s="58">
        <v>0</v>
      </c>
      <c r="I1151" s="180">
        <f>+BPub!G1135/1000000</f>
        <v>0</v>
      </c>
      <c r="J1151" s="180">
        <f>+BPub!L1135/1000000</f>
        <v>0</v>
      </c>
      <c r="K1151" s="180">
        <f>+BPub!Q1135/1000000</f>
        <v>0</v>
      </c>
      <c r="L1151" s="180">
        <f>+BPub!W1135/1000000</f>
        <v>0</v>
      </c>
      <c r="M1151" s="180">
        <f>+BPub!AD1135/1000000</f>
        <v>0</v>
      </c>
      <c r="N1151" s="180">
        <v>0</v>
      </c>
      <c r="P1151" s="58">
        <f>+BPub!I1135/1000000</f>
        <v>0</v>
      </c>
      <c r="Q1151" s="58">
        <f>+BPub!N1135/1000000</f>
        <v>0</v>
      </c>
      <c r="R1151" s="58">
        <f>+BPub!S1135/1000000</f>
        <v>0</v>
      </c>
      <c r="S1151" s="58">
        <f>+BPub!X1135/1000000</f>
        <v>0</v>
      </c>
      <c r="T1151" s="58">
        <f>+BPub!AB1135/1000000</f>
        <v>0</v>
      </c>
      <c r="U1151" s="58">
        <v>0</v>
      </c>
      <c r="W1151" s="58">
        <f>+BPub!H1135/1000000</f>
        <v>0</v>
      </c>
      <c r="X1151" s="58">
        <f>+BPub!M1135/1000000</f>
        <v>0</v>
      </c>
      <c r="Y1151" s="58">
        <f>+BPub!R1135/1000000</f>
        <v>0</v>
      </c>
      <c r="Z1151" s="58">
        <f>+BPub!V1135/1000000</f>
        <v>0</v>
      </c>
      <c r="AA1151" s="58">
        <f>+BPub!AC1135/1000000</f>
        <v>0</v>
      </c>
      <c r="AB1151" s="58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</row>
    <row r="1152" spans="1:35" x14ac:dyDescent="0.25">
      <c r="A1152" t="s">
        <v>1129</v>
      </c>
      <c r="B1152" s="1">
        <v>0</v>
      </c>
      <c r="C1152" s="149">
        <v>0</v>
      </c>
      <c r="D1152" s="1">
        <v>0</v>
      </c>
      <c r="E1152" s="1">
        <v>0</v>
      </c>
      <c r="F1152" s="1">
        <v>0</v>
      </c>
      <c r="G1152" s="58">
        <v>0</v>
      </c>
      <c r="I1152" s="180">
        <f>+BPub!G1136/1000000</f>
        <v>0</v>
      </c>
      <c r="J1152" s="180">
        <f>+BPub!L1136/1000000</f>
        <v>0</v>
      </c>
      <c r="K1152" s="180">
        <f>+BPub!Q1136/1000000</f>
        <v>0</v>
      </c>
      <c r="L1152" s="180">
        <f>+BPub!W1136/1000000</f>
        <v>0</v>
      </c>
      <c r="M1152" s="180">
        <f>+BPub!AD1136/1000000</f>
        <v>0</v>
      </c>
      <c r="N1152" s="180">
        <v>0</v>
      </c>
      <c r="P1152" s="58">
        <f>+BPub!I1136/1000000</f>
        <v>0</v>
      </c>
      <c r="Q1152" s="58">
        <f>+BPub!N1136/1000000</f>
        <v>0</v>
      </c>
      <c r="R1152" s="58">
        <f>+BPub!S1136/1000000</f>
        <v>0</v>
      </c>
      <c r="S1152" s="58">
        <f>+BPub!X1136/1000000</f>
        <v>0</v>
      </c>
      <c r="T1152" s="58">
        <f>+BPub!AB1136/1000000</f>
        <v>0</v>
      </c>
      <c r="U1152" s="58">
        <v>0</v>
      </c>
      <c r="W1152" s="58">
        <f>+BPub!H1136/1000000</f>
        <v>0</v>
      </c>
      <c r="X1152" s="58">
        <f>+BPub!M1136/1000000</f>
        <v>0</v>
      </c>
      <c r="Y1152" s="58">
        <f>+BPub!R1136/1000000</f>
        <v>0</v>
      </c>
      <c r="Z1152" s="58">
        <f>+BPub!V1136/1000000</f>
        <v>0</v>
      </c>
      <c r="AA1152" s="58">
        <f>+BPub!AC1136/1000000</f>
        <v>0</v>
      </c>
      <c r="AB1152" s="58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</row>
    <row r="1153" spans="1:35" x14ac:dyDescent="0.25">
      <c r="A1153" t="s">
        <v>1130</v>
      </c>
      <c r="B1153" s="1">
        <v>0</v>
      </c>
      <c r="C1153" s="149">
        <v>0</v>
      </c>
      <c r="D1153" s="1">
        <v>0</v>
      </c>
      <c r="E1153" s="1">
        <v>0</v>
      </c>
      <c r="F1153" s="1">
        <v>0</v>
      </c>
      <c r="G1153" s="58">
        <v>0</v>
      </c>
      <c r="I1153" s="180">
        <f>+BPub!G1137/1000000</f>
        <v>0</v>
      </c>
      <c r="J1153" s="180">
        <f>+BPub!L1137/1000000</f>
        <v>0</v>
      </c>
      <c r="K1153" s="180">
        <f>+BPub!Q1137/1000000</f>
        <v>0</v>
      </c>
      <c r="L1153" s="180">
        <f>+BPub!W1137/1000000</f>
        <v>0</v>
      </c>
      <c r="M1153" s="180">
        <f>+BPub!AD1137/1000000</f>
        <v>0</v>
      </c>
      <c r="N1153" s="180">
        <v>0</v>
      </c>
      <c r="P1153" s="58">
        <f>+BPub!I1137/1000000</f>
        <v>0</v>
      </c>
      <c r="Q1153" s="58">
        <f>+BPub!N1137/1000000</f>
        <v>0</v>
      </c>
      <c r="R1153" s="58">
        <f>+BPub!S1137/1000000</f>
        <v>0</v>
      </c>
      <c r="S1153" s="58">
        <f>+BPub!X1137/1000000</f>
        <v>0</v>
      </c>
      <c r="T1153" s="58">
        <f>+BPub!AB1137/1000000</f>
        <v>0</v>
      </c>
      <c r="U1153" s="58">
        <v>0</v>
      </c>
      <c r="W1153" s="58">
        <f>+BPub!H1137/1000000</f>
        <v>0</v>
      </c>
      <c r="X1153" s="58">
        <f>+BPub!M1137/1000000</f>
        <v>0</v>
      </c>
      <c r="Y1153" s="58">
        <f>+BPub!R1137/1000000</f>
        <v>0</v>
      </c>
      <c r="Z1153" s="58">
        <f>+BPub!V1137/1000000</f>
        <v>0</v>
      </c>
      <c r="AA1153" s="58">
        <f>+BPub!AC1137/1000000</f>
        <v>0</v>
      </c>
      <c r="AB1153" s="58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</row>
    <row r="1154" spans="1:35" x14ac:dyDescent="0.25">
      <c r="A1154" t="s">
        <v>1131</v>
      </c>
      <c r="B1154" s="1">
        <v>0</v>
      </c>
      <c r="C1154" s="149">
        <v>0</v>
      </c>
      <c r="D1154" s="1">
        <v>0</v>
      </c>
      <c r="E1154" s="1">
        <v>0</v>
      </c>
      <c r="F1154" s="1">
        <v>0</v>
      </c>
      <c r="G1154" s="58">
        <v>0</v>
      </c>
      <c r="I1154" s="180">
        <f>+BPub!G1138/1000000</f>
        <v>0</v>
      </c>
      <c r="J1154" s="180">
        <f>+BPub!L1138/1000000</f>
        <v>0</v>
      </c>
      <c r="K1154" s="180">
        <f>+BPub!Q1138/1000000</f>
        <v>0</v>
      </c>
      <c r="L1154" s="180">
        <f>+BPub!W1138/1000000</f>
        <v>0</v>
      </c>
      <c r="M1154" s="180">
        <f>+BPub!AD1138/1000000</f>
        <v>0</v>
      </c>
      <c r="N1154" s="180">
        <v>0</v>
      </c>
      <c r="P1154" s="58">
        <f>+BPub!I1138/1000000</f>
        <v>0</v>
      </c>
      <c r="Q1154" s="58">
        <f>+BPub!N1138/1000000</f>
        <v>0</v>
      </c>
      <c r="R1154" s="58">
        <f>+BPub!S1138/1000000</f>
        <v>0</v>
      </c>
      <c r="S1154" s="58">
        <f>+BPub!X1138/1000000</f>
        <v>0</v>
      </c>
      <c r="T1154" s="58">
        <f>+BPub!AB1138/1000000</f>
        <v>0</v>
      </c>
      <c r="U1154" s="58">
        <v>0</v>
      </c>
      <c r="W1154" s="58">
        <f>+BPub!H1138/1000000</f>
        <v>0</v>
      </c>
      <c r="X1154" s="58">
        <f>+BPub!M1138/1000000</f>
        <v>0</v>
      </c>
      <c r="Y1154" s="58">
        <f>+BPub!R1138/1000000</f>
        <v>0</v>
      </c>
      <c r="Z1154" s="58">
        <f>+BPub!V1138/1000000</f>
        <v>0</v>
      </c>
      <c r="AA1154" s="58">
        <f>+BPub!AC1138/1000000</f>
        <v>0</v>
      </c>
      <c r="AB1154" s="58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</row>
    <row r="1155" spans="1:35" x14ac:dyDescent="0.25">
      <c r="A1155" t="s">
        <v>1132</v>
      </c>
      <c r="B1155" s="1">
        <v>0</v>
      </c>
      <c r="C1155" s="149">
        <v>0</v>
      </c>
      <c r="D1155" s="1">
        <v>0</v>
      </c>
      <c r="E1155" s="1">
        <v>0</v>
      </c>
      <c r="F1155" s="1">
        <v>0</v>
      </c>
      <c r="G1155" s="58">
        <v>0</v>
      </c>
      <c r="I1155" s="180">
        <f>+BPub!G1139/1000000</f>
        <v>0</v>
      </c>
      <c r="J1155" s="180">
        <f>+BPub!L1139/1000000</f>
        <v>0</v>
      </c>
      <c r="K1155" s="180">
        <f>+BPub!Q1139/1000000</f>
        <v>0</v>
      </c>
      <c r="L1155" s="180">
        <f>+BPub!W1139/1000000</f>
        <v>0</v>
      </c>
      <c r="M1155" s="180">
        <f>+BPub!AD1139/1000000</f>
        <v>0</v>
      </c>
      <c r="N1155" s="180">
        <v>0</v>
      </c>
      <c r="P1155" s="58">
        <f>+BPub!I1139/1000000</f>
        <v>0</v>
      </c>
      <c r="Q1155" s="58">
        <f>+BPub!N1139/1000000</f>
        <v>0</v>
      </c>
      <c r="R1155" s="58">
        <f>+BPub!S1139/1000000</f>
        <v>0</v>
      </c>
      <c r="S1155" s="58">
        <f>+BPub!X1139/1000000</f>
        <v>0</v>
      </c>
      <c r="T1155" s="58">
        <f>+BPub!AB1139/1000000</f>
        <v>0</v>
      </c>
      <c r="U1155" s="58">
        <v>0</v>
      </c>
      <c r="W1155" s="58">
        <f>+BPub!H1139/1000000</f>
        <v>0</v>
      </c>
      <c r="X1155" s="58">
        <f>+BPub!M1139/1000000</f>
        <v>0</v>
      </c>
      <c r="Y1155" s="58">
        <f>+BPub!R1139/1000000</f>
        <v>0</v>
      </c>
      <c r="Z1155" s="58">
        <f>+BPub!V1139/1000000</f>
        <v>0</v>
      </c>
      <c r="AA1155" s="58">
        <f>+BPub!AC1139/1000000</f>
        <v>0</v>
      </c>
      <c r="AB1155" s="58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</row>
    <row r="1156" spans="1:35" x14ac:dyDescent="0.25">
      <c r="A1156" t="s">
        <v>1133</v>
      </c>
      <c r="B1156" s="1">
        <v>0</v>
      </c>
      <c r="C1156" s="149">
        <v>0</v>
      </c>
      <c r="D1156" s="1">
        <v>0</v>
      </c>
      <c r="E1156" s="1">
        <v>0</v>
      </c>
      <c r="F1156" s="1">
        <v>0</v>
      </c>
      <c r="G1156" s="58">
        <v>0</v>
      </c>
      <c r="I1156" s="180">
        <f>+BPub!G1140/1000000</f>
        <v>0</v>
      </c>
      <c r="J1156" s="180">
        <f>+BPub!L1140/1000000</f>
        <v>0</v>
      </c>
      <c r="K1156" s="180">
        <f>+BPub!Q1140/1000000</f>
        <v>0</v>
      </c>
      <c r="L1156" s="180">
        <f>+BPub!W1140/1000000</f>
        <v>0</v>
      </c>
      <c r="M1156" s="180">
        <f>+BPub!AD1140/1000000</f>
        <v>0</v>
      </c>
      <c r="N1156" s="180">
        <v>0</v>
      </c>
      <c r="P1156" s="58">
        <f>+BPub!I1140/1000000</f>
        <v>0</v>
      </c>
      <c r="Q1156" s="58">
        <f>+BPub!N1140/1000000</f>
        <v>0</v>
      </c>
      <c r="R1156" s="58">
        <f>+BPub!S1140/1000000</f>
        <v>0</v>
      </c>
      <c r="S1156" s="58">
        <f>+BPub!X1140/1000000</f>
        <v>0</v>
      </c>
      <c r="T1156" s="58">
        <f>+BPub!AB1140/1000000</f>
        <v>0</v>
      </c>
      <c r="U1156" s="58">
        <v>0</v>
      </c>
      <c r="W1156" s="58">
        <f>+BPub!H1140/1000000</f>
        <v>0</v>
      </c>
      <c r="X1156" s="58">
        <f>+BPub!M1140/1000000</f>
        <v>0</v>
      </c>
      <c r="Y1156" s="58">
        <f>+BPub!R1140/1000000</f>
        <v>0</v>
      </c>
      <c r="Z1156" s="58">
        <f>+BPub!V1140/1000000</f>
        <v>0</v>
      </c>
      <c r="AA1156" s="58">
        <f>+BPub!AC1140/1000000</f>
        <v>0</v>
      </c>
      <c r="AB1156" s="58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</row>
    <row r="1157" spans="1:35" x14ac:dyDescent="0.25">
      <c r="A1157" t="s">
        <v>1134</v>
      </c>
      <c r="B1157" s="1">
        <v>0</v>
      </c>
      <c r="C1157" s="149">
        <v>0</v>
      </c>
      <c r="D1157" s="1">
        <v>0</v>
      </c>
      <c r="E1157" s="1">
        <v>0</v>
      </c>
      <c r="F1157" s="1">
        <v>0</v>
      </c>
      <c r="G1157" s="58">
        <v>0</v>
      </c>
      <c r="I1157" s="180">
        <f>+BPub!G1141/1000000</f>
        <v>0</v>
      </c>
      <c r="J1157" s="180">
        <f>+BPub!L1141/1000000</f>
        <v>0</v>
      </c>
      <c r="K1157" s="180">
        <f>+BPub!Q1141/1000000</f>
        <v>0</v>
      </c>
      <c r="L1157" s="180">
        <f>+BPub!W1141/1000000</f>
        <v>0</v>
      </c>
      <c r="M1157" s="180">
        <f>+BPub!AD1141/1000000</f>
        <v>0</v>
      </c>
      <c r="N1157" s="180">
        <v>0</v>
      </c>
      <c r="P1157" s="58">
        <f>+BPub!I1141/1000000</f>
        <v>0</v>
      </c>
      <c r="Q1157" s="58">
        <f>+BPub!N1141/1000000</f>
        <v>0</v>
      </c>
      <c r="R1157" s="58">
        <f>+BPub!S1141/1000000</f>
        <v>0</v>
      </c>
      <c r="S1157" s="58">
        <f>+BPub!X1141/1000000</f>
        <v>0</v>
      </c>
      <c r="T1157" s="58">
        <f>+BPub!AB1141/1000000</f>
        <v>0</v>
      </c>
      <c r="U1157" s="58">
        <v>0</v>
      </c>
      <c r="W1157" s="58">
        <f>+BPub!H1141/1000000</f>
        <v>0</v>
      </c>
      <c r="X1157" s="58">
        <f>+BPub!M1141/1000000</f>
        <v>0</v>
      </c>
      <c r="Y1157" s="58">
        <f>+BPub!R1141/1000000</f>
        <v>0</v>
      </c>
      <c r="Z1157" s="58">
        <f>+BPub!V1141/1000000</f>
        <v>0</v>
      </c>
      <c r="AA1157" s="58">
        <f>+BPub!AC1141/1000000</f>
        <v>0</v>
      </c>
      <c r="AB1157" s="58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</row>
    <row r="1158" spans="1:35" x14ac:dyDescent="0.25">
      <c r="A1158" t="s">
        <v>1135</v>
      </c>
      <c r="B1158" s="1">
        <v>0</v>
      </c>
      <c r="C1158" s="149">
        <v>0</v>
      </c>
      <c r="D1158" s="1">
        <v>0</v>
      </c>
      <c r="E1158" s="1">
        <v>0</v>
      </c>
      <c r="F1158" s="1">
        <v>0</v>
      </c>
      <c r="G1158" s="58">
        <v>0</v>
      </c>
      <c r="I1158" s="180">
        <f>+BPub!G1142/1000000</f>
        <v>0</v>
      </c>
      <c r="J1158" s="180">
        <f>+BPub!L1142/1000000</f>
        <v>0</v>
      </c>
      <c r="K1158" s="180">
        <f>+BPub!Q1142/1000000</f>
        <v>0</v>
      </c>
      <c r="L1158" s="180">
        <f>+BPub!W1142/1000000</f>
        <v>0</v>
      </c>
      <c r="M1158" s="180">
        <f>+BPub!AD1142/1000000</f>
        <v>0</v>
      </c>
      <c r="N1158" s="180">
        <v>0</v>
      </c>
      <c r="P1158" s="58">
        <f>+BPub!I1142/1000000</f>
        <v>0</v>
      </c>
      <c r="Q1158" s="58">
        <f>+BPub!N1142/1000000</f>
        <v>0</v>
      </c>
      <c r="R1158" s="58">
        <f>+BPub!S1142/1000000</f>
        <v>0</v>
      </c>
      <c r="S1158" s="58">
        <f>+BPub!X1142/1000000</f>
        <v>0</v>
      </c>
      <c r="T1158" s="58">
        <f>+BPub!AB1142/1000000</f>
        <v>0</v>
      </c>
      <c r="U1158" s="58">
        <v>0</v>
      </c>
      <c r="W1158" s="58">
        <f>+BPub!H1142/1000000</f>
        <v>0</v>
      </c>
      <c r="X1158" s="58">
        <f>+BPub!M1142/1000000</f>
        <v>0</v>
      </c>
      <c r="Y1158" s="58">
        <f>+BPub!R1142/1000000</f>
        <v>0</v>
      </c>
      <c r="Z1158" s="58">
        <f>+BPub!V1142/1000000</f>
        <v>0</v>
      </c>
      <c r="AA1158" s="58">
        <f>+BPub!AC1142/1000000</f>
        <v>0</v>
      </c>
      <c r="AB1158" s="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</row>
    <row r="1159" spans="1:35" x14ac:dyDescent="0.25">
      <c r="A1159" t="s">
        <v>1136</v>
      </c>
      <c r="B1159" s="1">
        <v>0</v>
      </c>
      <c r="C1159" s="149">
        <v>0</v>
      </c>
      <c r="D1159" s="1">
        <v>0</v>
      </c>
      <c r="E1159" s="1">
        <v>0</v>
      </c>
      <c r="F1159" s="1">
        <v>0</v>
      </c>
      <c r="G1159" s="58">
        <v>0</v>
      </c>
      <c r="I1159" s="180">
        <f>+BPub!G1143/1000000</f>
        <v>0</v>
      </c>
      <c r="J1159" s="180">
        <f>+BPub!L1143/1000000</f>
        <v>0</v>
      </c>
      <c r="K1159" s="180">
        <f>+BPub!Q1143/1000000</f>
        <v>0</v>
      </c>
      <c r="L1159" s="180">
        <f>+BPub!W1143/1000000</f>
        <v>0</v>
      </c>
      <c r="M1159" s="180">
        <f>+BPub!AD1143/1000000</f>
        <v>0</v>
      </c>
      <c r="N1159" s="180">
        <v>0</v>
      </c>
      <c r="P1159" s="58">
        <f>+BPub!I1143/1000000</f>
        <v>0</v>
      </c>
      <c r="Q1159" s="58">
        <f>+BPub!N1143/1000000</f>
        <v>0</v>
      </c>
      <c r="R1159" s="58">
        <f>+BPub!S1143/1000000</f>
        <v>0</v>
      </c>
      <c r="S1159" s="58">
        <f>+BPub!X1143/1000000</f>
        <v>0</v>
      </c>
      <c r="T1159" s="58">
        <f>+BPub!AB1143/1000000</f>
        <v>0</v>
      </c>
      <c r="U1159" s="58">
        <v>0</v>
      </c>
      <c r="W1159" s="58">
        <f>+BPub!H1143/1000000</f>
        <v>0</v>
      </c>
      <c r="X1159" s="58">
        <f>+BPub!M1143/1000000</f>
        <v>0</v>
      </c>
      <c r="Y1159" s="58">
        <f>+BPub!R1143/1000000</f>
        <v>0</v>
      </c>
      <c r="Z1159" s="58">
        <f>+BPub!V1143/1000000</f>
        <v>0</v>
      </c>
      <c r="AA1159" s="58">
        <f>+BPub!AC1143/1000000</f>
        <v>0</v>
      </c>
      <c r="AB1159" s="58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</row>
    <row r="1160" spans="1:35" x14ac:dyDescent="0.25">
      <c r="A1160" t="s">
        <v>1137</v>
      </c>
      <c r="B1160" s="1">
        <v>0</v>
      </c>
      <c r="C1160" s="149">
        <v>0</v>
      </c>
      <c r="D1160" s="1">
        <v>0</v>
      </c>
      <c r="E1160" s="1">
        <v>0</v>
      </c>
      <c r="F1160" s="1">
        <v>0</v>
      </c>
      <c r="G1160" s="58">
        <v>0</v>
      </c>
      <c r="I1160" s="180">
        <f>+BPub!G1144/1000000</f>
        <v>0</v>
      </c>
      <c r="J1160" s="180">
        <f>+BPub!L1144/1000000</f>
        <v>0</v>
      </c>
      <c r="K1160" s="180">
        <f>+BPub!Q1144/1000000</f>
        <v>0</v>
      </c>
      <c r="L1160" s="180">
        <f>+BPub!W1144/1000000</f>
        <v>0</v>
      </c>
      <c r="M1160" s="180">
        <f>+BPub!AD1144/1000000</f>
        <v>0</v>
      </c>
      <c r="N1160" s="180">
        <v>0</v>
      </c>
      <c r="P1160" s="58">
        <f>+BPub!I1144/1000000</f>
        <v>0</v>
      </c>
      <c r="Q1160" s="58">
        <f>+BPub!N1144/1000000</f>
        <v>0</v>
      </c>
      <c r="R1160" s="58">
        <f>+BPub!S1144/1000000</f>
        <v>0</v>
      </c>
      <c r="S1160" s="58">
        <f>+BPub!X1144/1000000</f>
        <v>0</v>
      </c>
      <c r="T1160" s="58">
        <f>+BPub!AB1144/1000000</f>
        <v>0</v>
      </c>
      <c r="U1160" s="58">
        <v>0</v>
      </c>
      <c r="W1160" s="58">
        <f>+BPub!H1144/1000000</f>
        <v>0</v>
      </c>
      <c r="X1160" s="58">
        <f>+BPub!M1144/1000000</f>
        <v>0</v>
      </c>
      <c r="Y1160" s="58">
        <f>+BPub!R1144/1000000</f>
        <v>0</v>
      </c>
      <c r="Z1160" s="58">
        <f>+BPub!V1144/1000000</f>
        <v>0</v>
      </c>
      <c r="AA1160" s="58">
        <f>+BPub!AC1144/1000000</f>
        <v>0</v>
      </c>
      <c r="AB1160" s="58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</row>
    <row r="1161" spans="1:35" x14ac:dyDescent="0.25">
      <c r="A1161" t="s">
        <v>1138</v>
      </c>
      <c r="B1161" s="1">
        <v>0</v>
      </c>
      <c r="C1161" s="149">
        <v>0</v>
      </c>
      <c r="D1161" s="1">
        <v>0</v>
      </c>
      <c r="E1161" s="1">
        <v>0</v>
      </c>
      <c r="F1161" s="1">
        <v>0</v>
      </c>
      <c r="G1161" s="58">
        <v>10.80764284</v>
      </c>
      <c r="I1161" s="180">
        <f>+BPub!G1145/1000000</f>
        <v>0</v>
      </c>
      <c r="J1161" s="180">
        <f>+BPub!L1145/1000000</f>
        <v>0</v>
      </c>
      <c r="K1161" s="180">
        <f>+BPub!Q1145/1000000</f>
        <v>0</v>
      </c>
      <c r="L1161" s="180">
        <f>+BPub!W1145/1000000</f>
        <v>0</v>
      </c>
      <c r="M1161" s="180">
        <f>+BPub!AD1145/1000000</f>
        <v>0</v>
      </c>
      <c r="N1161" s="180">
        <v>0</v>
      </c>
      <c r="P1161" s="58">
        <f>+BPub!I1145/1000000</f>
        <v>0</v>
      </c>
      <c r="Q1161" s="58">
        <f>+BPub!N1145/1000000</f>
        <v>0</v>
      </c>
      <c r="R1161" s="58">
        <f>+BPub!S1145/1000000</f>
        <v>0</v>
      </c>
      <c r="S1161" s="58">
        <f>+BPub!X1145/1000000</f>
        <v>0</v>
      </c>
      <c r="T1161" s="58">
        <f>+BPub!AB1145/1000000</f>
        <v>0</v>
      </c>
      <c r="U1161" s="58">
        <v>0</v>
      </c>
      <c r="W1161" s="58">
        <f>+BPub!H1145/1000000</f>
        <v>0</v>
      </c>
      <c r="X1161" s="58">
        <f>+BPub!M1145/1000000</f>
        <v>0</v>
      </c>
      <c r="Y1161" s="58">
        <f>+BPub!R1145/1000000</f>
        <v>0</v>
      </c>
      <c r="Z1161" s="58">
        <f>+BPub!V1145/1000000</f>
        <v>0</v>
      </c>
      <c r="AA1161" s="58">
        <f>+BPub!AC1145/1000000</f>
        <v>0</v>
      </c>
      <c r="AB1161" s="58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</row>
    <row r="1162" spans="1:35" x14ac:dyDescent="0.25">
      <c r="A1162" t="s">
        <v>1139</v>
      </c>
      <c r="B1162" s="1">
        <v>0</v>
      </c>
      <c r="C1162" s="149">
        <v>0</v>
      </c>
      <c r="D1162" s="1">
        <v>0</v>
      </c>
      <c r="E1162" s="1">
        <v>0</v>
      </c>
      <c r="F1162" s="1">
        <v>0</v>
      </c>
      <c r="G1162" s="58">
        <v>0</v>
      </c>
      <c r="I1162" s="180">
        <f>+BPub!G1146/1000000</f>
        <v>0</v>
      </c>
      <c r="J1162" s="180">
        <f>+BPub!L1146/1000000</f>
        <v>0</v>
      </c>
      <c r="K1162" s="180">
        <f>+BPub!Q1146/1000000</f>
        <v>0</v>
      </c>
      <c r="L1162" s="180">
        <f>+BPub!W1146/1000000</f>
        <v>0</v>
      </c>
      <c r="M1162" s="180">
        <f>+BPub!AD1146/1000000</f>
        <v>0</v>
      </c>
      <c r="N1162" s="180">
        <v>0</v>
      </c>
      <c r="P1162" s="58">
        <f>+BPub!I1146/1000000</f>
        <v>0</v>
      </c>
      <c r="Q1162" s="58">
        <f>+BPub!N1146/1000000</f>
        <v>0</v>
      </c>
      <c r="R1162" s="58">
        <f>+BPub!S1146/1000000</f>
        <v>0</v>
      </c>
      <c r="S1162" s="58">
        <f>+BPub!X1146/1000000</f>
        <v>0</v>
      </c>
      <c r="T1162" s="58">
        <f>+BPub!AB1146/1000000</f>
        <v>0</v>
      </c>
      <c r="U1162" s="58">
        <v>0</v>
      </c>
      <c r="W1162" s="58">
        <f>+BPub!H1146/1000000</f>
        <v>0</v>
      </c>
      <c r="X1162" s="58">
        <f>+BPub!M1146/1000000</f>
        <v>0</v>
      </c>
      <c r="Y1162" s="58">
        <f>+BPub!R1146/1000000</f>
        <v>0</v>
      </c>
      <c r="Z1162" s="58">
        <f>+BPub!V1146/1000000</f>
        <v>0</v>
      </c>
      <c r="AA1162" s="58">
        <f>+BPub!AC1146/1000000</f>
        <v>0</v>
      </c>
      <c r="AB1162" s="58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</row>
    <row r="1163" spans="1:35" x14ac:dyDescent="0.25">
      <c r="A1163" t="s">
        <v>1140</v>
      </c>
      <c r="B1163" s="1">
        <v>0</v>
      </c>
      <c r="C1163" s="149">
        <v>0</v>
      </c>
      <c r="D1163" s="1">
        <v>0</v>
      </c>
      <c r="E1163" s="1">
        <v>0</v>
      </c>
      <c r="F1163" s="1">
        <v>0</v>
      </c>
      <c r="G1163" s="58">
        <v>10.80764284</v>
      </c>
      <c r="I1163" s="180">
        <f>+BPub!G1147/1000000</f>
        <v>0</v>
      </c>
      <c r="J1163" s="180">
        <f>+BPub!L1147/1000000</f>
        <v>0</v>
      </c>
      <c r="K1163" s="180">
        <f>+BPub!Q1147/1000000</f>
        <v>0</v>
      </c>
      <c r="L1163" s="180">
        <f>+BPub!W1147/1000000</f>
        <v>0</v>
      </c>
      <c r="M1163" s="180">
        <f>+BPub!AD1147/1000000</f>
        <v>0</v>
      </c>
      <c r="N1163" s="180">
        <v>0</v>
      </c>
      <c r="P1163" s="58">
        <f>+BPub!I1147/1000000</f>
        <v>0</v>
      </c>
      <c r="Q1163" s="58">
        <f>+BPub!N1147/1000000</f>
        <v>0</v>
      </c>
      <c r="R1163" s="58">
        <f>+BPub!S1147/1000000</f>
        <v>0</v>
      </c>
      <c r="S1163" s="58">
        <f>+BPub!X1147/1000000</f>
        <v>0</v>
      </c>
      <c r="T1163" s="58">
        <f>+BPub!AB1147/1000000</f>
        <v>0</v>
      </c>
      <c r="U1163" s="58">
        <v>0</v>
      </c>
      <c r="W1163" s="58">
        <f>+BPub!H1147/1000000</f>
        <v>0</v>
      </c>
      <c r="X1163" s="58">
        <f>+BPub!M1147/1000000</f>
        <v>0</v>
      </c>
      <c r="Y1163" s="58">
        <f>+BPub!R1147/1000000</f>
        <v>0</v>
      </c>
      <c r="Z1163" s="58">
        <f>+BPub!V1147/1000000</f>
        <v>0</v>
      </c>
      <c r="AA1163" s="58">
        <f>+BPub!AC1147/1000000</f>
        <v>0</v>
      </c>
      <c r="AB1163" s="58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</row>
    <row r="1164" spans="1:35" x14ac:dyDescent="0.25">
      <c r="A1164" t="s">
        <v>1141</v>
      </c>
      <c r="B1164" s="1">
        <v>0</v>
      </c>
      <c r="C1164" s="149">
        <v>0</v>
      </c>
      <c r="D1164" s="1">
        <v>0</v>
      </c>
      <c r="E1164" s="1">
        <v>0</v>
      </c>
      <c r="F1164" s="1">
        <v>0</v>
      </c>
      <c r="G1164" s="58">
        <v>0</v>
      </c>
      <c r="I1164" s="180">
        <f>+BPub!G1148/1000000</f>
        <v>0</v>
      </c>
      <c r="J1164" s="180">
        <f>+BPub!L1148/1000000</f>
        <v>0</v>
      </c>
      <c r="K1164" s="180">
        <f>+BPub!Q1148/1000000</f>
        <v>0</v>
      </c>
      <c r="L1164" s="180">
        <f>+BPub!W1148/1000000</f>
        <v>0</v>
      </c>
      <c r="M1164" s="180">
        <f>+BPub!AD1148/1000000</f>
        <v>0</v>
      </c>
      <c r="N1164" s="180">
        <v>0</v>
      </c>
      <c r="P1164" s="58">
        <f>+BPub!I1148/1000000</f>
        <v>0</v>
      </c>
      <c r="Q1164" s="58">
        <f>+BPub!N1148/1000000</f>
        <v>0</v>
      </c>
      <c r="R1164" s="58">
        <f>+BPub!S1148/1000000</f>
        <v>0</v>
      </c>
      <c r="S1164" s="58">
        <f>+BPub!X1148/1000000</f>
        <v>0</v>
      </c>
      <c r="T1164" s="58">
        <f>+BPub!AB1148/1000000</f>
        <v>0</v>
      </c>
      <c r="U1164" s="58">
        <v>0</v>
      </c>
      <c r="W1164" s="58">
        <f>+BPub!H1148/1000000</f>
        <v>0</v>
      </c>
      <c r="X1164" s="58">
        <f>+BPub!M1148/1000000</f>
        <v>0</v>
      </c>
      <c r="Y1164" s="58">
        <f>+BPub!R1148/1000000</f>
        <v>0</v>
      </c>
      <c r="Z1164" s="58">
        <f>+BPub!V1148/1000000</f>
        <v>0</v>
      </c>
      <c r="AA1164" s="58">
        <f>+BPub!AC1148/1000000</f>
        <v>0</v>
      </c>
      <c r="AB1164" s="58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</row>
    <row r="1165" spans="1:35" x14ac:dyDescent="0.25">
      <c r="A1165" t="s">
        <v>1142</v>
      </c>
      <c r="B1165" s="1">
        <v>0</v>
      </c>
      <c r="C1165" s="149">
        <v>0</v>
      </c>
      <c r="D1165" s="1">
        <v>0</v>
      </c>
      <c r="E1165" s="1">
        <v>0</v>
      </c>
      <c r="F1165" s="1">
        <v>0</v>
      </c>
      <c r="G1165" s="58">
        <v>0</v>
      </c>
      <c r="I1165" s="180">
        <f>+BPub!G1149/1000000</f>
        <v>0</v>
      </c>
      <c r="J1165" s="180">
        <f>+BPub!L1149/1000000</f>
        <v>0</v>
      </c>
      <c r="K1165" s="180">
        <f>+BPub!Q1149/1000000</f>
        <v>0</v>
      </c>
      <c r="L1165" s="180">
        <f>+BPub!W1149/1000000</f>
        <v>0</v>
      </c>
      <c r="M1165" s="180">
        <f>+BPub!AD1149/1000000</f>
        <v>0</v>
      </c>
      <c r="N1165" s="180">
        <v>0</v>
      </c>
      <c r="P1165" s="58">
        <f>+BPub!I1149/1000000</f>
        <v>0</v>
      </c>
      <c r="Q1165" s="58">
        <f>+BPub!N1149/1000000</f>
        <v>0</v>
      </c>
      <c r="R1165" s="58">
        <f>+BPub!S1149/1000000</f>
        <v>0</v>
      </c>
      <c r="S1165" s="58">
        <f>+BPub!X1149/1000000</f>
        <v>0</v>
      </c>
      <c r="T1165" s="58">
        <f>+BPub!AB1149/1000000</f>
        <v>0</v>
      </c>
      <c r="U1165" s="58">
        <v>0</v>
      </c>
      <c r="W1165" s="58">
        <f>+BPub!H1149/1000000</f>
        <v>0</v>
      </c>
      <c r="X1165" s="58">
        <f>+BPub!M1149/1000000</f>
        <v>0</v>
      </c>
      <c r="Y1165" s="58">
        <f>+BPub!R1149/1000000</f>
        <v>0</v>
      </c>
      <c r="Z1165" s="58">
        <f>+BPub!V1149/1000000</f>
        <v>0</v>
      </c>
      <c r="AA1165" s="58">
        <f>+BPub!AC1149/1000000</f>
        <v>0</v>
      </c>
      <c r="AB1165" s="58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</row>
    <row r="1166" spans="1:35" x14ac:dyDescent="0.25">
      <c r="A1166" t="s">
        <v>1143</v>
      </c>
      <c r="B1166" s="1">
        <v>0</v>
      </c>
      <c r="C1166" s="149">
        <v>0</v>
      </c>
      <c r="D1166" s="1">
        <v>0</v>
      </c>
      <c r="E1166" s="1">
        <v>0</v>
      </c>
      <c r="F1166" s="1">
        <v>0</v>
      </c>
      <c r="G1166" s="58">
        <v>0</v>
      </c>
      <c r="I1166" s="180">
        <f>+BPub!G1150/1000000</f>
        <v>0</v>
      </c>
      <c r="J1166" s="180">
        <f>+BPub!L1150/1000000</f>
        <v>0</v>
      </c>
      <c r="K1166" s="180">
        <f>+BPub!Q1150/1000000</f>
        <v>0</v>
      </c>
      <c r="L1166" s="180">
        <f>+BPub!W1150/1000000</f>
        <v>0</v>
      </c>
      <c r="M1166" s="180">
        <f>+BPub!AD1150/1000000</f>
        <v>0</v>
      </c>
      <c r="N1166" s="180">
        <v>0</v>
      </c>
      <c r="P1166" s="58">
        <f>+BPub!I1150/1000000</f>
        <v>0</v>
      </c>
      <c r="Q1166" s="58">
        <f>+BPub!N1150/1000000</f>
        <v>0</v>
      </c>
      <c r="R1166" s="58">
        <f>+BPub!S1150/1000000</f>
        <v>0</v>
      </c>
      <c r="S1166" s="58">
        <f>+BPub!X1150/1000000</f>
        <v>0</v>
      </c>
      <c r="T1166" s="58">
        <f>+BPub!AB1150/1000000</f>
        <v>0</v>
      </c>
      <c r="U1166" s="58">
        <v>0</v>
      </c>
      <c r="W1166" s="58">
        <f>+BPub!H1150/1000000</f>
        <v>0</v>
      </c>
      <c r="X1166" s="58">
        <f>+BPub!M1150/1000000</f>
        <v>0</v>
      </c>
      <c r="Y1166" s="58">
        <f>+BPub!R1150/1000000</f>
        <v>0</v>
      </c>
      <c r="Z1166" s="58">
        <f>+BPub!V1150/1000000</f>
        <v>0</v>
      </c>
      <c r="AA1166" s="58">
        <f>+BPub!AC1150/1000000</f>
        <v>0</v>
      </c>
      <c r="AB1166" s="58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</row>
    <row r="1167" spans="1:35" x14ac:dyDescent="0.25">
      <c r="A1167" t="s">
        <v>1144</v>
      </c>
      <c r="B1167" s="1">
        <v>0</v>
      </c>
      <c r="C1167" s="149">
        <v>0</v>
      </c>
      <c r="D1167" s="1">
        <v>0</v>
      </c>
      <c r="E1167" s="1">
        <v>0</v>
      </c>
      <c r="F1167" s="1">
        <v>0</v>
      </c>
      <c r="G1167" s="58">
        <v>0</v>
      </c>
      <c r="I1167" s="180">
        <f>+BPub!G1151/1000000</f>
        <v>0</v>
      </c>
      <c r="J1167" s="180">
        <f>+BPub!L1151/1000000</f>
        <v>0</v>
      </c>
      <c r="K1167" s="180">
        <f>+BPub!Q1151/1000000</f>
        <v>0</v>
      </c>
      <c r="L1167" s="180">
        <f>+BPub!W1151/1000000</f>
        <v>0</v>
      </c>
      <c r="M1167" s="180">
        <f>+BPub!AD1151/1000000</f>
        <v>0</v>
      </c>
      <c r="N1167" s="180">
        <v>0</v>
      </c>
      <c r="P1167" s="58">
        <f>+BPub!I1151/1000000</f>
        <v>0</v>
      </c>
      <c r="Q1167" s="58">
        <f>+BPub!N1151/1000000</f>
        <v>0</v>
      </c>
      <c r="R1167" s="58">
        <f>+BPub!S1151/1000000</f>
        <v>0</v>
      </c>
      <c r="S1167" s="58">
        <f>+BPub!X1151/1000000</f>
        <v>0</v>
      </c>
      <c r="T1167" s="58">
        <f>+BPub!AB1151/1000000</f>
        <v>0</v>
      </c>
      <c r="U1167" s="58">
        <v>0</v>
      </c>
      <c r="W1167" s="58">
        <f>+BPub!H1151/1000000</f>
        <v>0</v>
      </c>
      <c r="X1167" s="58">
        <f>+BPub!M1151/1000000</f>
        <v>0</v>
      </c>
      <c r="Y1167" s="58">
        <f>+BPub!R1151/1000000</f>
        <v>0</v>
      </c>
      <c r="Z1167" s="58">
        <f>+BPub!V1151/1000000</f>
        <v>0</v>
      </c>
      <c r="AA1167" s="58">
        <f>+BPub!AC1151/1000000</f>
        <v>0</v>
      </c>
      <c r="AB1167" s="58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</row>
    <row r="1168" spans="1:35" x14ac:dyDescent="0.25">
      <c r="A1168" t="s">
        <v>1145</v>
      </c>
      <c r="B1168" s="1">
        <v>0</v>
      </c>
      <c r="C1168" s="149">
        <v>0</v>
      </c>
      <c r="D1168" s="1">
        <v>0</v>
      </c>
      <c r="E1168" s="1">
        <v>0</v>
      </c>
      <c r="F1168" s="1">
        <v>0</v>
      </c>
      <c r="G1168" s="58">
        <v>0</v>
      </c>
      <c r="I1168" s="180">
        <f>+BPub!G1152/1000000</f>
        <v>0</v>
      </c>
      <c r="J1168" s="180">
        <f>+BPub!L1152/1000000</f>
        <v>0</v>
      </c>
      <c r="K1168" s="180">
        <f>+BPub!Q1152/1000000</f>
        <v>100</v>
      </c>
      <c r="L1168" s="180">
        <f>+BPub!W1152/1000000</f>
        <v>125</v>
      </c>
      <c r="M1168" s="180">
        <f>+BPub!AD1152/1000000</f>
        <v>125</v>
      </c>
      <c r="N1168" s="180">
        <v>0</v>
      </c>
      <c r="P1168" s="58">
        <f>+BPub!I1152/1000000</f>
        <v>0</v>
      </c>
      <c r="Q1168" s="58">
        <f>+BPub!N1152/1000000</f>
        <v>0</v>
      </c>
      <c r="R1168" s="58">
        <f>+BPub!S1152/1000000</f>
        <v>0</v>
      </c>
      <c r="S1168" s="58">
        <f>+BPub!X1152/1000000</f>
        <v>0</v>
      </c>
      <c r="T1168" s="58">
        <f>+BPub!AB1152/1000000</f>
        <v>0</v>
      </c>
      <c r="U1168" s="58">
        <v>0</v>
      </c>
      <c r="W1168" s="58">
        <f>+BPub!H1152/1000000</f>
        <v>0</v>
      </c>
      <c r="X1168" s="58">
        <f>+BPub!M1152/1000000</f>
        <v>0</v>
      </c>
      <c r="Y1168" s="58">
        <f>+BPub!R1152/1000000</f>
        <v>0</v>
      </c>
      <c r="Z1168" s="58">
        <f>+BPub!V1152/1000000</f>
        <v>0</v>
      </c>
      <c r="AA1168" s="58">
        <f>+BPub!AC1152/1000000</f>
        <v>0</v>
      </c>
      <c r="AB1168" s="5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</row>
    <row r="1169" spans="1:35" x14ac:dyDescent="0.25">
      <c r="A1169" t="s">
        <v>1146</v>
      </c>
      <c r="B1169" s="1">
        <v>0</v>
      </c>
      <c r="C1169" s="149">
        <v>0</v>
      </c>
      <c r="D1169" s="1">
        <v>0</v>
      </c>
      <c r="E1169" s="1">
        <v>0</v>
      </c>
      <c r="F1169" s="1">
        <v>0</v>
      </c>
      <c r="G1169" s="58">
        <v>0</v>
      </c>
      <c r="I1169" s="180">
        <f>+BPub!G1153/1000000</f>
        <v>0</v>
      </c>
      <c r="J1169" s="180">
        <f>+BPub!L1153/1000000</f>
        <v>0</v>
      </c>
      <c r="K1169" s="180">
        <f>+BPub!Q1153/1000000</f>
        <v>0</v>
      </c>
      <c r="L1169" s="180">
        <f>+BPub!W1153/1000000</f>
        <v>0</v>
      </c>
      <c r="M1169" s="180">
        <f>+BPub!AD1153/1000000</f>
        <v>0</v>
      </c>
      <c r="N1169" s="180">
        <v>44.04761903</v>
      </c>
      <c r="P1169" s="58">
        <f>+BPub!I1153/1000000</f>
        <v>0</v>
      </c>
      <c r="Q1169" s="58">
        <f>+BPub!N1153/1000000</f>
        <v>0</v>
      </c>
      <c r="R1169" s="58">
        <f>+BPub!S1153/1000000</f>
        <v>0</v>
      </c>
      <c r="S1169" s="58">
        <f>+BPub!X1153/1000000</f>
        <v>0</v>
      </c>
      <c r="T1169" s="58">
        <f>+BPub!AB1153/1000000</f>
        <v>0</v>
      </c>
      <c r="U1169" s="58">
        <v>0</v>
      </c>
      <c r="W1169" s="58">
        <f>+BPub!H1153/1000000</f>
        <v>0</v>
      </c>
      <c r="X1169" s="58">
        <f>+BPub!M1153/1000000</f>
        <v>0</v>
      </c>
      <c r="Y1169" s="58">
        <f>+BPub!R1153/1000000</f>
        <v>0</v>
      </c>
      <c r="Z1169" s="58">
        <f>+BPub!V1153/1000000</f>
        <v>0</v>
      </c>
      <c r="AA1169" s="58">
        <f>+BPub!AC1153/1000000</f>
        <v>0</v>
      </c>
      <c r="AB1169" s="58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</row>
    <row r="1170" spans="1:35" x14ac:dyDescent="0.25">
      <c r="A1170" t="s">
        <v>1147</v>
      </c>
      <c r="B1170" s="1">
        <v>0</v>
      </c>
      <c r="C1170" s="149">
        <v>0</v>
      </c>
      <c r="D1170" s="1">
        <v>0</v>
      </c>
      <c r="E1170" s="1">
        <v>0</v>
      </c>
      <c r="F1170" s="1">
        <v>0</v>
      </c>
      <c r="G1170" s="58">
        <v>0</v>
      </c>
      <c r="I1170" s="180">
        <f>+BPub!G1154/1000000</f>
        <v>0</v>
      </c>
      <c r="J1170" s="180">
        <f>+BPub!L1154/1000000</f>
        <v>0</v>
      </c>
      <c r="K1170" s="180">
        <f>+BPub!Q1154/1000000</f>
        <v>0</v>
      </c>
      <c r="L1170" s="180">
        <f>+BPub!W1154/1000000</f>
        <v>0</v>
      </c>
      <c r="M1170" s="180">
        <f>+BPub!AD1154/1000000</f>
        <v>0</v>
      </c>
      <c r="N1170" s="180">
        <v>0</v>
      </c>
      <c r="P1170" s="58">
        <f>+BPub!I1154/1000000</f>
        <v>0</v>
      </c>
      <c r="Q1170" s="58">
        <f>+BPub!N1154/1000000</f>
        <v>0</v>
      </c>
      <c r="R1170" s="58">
        <f>+BPub!S1154/1000000</f>
        <v>0</v>
      </c>
      <c r="S1170" s="58">
        <f>+BPub!X1154/1000000</f>
        <v>0</v>
      </c>
      <c r="T1170" s="58">
        <f>+BPub!AB1154/1000000</f>
        <v>0</v>
      </c>
      <c r="U1170" s="58">
        <v>0</v>
      </c>
      <c r="W1170" s="58">
        <f>+BPub!H1154/1000000</f>
        <v>0</v>
      </c>
      <c r="X1170" s="58">
        <f>+BPub!M1154/1000000</f>
        <v>0</v>
      </c>
      <c r="Y1170" s="58">
        <f>+BPub!R1154/1000000</f>
        <v>0</v>
      </c>
      <c r="Z1170" s="58">
        <f>+BPub!V1154/1000000</f>
        <v>0</v>
      </c>
      <c r="AA1170" s="58">
        <f>+BPub!AC1154/1000000</f>
        <v>0</v>
      </c>
      <c r="AB1170" s="58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</row>
    <row r="1171" spans="1:35" x14ac:dyDescent="0.25">
      <c r="A1171" t="s">
        <v>1148</v>
      </c>
      <c r="B1171" s="1">
        <v>0</v>
      </c>
      <c r="C1171" s="149">
        <v>0</v>
      </c>
      <c r="D1171" s="1">
        <v>0</v>
      </c>
      <c r="E1171" s="1">
        <v>0</v>
      </c>
      <c r="F1171" s="1">
        <v>0</v>
      </c>
      <c r="G1171" s="58">
        <v>0</v>
      </c>
      <c r="I1171" s="180">
        <f>+BPub!G1155/1000000</f>
        <v>0</v>
      </c>
      <c r="J1171" s="180">
        <f>+BPub!L1155/1000000</f>
        <v>0</v>
      </c>
      <c r="K1171" s="180">
        <f>+BPub!Q1155/1000000</f>
        <v>0</v>
      </c>
      <c r="L1171" s="180">
        <f>+BPub!W1155/1000000</f>
        <v>0</v>
      </c>
      <c r="M1171" s="180">
        <f>+BPub!AD1155/1000000</f>
        <v>0</v>
      </c>
      <c r="N1171" s="180">
        <v>0</v>
      </c>
      <c r="P1171" s="58">
        <f>+BPub!I1155/1000000</f>
        <v>0</v>
      </c>
      <c r="Q1171" s="58">
        <f>+BPub!N1155/1000000</f>
        <v>0</v>
      </c>
      <c r="R1171" s="58">
        <f>+BPub!S1155/1000000</f>
        <v>0</v>
      </c>
      <c r="S1171" s="58">
        <f>+BPub!X1155/1000000</f>
        <v>0</v>
      </c>
      <c r="T1171" s="58">
        <f>+BPub!AB1155/1000000</f>
        <v>0</v>
      </c>
      <c r="U1171" s="58">
        <v>0</v>
      </c>
      <c r="W1171" s="58">
        <f>+BPub!H1155/1000000</f>
        <v>0</v>
      </c>
      <c r="X1171" s="58">
        <f>+BPub!M1155/1000000</f>
        <v>0</v>
      </c>
      <c r="Y1171" s="58">
        <f>+BPub!R1155/1000000</f>
        <v>0</v>
      </c>
      <c r="Z1171" s="58">
        <f>+BPub!V1155/1000000</f>
        <v>0</v>
      </c>
      <c r="AA1171" s="58">
        <f>+BPub!AC1155/1000000</f>
        <v>0</v>
      </c>
      <c r="AB1171" s="58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</row>
    <row r="1172" spans="1:35" x14ac:dyDescent="0.25">
      <c r="A1172" t="s">
        <v>1149</v>
      </c>
      <c r="B1172" s="1">
        <v>0</v>
      </c>
      <c r="C1172" s="149">
        <v>0</v>
      </c>
      <c r="D1172" s="1">
        <v>0</v>
      </c>
      <c r="E1172" s="1">
        <v>0</v>
      </c>
      <c r="F1172" s="1">
        <v>0</v>
      </c>
      <c r="G1172" s="58">
        <v>0</v>
      </c>
      <c r="I1172" s="180">
        <f>+BPub!G1156/1000000</f>
        <v>0</v>
      </c>
      <c r="J1172" s="180">
        <f>+BPub!L1156/1000000</f>
        <v>0</v>
      </c>
      <c r="K1172" s="180">
        <f>+BPub!Q1156/1000000</f>
        <v>0</v>
      </c>
      <c r="L1172" s="180">
        <f>+BPub!W1156/1000000</f>
        <v>0</v>
      </c>
      <c r="M1172" s="180">
        <f>+BPub!AD1156/1000000</f>
        <v>0</v>
      </c>
      <c r="N1172" s="180">
        <v>0</v>
      </c>
      <c r="P1172" s="58">
        <f>+BPub!I1156/1000000</f>
        <v>0</v>
      </c>
      <c r="Q1172" s="58">
        <f>+BPub!N1156/1000000</f>
        <v>0</v>
      </c>
      <c r="R1172" s="58">
        <f>+BPub!S1156/1000000</f>
        <v>0</v>
      </c>
      <c r="S1172" s="58">
        <f>+BPub!X1156/1000000</f>
        <v>0</v>
      </c>
      <c r="T1172" s="58">
        <f>+BPub!AB1156/1000000</f>
        <v>0</v>
      </c>
      <c r="U1172" s="58">
        <v>0</v>
      </c>
      <c r="W1172" s="58">
        <f>+BPub!H1156/1000000</f>
        <v>0</v>
      </c>
      <c r="X1172" s="58">
        <f>+BPub!M1156/1000000</f>
        <v>0</v>
      </c>
      <c r="Y1172" s="58">
        <f>+BPub!R1156/1000000</f>
        <v>0</v>
      </c>
      <c r="Z1172" s="58">
        <f>+BPub!V1156/1000000</f>
        <v>0</v>
      </c>
      <c r="AA1172" s="58">
        <f>+BPub!AC1156/1000000</f>
        <v>0</v>
      </c>
      <c r="AB1172" s="58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</row>
    <row r="1173" spans="1:35" x14ac:dyDescent="0.25">
      <c r="A1173" t="s">
        <v>1150</v>
      </c>
      <c r="B1173" s="1">
        <v>0</v>
      </c>
      <c r="C1173" s="149">
        <v>0</v>
      </c>
      <c r="D1173" s="1">
        <v>0</v>
      </c>
      <c r="E1173" s="1">
        <v>0</v>
      </c>
      <c r="F1173" s="1">
        <v>0</v>
      </c>
      <c r="G1173" s="58">
        <v>0</v>
      </c>
      <c r="I1173" s="180">
        <f>+BPub!G1157/1000000</f>
        <v>0</v>
      </c>
      <c r="J1173" s="180">
        <f>+BPub!L1157/1000000</f>
        <v>0</v>
      </c>
      <c r="K1173" s="180">
        <f>+BPub!Q1157/1000000</f>
        <v>100</v>
      </c>
      <c r="L1173" s="180">
        <f>+BPub!W1157/1000000</f>
        <v>125</v>
      </c>
      <c r="M1173" s="180">
        <f>+BPub!AD1157/1000000</f>
        <v>125</v>
      </c>
      <c r="N1173" s="180">
        <v>0</v>
      </c>
      <c r="P1173" s="58">
        <f>+BPub!I1157/1000000</f>
        <v>0</v>
      </c>
      <c r="Q1173" s="58">
        <f>+BPub!N1157/1000000</f>
        <v>0</v>
      </c>
      <c r="R1173" s="58">
        <f>+BPub!S1157/1000000</f>
        <v>0</v>
      </c>
      <c r="S1173" s="58">
        <f>+BPub!X1157/1000000</f>
        <v>0</v>
      </c>
      <c r="T1173" s="58">
        <f>+BPub!AB1157/1000000</f>
        <v>0</v>
      </c>
      <c r="U1173" s="58">
        <v>0</v>
      </c>
      <c r="W1173" s="58">
        <f>+BPub!H1157/1000000</f>
        <v>0</v>
      </c>
      <c r="X1173" s="58">
        <f>+BPub!M1157/1000000</f>
        <v>0</v>
      </c>
      <c r="Y1173" s="58">
        <f>+BPub!R1157/1000000</f>
        <v>0</v>
      </c>
      <c r="Z1173" s="58">
        <f>+BPub!V1157/1000000</f>
        <v>0</v>
      </c>
      <c r="AA1173" s="58">
        <f>+BPub!AC1157/1000000</f>
        <v>0</v>
      </c>
      <c r="AB1173" s="58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</row>
    <row r="1174" spans="1:35" x14ac:dyDescent="0.25">
      <c r="A1174" t="s">
        <v>1151</v>
      </c>
      <c r="B1174" s="1">
        <v>0</v>
      </c>
      <c r="C1174" s="149">
        <v>0</v>
      </c>
      <c r="D1174" s="1">
        <v>0</v>
      </c>
      <c r="E1174" s="1">
        <v>0</v>
      </c>
      <c r="F1174" s="1">
        <v>0</v>
      </c>
      <c r="G1174" s="58">
        <v>0</v>
      </c>
      <c r="I1174" s="180">
        <f>+BPub!G1158/1000000</f>
        <v>0</v>
      </c>
      <c r="J1174" s="180">
        <f>+BPub!L1158/1000000</f>
        <v>0</v>
      </c>
      <c r="K1174" s="180">
        <f>+BPub!Q1158/1000000</f>
        <v>0</v>
      </c>
      <c r="L1174" s="180">
        <f>+BPub!W1158/1000000</f>
        <v>0</v>
      </c>
      <c r="M1174" s="180">
        <f>+BPub!AD1158/1000000</f>
        <v>0</v>
      </c>
      <c r="N1174" s="180">
        <v>44.04761903</v>
      </c>
      <c r="P1174" s="58">
        <f>+BPub!I1158/1000000</f>
        <v>0</v>
      </c>
      <c r="Q1174" s="58">
        <f>+BPub!N1158/1000000</f>
        <v>0</v>
      </c>
      <c r="R1174" s="58">
        <f>+BPub!S1158/1000000</f>
        <v>0</v>
      </c>
      <c r="S1174" s="58">
        <f>+BPub!X1158/1000000</f>
        <v>0</v>
      </c>
      <c r="T1174" s="58">
        <f>+BPub!AB1158/1000000</f>
        <v>0</v>
      </c>
      <c r="U1174" s="58">
        <v>0</v>
      </c>
      <c r="W1174" s="58">
        <f>+BPub!H1158/1000000</f>
        <v>0</v>
      </c>
      <c r="X1174" s="58">
        <f>+BPub!M1158/1000000</f>
        <v>0</v>
      </c>
      <c r="Y1174" s="58">
        <f>+BPub!R1158/1000000</f>
        <v>0</v>
      </c>
      <c r="Z1174" s="58">
        <f>+BPub!V1158/1000000</f>
        <v>0</v>
      </c>
      <c r="AA1174" s="58">
        <f>+BPub!AC1158/1000000</f>
        <v>0</v>
      </c>
      <c r="AB1174" s="58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</row>
    <row r="1175" spans="1:35" x14ac:dyDescent="0.25">
      <c r="A1175" t="s">
        <v>1152</v>
      </c>
      <c r="B1175" s="1">
        <v>0</v>
      </c>
      <c r="C1175" s="149">
        <v>0</v>
      </c>
      <c r="D1175" s="1">
        <v>0</v>
      </c>
      <c r="E1175" s="1">
        <v>0</v>
      </c>
      <c r="F1175" s="1">
        <v>0</v>
      </c>
      <c r="G1175" s="58">
        <v>0</v>
      </c>
      <c r="I1175" s="180">
        <f>+BPub!G1159/1000000</f>
        <v>0</v>
      </c>
      <c r="J1175" s="180">
        <f>+BPub!L1159/1000000</f>
        <v>0</v>
      </c>
      <c r="K1175" s="180">
        <f>+BPub!Q1159/1000000</f>
        <v>0</v>
      </c>
      <c r="L1175" s="180">
        <f>+BPub!W1159/1000000</f>
        <v>0</v>
      </c>
      <c r="M1175" s="180">
        <f>+BPub!AD1159/1000000</f>
        <v>0</v>
      </c>
      <c r="N1175" s="180">
        <v>0</v>
      </c>
      <c r="P1175" s="58">
        <f>+BPub!I1159/1000000</f>
        <v>0</v>
      </c>
      <c r="Q1175" s="58">
        <f>+BPub!N1159/1000000</f>
        <v>0</v>
      </c>
      <c r="R1175" s="58">
        <f>+BPub!S1159/1000000</f>
        <v>362.54746189999997</v>
      </c>
      <c r="S1175" s="58">
        <f>+BPub!X1159/1000000</f>
        <v>375</v>
      </c>
      <c r="T1175" s="58">
        <f>+BPub!AB1159/1000000</f>
        <v>400</v>
      </c>
      <c r="U1175" s="58">
        <v>0</v>
      </c>
      <c r="W1175" s="58">
        <f>+BPub!H1159/1000000</f>
        <v>0</v>
      </c>
      <c r="X1175" s="58">
        <f>+BPub!M1159/1000000</f>
        <v>0</v>
      </c>
      <c r="Y1175" s="58">
        <f>+BPub!R1159/1000000</f>
        <v>0</v>
      </c>
      <c r="Z1175" s="58">
        <f>+BPub!V1159/1000000</f>
        <v>0</v>
      </c>
      <c r="AA1175" s="58">
        <f>+BPub!AC1159/1000000</f>
        <v>0</v>
      </c>
      <c r="AB1175" s="58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</row>
    <row r="1176" spans="1:35" x14ac:dyDescent="0.25">
      <c r="A1176" t="s">
        <v>1153</v>
      </c>
      <c r="B1176" s="1">
        <v>0</v>
      </c>
      <c r="C1176" s="149">
        <v>0</v>
      </c>
      <c r="D1176" s="1">
        <v>0</v>
      </c>
      <c r="E1176" s="1">
        <v>0</v>
      </c>
      <c r="F1176" s="1">
        <v>0</v>
      </c>
      <c r="G1176" s="58">
        <v>0</v>
      </c>
      <c r="I1176" s="180">
        <f>+BPub!G1160/1000000</f>
        <v>0</v>
      </c>
      <c r="J1176" s="180">
        <f>+BPub!L1160/1000000</f>
        <v>0</v>
      </c>
      <c r="K1176" s="180">
        <f>+BPub!Q1160/1000000</f>
        <v>0</v>
      </c>
      <c r="L1176" s="180">
        <f>+BPub!W1160/1000000</f>
        <v>0</v>
      </c>
      <c r="M1176" s="180">
        <f>+BPub!AD1160/1000000</f>
        <v>0</v>
      </c>
      <c r="N1176" s="180">
        <v>0</v>
      </c>
      <c r="P1176" s="58">
        <f>+BPub!I1160/1000000</f>
        <v>0</v>
      </c>
      <c r="Q1176" s="58">
        <f>+BPub!N1160/1000000</f>
        <v>0</v>
      </c>
      <c r="R1176" s="58">
        <f>+BPub!S1160/1000000</f>
        <v>362.54746189999997</v>
      </c>
      <c r="S1176" s="58">
        <f>+BPub!X1160/1000000</f>
        <v>375</v>
      </c>
      <c r="T1176" s="58">
        <f>+BPub!AB1160/1000000</f>
        <v>400</v>
      </c>
      <c r="U1176" s="58">
        <v>400</v>
      </c>
      <c r="W1176" s="58">
        <f>+BPub!H1160/1000000</f>
        <v>0</v>
      </c>
      <c r="X1176" s="58">
        <f>+BPub!M1160/1000000</f>
        <v>0</v>
      </c>
      <c r="Y1176" s="58">
        <f>+BPub!R1160/1000000</f>
        <v>0</v>
      </c>
      <c r="Z1176" s="58">
        <f>+BPub!V1160/1000000</f>
        <v>0</v>
      </c>
      <c r="AA1176" s="58">
        <f>+BPub!AC1160/1000000</f>
        <v>0</v>
      </c>
      <c r="AB1176" s="58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</row>
    <row r="1177" spans="1:35" x14ac:dyDescent="0.25">
      <c r="A1177" t="s">
        <v>1154</v>
      </c>
      <c r="B1177" s="1">
        <v>0</v>
      </c>
      <c r="C1177" s="149">
        <v>0</v>
      </c>
      <c r="D1177" s="1">
        <v>0</v>
      </c>
      <c r="E1177" s="1">
        <v>0</v>
      </c>
      <c r="F1177" s="1">
        <v>0</v>
      </c>
      <c r="G1177" s="58">
        <v>0</v>
      </c>
      <c r="I1177" s="180">
        <f>+BPub!G1161/1000000</f>
        <v>0</v>
      </c>
      <c r="J1177" s="180">
        <f>+BPub!L1161/1000000</f>
        <v>0</v>
      </c>
      <c r="K1177" s="180">
        <f>+BPub!Q1161/1000000</f>
        <v>0</v>
      </c>
      <c r="L1177" s="180">
        <f>+BPub!W1161/1000000</f>
        <v>0</v>
      </c>
      <c r="M1177" s="180">
        <f>+BPub!AD1161/1000000</f>
        <v>0</v>
      </c>
      <c r="N1177" s="180">
        <v>0</v>
      </c>
      <c r="P1177" s="58">
        <f>+BPub!I1161/1000000</f>
        <v>0</v>
      </c>
      <c r="Q1177" s="58">
        <f>+BPub!N1161/1000000</f>
        <v>0</v>
      </c>
      <c r="R1177" s="58">
        <f>+BPub!S1161/1000000</f>
        <v>0</v>
      </c>
      <c r="S1177" s="58">
        <f>+BPub!X1161/1000000</f>
        <v>0</v>
      </c>
      <c r="T1177" s="58">
        <f>+BPub!AB1161/1000000</f>
        <v>0</v>
      </c>
      <c r="U1177" s="58">
        <v>400</v>
      </c>
      <c r="W1177" s="58">
        <f>+BPub!H1161/1000000</f>
        <v>0</v>
      </c>
      <c r="X1177" s="58">
        <f>+BPub!M1161/1000000</f>
        <v>0</v>
      </c>
      <c r="Y1177" s="58">
        <f>+BPub!R1161/1000000</f>
        <v>0</v>
      </c>
      <c r="Z1177" s="58">
        <f>+BPub!V1161/1000000</f>
        <v>0</v>
      </c>
      <c r="AA1177" s="58">
        <f>+BPub!AC1161/1000000</f>
        <v>0</v>
      </c>
      <c r="AB1177" s="58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</row>
    <row r="1178" spans="1:35" x14ac:dyDescent="0.25">
      <c r="A1178" t="s">
        <v>1155</v>
      </c>
      <c r="B1178" s="1">
        <v>0</v>
      </c>
      <c r="C1178" s="149">
        <v>0</v>
      </c>
      <c r="D1178" s="1">
        <v>0</v>
      </c>
      <c r="E1178" s="1">
        <v>0</v>
      </c>
      <c r="F1178" s="1">
        <v>0</v>
      </c>
      <c r="G1178" s="58">
        <v>0</v>
      </c>
      <c r="I1178" s="180">
        <f>+BPub!G1162/1000000</f>
        <v>0</v>
      </c>
      <c r="J1178" s="180">
        <f>+BPub!L1162/1000000</f>
        <v>0</v>
      </c>
      <c r="K1178" s="180">
        <f>+BPub!Q1162/1000000</f>
        <v>0</v>
      </c>
      <c r="L1178" s="180">
        <f>+BPub!W1162/1000000</f>
        <v>0</v>
      </c>
      <c r="M1178" s="180">
        <f>+BPub!AD1162/1000000</f>
        <v>0</v>
      </c>
      <c r="N1178" s="180">
        <v>0</v>
      </c>
      <c r="P1178" s="58">
        <f>+BPub!I1162/1000000</f>
        <v>0</v>
      </c>
      <c r="Q1178" s="58">
        <f>+BPub!N1162/1000000</f>
        <v>0</v>
      </c>
      <c r="R1178" s="58">
        <f>+BPub!S1162/1000000</f>
        <v>0</v>
      </c>
      <c r="S1178" s="58">
        <f>+BPub!X1162/1000000</f>
        <v>0</v>
      </c>
      <c r="T1178" s="58">
        <f>+BPub!AB1162/1000000</f>
        <v>0</v>
      </c>
      <c r="U1178" s="58">
        <v>0</v>
      </c>
      <c r="W1178" s="58">
        <f>+BPub!H1162/1000000</f>
        <v>0</v>
      </c>
      <c r="X1178" s="58">
        <f>+BPub!M1162/1000000</f>
        <v>0</v>
      </c>
      <c r="Y1178" s="58">
        <f>+BPub!R1162/1000000</f>
        <v>0</v>
      </c>
      <c r="Z1178" s="58">
        <f>+BPub!V1162/1000000</f>
        <v>0</v>
      </c>
      <c r="AA1178" s="58">
        <f>+BPub!AC1162/1000000</f>
        <v>0</v>
      </c>
      <c r="AB1178" s="5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</row>
    <row r="1179" spans="1:35" x14ac:dyDescent="0.25">
      <c r="A1179" t="s">
        <v>1156</v>
      </c>
      <c r="B1179" s="1">
        <v>0</v>
      </c>
      <c r="C1179" s="149">
        <v>0</v>
      </c>
      <c r="D1179" s="1">
        <v>0</v>
      </c>
      <c r="E1179" s="1">
        <v>0</v>
      </c>
      <c r="F1179" s="1">
        <v>0</v>
      </c>
      <c r="G1179" s="58">
        <v>0</v>
      </c>
      <c r="I1179" s="180">
        <f>+BPub!G1163/1000000</f>
        <v>0</v>
      </c>
      <c r="J1179" s="180">
        <f>+BPub!L1163/1000000</f>
        <v>0</v>
      </c>
      <c r="K1179" s="180">
        <f>+BPub!Q1163/1000000</f>
        <v>0</v>
      </c>
      <c r="L1179" s="180">
        <f>+BPub!W1163/1000000</f>
        <v>0</v>
      </c>
      <c r="M1179" s="180">
        <f>+BPub!AD1163/1000000</f>
        <v>0</v>
      </c>
      <c r="N1179" s="180">
        <v>0</v>
      </c>
      <c r="P1179" s="58">
        <f>+BPub!I1163/1000000</f>
        <v>0</v>
      </c>
      <c r="Q1179" s="58">
        <f>+BPub!N1163/1000000</f>
        <v>0</v>
      </c>
      <c r="R1179" s="58">
        <f>+BPub!S1163/1000000</f>
        <v>0</v>
      </c>
      <c r="S1179" s="58">
        <f>+BPub!X1163/1000000</f>
        <v>0</v>
      </c>
      <c r="T1179" s="58">
        <f>+BPub!AB1163/1000000</f>
        <v>0</v>
      </c>
      <c r="U1179" s="58">
        <v>0</v>
      </c>
      <c r="W1179" s="58">
        <f>+BPub!H1163/1000000</f>
        <v>0</v>
      </c>
      <c r="X1179" s="58">
        <f>+BPub!M1163/1000000</f>
        <v>0</v>
      </c>
      <c r="Y1179" s="58">
        <f>+BPub!R1163/1000000</f>
        <v>0</v>
      </c>
      <c r="Z1179" s="58">
        <f>+BPub!V1163/1000000</f>
        <v>0</v>
      </c>
      <c r="AA1179" s="58">
        <f>+BPub!AC1163/1000000</f>
        <v>0</v>
      </c>
      <c r="AB1179" s="58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</row>
    <row r="1180" spans="1:35" x14ac:dyDescent="0.25">
      <c r="A1180" t="s">
        <v>1157</v>
      </c>
      <c r="B1180" s="1">
        <v>0</v>
      </c>
      <c r="C1180" s="149">
        <v>0</v>
      </c>
      <c r="D1180" s="1">
        <v>0</v>
      </c>
      <c r="E1180" s="1">
        <v>0</v>
      </c>
      <c r="F1180" s="1">
        <v>0</v>
      </c>
      <c r="G1180" s="58">
        <v>0</v>
      </c>
      <c r="I1180" s="180">
        <f>+BPub!G1164/1000000</f>
        <v>0</v>
      </c>
      <c r="J1180" s="180">
        <f>+BPub!L1164/1000000</f>
        <v>0</v>
      </c>
      <c r="K1180" s="180">
        <f>+BPub!Q1164/1000000</f>
        <v>0</v>
      </c>
      <c r="L1180" s="180">
        <f>+BPub!W1164/1000000</f>
        <v>0</v>
      </c>
      <c r="M1180" s="180">
        <f>+BPub!AD1164/1000000</f>
        <v>0</v>
      </c>
      <c r="N1180" s="180">
        <v>0</v>
      </c>
      <c r="P1180" s="58">
        <f>+BPub!I1164/1000000</f>
        <v>0</v>
      </c>
      <c r="Q1180" s="58">
        <f>+BPub!N1164/1000000</f>
        <v>0</v>
      </c>
      <c r="R1180" s="58">
        <f>+BPub!S1164/1000000</f>
        <v>0</v>
      </c>
      <c r="S1180" s="58">
        <f>+BPub!X1164/1000000</f>
        <v>0</v>
      </c>
      <c r="T1180" s="58">
        <f>+BPub!AB1164/1000000</f>
        <v>0</v>
      </c>
      <c r="U1180" s="58">
        <v>0</v>
      </c>
      <c r="W1180" s="58">
        <f>+BPub!H1164/1000000</f>
        <v>0</v>
      </c>
      <c r="X1180" s="58">
        <f>+BPub!M1164/1000000</f>
        <v>0</v>
      </c>
      <c r="Y1180" s="58">
        <f>+BPub!R1164/1000000</f>
        <v>0</v>
      </c>
      <c r="Z1180" s="58">
        <f>+BPub!V1164/1000000</f>
        <v>0</v>
      </c>
      <c r="AA1180" s="58">
        <f>+BPub!AC1164/1000000</f>
        <v>0</v>
      </c>
      <c r="AB1180" s="58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</row>
    <row r="1181" spans="1:35" x14ac:dyDescent="0.25">
      <c r="A1181" t="s">
        <v>1158</v>
      </c>
      <c r="B1181" s="1">
        <v>0</v>
      </c>
      <c r="C1181" s="149">
        <v>0</v>
      </c>
      <c r="D1181" s="1">
        <v>0</v>
      </c>
      <c r="E1181" s="1">
        <v>0</v>
      </c>
      <c r="F1181" s="1">
        <v>0</v>
      </c>
      <c r="G1181" s="58">
        <v>0</v>
      </c>
      <c r="I1181" s="180">
        <f>+BPub!G1165/1000000</f>
        <v>0</v>
      </c>
      <c r="J1181" s="180">
        <f>+BPub!L1165/1000000</f>
        <v>0</v>
      </c>
      <c r="K1181" s="180">
        <f>+BPub!Q1165/1000000</f>
        <v>0</v>
      </c>
      <c r="L1181" s="180">
        <f>+BPub!W1165/1000000</f>
        <v>0</v>
      </c>
      <c r="M1181" s="180">
        <f>+BPub!AD1165/1000000</f>
        <v>0</v>
      </c>
      <c r="N1181" s="180">
        <v>0</v>
      </c>
      <c r="P1181" s="58">
        <f>+BPub!I1165/1000000</f>
        <v>0</v>
      </c>
      <c r="Q1181" s="58">
        <f>+BPub!N1165/1000000</f>
        <v>0</v>
      </c>
      <c r="R1181" s="58">
        <f>+BPub!S1165/1000000</f>
        <v>0</v>
      </c>
      <c r="S1181" s="58">
        <f>+BPub!X1165/1000000</f>
        <v>0</v>
      </c>
      <c r="T1181" s="58">
        <f>+BPub!AB1165/1000000</f>
        <v>0</v>
      </c>
      <c r="U1181" s="58">
        <v>0</v>
      </c>
      <c r="W1181" s="58">
        <f>+BPub!H1165/1000000</f>
        <v>0</v>
      </c>
      <c r="X1181" s="58">
        <f>+BPub!M1165/1000000</f>
        <v>0</v>
      </c>
      <c r="Y1181" s="58">
        <f>+BPub!R1165/1000000</f>
        <v>0</v>
      </c>
      <c r="Z1181" s="58">
        <f>+BPub!V1165/1000000</f>
        <v>0</v>
      </c>
      <c r="AA1181" s="58">
        <f>+BPub!AC1165/1000000</f>
        <v>0</v>
      </c>
      <c r="AB1181" s="58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</row>
    <row r="1182" spans="1:35" x14ac:dyDescent="0.25">
      <c r="A1182" t="s">
        <v>1159</v>
      </c>
      <c r="B1182" s="1">
        <v>0</v>
      </c>
      <c r="C1182" s="149">
        <v>0</v>
      </c>
      <c r="D1182" s="1">
        <v>0</v>
      </c>
      <c r="E1182" s="1">
        <v>0</v>
      </c>
      <c r="F1182" s="1">
        <v>0</v>
      </c>
      <c r="G1182" s="58">
        <v>0</v>
      </c>
      <c r="I1182" s="180">
        <f>+BPub!G1166/1000000</f>
        <v>0</v>
      </c>
      <c r="J1182" s="180">
        <f>+BPub!L1166/1000000</f>
        <v>0</v>
      </c>
      <c r="K1182" s="180">
        <f>+BPub!Q1166/1000000</f>
        <v>0</v>
      </c>
      <c r="L1182" s="180">
        <f>+BPub!W1166/1000000</f>
        <v>0</v>
      </c>
      <c r="M1182" s="180">
        <f>+BPub!AD1166/1000000</f>
        <v>0</v>
      </c>
      <c r="N1182" s="180">
        <v>0</v>
      </c>
      <c r="P1182" s="58">
        <f>+BPub!I1166/1000000</f>
        <v>0</v>
      </c>
      <c r="Q1182" s="58">
        <f>+BPub!N1166/1000000</f>
        <v>0</v>
      </c>
      <c r="R1182" s="58">
        <f>+BPub!S1166/1000000</f>
        <v>137.4525381</v>
      </c>
      <c r="S1182" s="58">
        <f>+BPub!X1166/1000000</f>
        <v>125</v>
      </c>
      <c r="T1182" s="58">
        <f>+BPub!AB1166/1000000</f>
        <v>100</v>
      </c>
      <c r="U1182" s="58">
        <v>0</v>
      </c>
      <c r="W1182" s="58">
        <f>+BPub!H1166/1000000</f>
        <v>0</v>
      </c>
      <c r="X1182" s="58">
        <f>+BPub!M1166/1000000</f>
        <v>0</v>
      </c>
      <c r="Y1182" s="58">
        <f>+BPub!R1166/1000000</f>
        <v>0</v>
      </c>
      <c r="Z1182" s="58">
        <f>+BPub!V1166/1000000</f>
        <v>0</v>
      </c>
      <c r="AA1182" s="58">
        <f>+BPub!AC1166/1000000</f>
        <v>0</v>
      </c>
      <c r="AB1182" s="58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</row>
    <row r="1183" spans="1:35" x14ac:dyDescent="0.25">
      <c r="A1183" t="s">
        <v>1160</v>
      </c>
      <c r="B1183" s="1">
        <v>0</v>
      </c>
      <c r="C1183" s="149">
        <v>0</v>
      </c>
      <c r="D1183" s="1">
        <v>0</v>
      </c>
      <c r="E1183" s="1">
        <v>0</v>
      </c>
      <c r="F1183" s="1">
        <v>0</v>
      </c>
      <c r="G1183" s="58">
        <v>0</v>
      </c>
      <c r="I1183" s="180">
        <f>+BPub!G1167/1000000</f>
        <v>0</v>
      </c>
      <c r="J1183" s="180">
        <f>+BPub!L1167/1000000</f>
        <v>0</v>
      </c>
      <c r="K1183" s="180">
        <f>+BPub!Q1167/1000000</f>
        <v>0</v>
      </c>
      <c r="L1183" s="180">
        <f>+BPub!W1167/1000000</f>
        <v>0</v>
      </c>
      <c r="M1183" s="180">
        <f>+BPub!AD1167/1000000</f>
        <v>0</v>
      </c>
      <c r="N1183" s="180">
        <v>0</v>
      </c>
      <c r="P1183" s="58">
        <f>+BPub!I1167/1000000</f>
        <v>0</v>
      </c>
      <c r="Q1183" s="58">
        <f>+BPub!N1167/1000000</f>
        <v>0</v>
      </c>
      <c r="R1183" s="58">
        <f>+BPub!S1167/1000000</f>
        <v>0</v>
      </c>
      <c r="S1183" s="58">
        <f>+BPub!X1167/1000000</f>
        <v>0</v>
      </c>
      <c r="T1183" s="58">
        <f>+BPub!AB1167/1000000</f>
        <v>0</v>
      </c>
      <c r="U1183" s="58">
        <v>100</v>
      </c>
      <c r="W1183" s="58">
        <f>+BPub!H1167/1000000</f>
        <v>0</v>
      </c>
      <c r="X1183" s="58">
        <f>+BPub!M1167/1000000</f>
        <v>0</v>
      </c>
      <c r="Y1183" s="58">
        <f>+BPub!R1167/1000000</f>
        <v>0</v>
      </c>
      <c r="Z1183" s="58">
        <f>+BPub!V1167/1000000</f>
        <v>0</v>
      </c>
      <c r="AA1183" s="58">
        <f>+BPub!AC1167/1000000</f>
        <v>0</v>
      </c>
      <c r="AB1183" s="58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</row>
    <row r="1184" spans="1:35" x14ac:dyDescent="0.25">
      <c r="A1184" t="s">
        <v>1161</v>
      </c>
      <c r="B1184" s="1">
        <v>0</v>
      </c>
      <c r="C1184" s="149">
        <v>0</v>
      </c>
      <c r="D1184" s="1">
        <v>0</v>
      </c>
      <c r="E1184" s="1">
        <v>0</v>
      </c>
      <c r="F1184" s="1">
        <v>0</v>
      </c>
      <c r="G1184" s="58">
        <v>0</v>
      </c>
      <c r="I1184" s="180">
        <f>+BPub!G1168/1000000</f>
        <v>0</v>
      </c>
      <c r="J1184" s="180">
        <f>+BPub!L1168/1000000</f>
        <v>0</v>
      </c>
      <c r="K1184" s="180">
        <f>+BPub!Q1168/1000000</f>
        <v>0</v>
      </c>
      <c r="L1184" s="180">
        <f>+BPub!W1168/1000000</f>
        <v>0</v>
      </c>
      <c r="M1184" s="180">
        <f>+BPub!AD1168/1000000</f>
        <v>0</v>
      </c>
      <c r="N1184" s="180">
        <v>0</v>
      </c>
      <c r="P1184" s="58">
        <f>+BPub!I1168/1000000</f>
        <v>0</v>
      </c>
      <c r="Q1184" s="58">
        <f>+BPub!N1168/1000000</f>
        <v>0</v>
      </c>
      <c r="R1184" s="58">
        <f>+BPub!S1168/1000000</f>
        <v>0</v>
      </c>
      <c r="S1184" s="58">
        <f>+BPub!X1168/1000000</f>
        <v>0</v>
      </c>
      <c r="T1184" s="58">
        <f>+BPub!AB1168/1000000</f>
        <v>0</v>
      </c>
      <c r="U1184" s="58">
        <v>0</v>
      </c>
      <c r="W1184" s="58">
        <f>+BPub!H1168/1000000</f>
        <v>0</v>
      </c>
      <c r="X1184" s="58">
        <f>+BPub!M1168/1000000</f>
        <v>0</v>
      </c>
      <c r="Y1184" s="58">
        <f>+BPub!R1168/1000000</f>
        <v>0</v>
      </c>
      <c r="Z1184" s="58">
        <f>+BPub!V1168/1000000</f>
        <v>0</v>
      </c>
      <c r="AA1184" s="58">
        <f>+BPub!AC1168/1000000</f>
        <v>0</v>
      </c>
      <c r="AB1184" s="58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</row>
    <row r="1185" spans="1:35" x14ac:dyDescent="0.25">
      <c r="A1185" t="s">
        <v>1162</v>
      </c>
      <c r="B1185" s="1">
        <v>0</v>
      </c>
      <c r="C1185" s="149">
        <v>0</v>
      </c>
      <c r="D1185" s="1">
        <v>0</v>
      </c>
      <c r="E1185" s="1">
        <v>0</v>
      </c>
      <c r="F1185" s="1">
        <v>0</v>
      </c>
      <c r="G1185" s="58">
        <v>0</v>
      </c>
      <c r="I1185" s="180">
        <f>+BPub!G1169/1000000</f>
        <v>0</v>
      </c>
      <c r="J1185" s="180">
        <f>+BPub!L1169/1000000</f>
        <v>0</v>
      </c>
      <c r="K1185" s="180">
        <f>+BPub!Q1169/1000000</f>
        <v>0</v>
      </c>
      <c r="L1185" s="180">
        <f>+BPub!W1169/1000000</f>
        <v>0</v>
      </c>
      <c r="M1185" s="180">
        <f>+BPub!AD1169/1000000</f>
        <v>0</v>
      </c>
      <c r="N1185" s="180">
        <v>0</v>
      </c>
      <c r="P1185" s="58">
        <f>+BPub!I1169/1000000</f>
        <v>0</v>
      </c>
      <c r="Q1185" s="58">
        <f>+BPub!N1169/1000000</f>
        <v>0</v>
      </c>
      <c r="R1185" s="58">
        <f>+BPub!S1169/1000000</f>
        <v>0</v>
      </c>
      <c r="S1185" s="58">
        <f>+BPub!X1169/1000000</f>
        <v>0</v>
      </c>
      <c r="T1185" s="58">
        <f>+BPub!AB1169/1000000</f>
        <v>0</v>
      </c>
      <c r="U1185" s="58">
        <v>0</v>
      </c>
      <c r="W1185" s="58">
        <f>+BPub!H1169/1000000</f>
        <v>0</v>
      </c>
      <c r="X1185" s="58">
        <f>+BPub!M1169/1000000</f>
        <v>0</v>
      </c>
      <c r="Y1185" s="58">
        <f>+BPub!R1169/1000000</f>
        <v>0</v>
      </c>
      <c r="Z1185" s="58">
        <f>+BPub!V1169/1000000</f>
        <v>0</v>
      </c>
      <c r="AA1185" s="58">
        <f>+BPub!AC1169/1000000</f>
        <v>0</v>
      </c>
      <c r="AB1185" s="58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</row>
    <row r="1186" spans="1:35" x14ac:dyDescent="0.25">
      <c r="A1186" t="s">
        <v>1163</v>
      </c>
      <c r="B1186" s="1">
        <v>0</v>
      </c>
      <c r="C1186" s="149">
        <v>0</v>
      </c>
      <c r="D1186" s="1">
        <v>0</v>
      </c>
      <c r="E1186" s="1">
        <v>0</v>
      </c>
      <c r="F1186" s="1">
        <v>0</v>
      </c>
      <c r="G1186" s="58">
        <v>0</v>
      </c>
      <c r="I1186" s="180">
        <f>+BPub!G1170/1000000</f>
        <v>0</v>
      </c>
      <c r="J1186" s="180">
        <f>+BPub!L1170/1000000</f>
        <v>0</v>
      </c>
      <c r="K1186" s="180">
        <f>+BPub!Q1170/1000000</f>
        <v>0</v>
      </c>
      <c r="L1186" s="180">
        <f>+BPub!W1170/1000000</f>
        <v>0</v>
      </c>
      <c r="M1186" s="180">
        <f>+BPub!AD1170/1000000</f>
        <v>0</v>
      </c>
      <c r="N1186" s="180">
        <v>0</v>
      </c>
      <c r="P1186" s="58">
        <f>+BPub!I1170/1000000</f>
        <v>0</v>
      </c>
      <c r="Q1186" s="58">
        <f>+BPub!N1170/1000000</f>
        <v>0</v>
      </c>
      <c r="R1186" s="58">
        <f>+BPub!S1170/1000000</f>
        <v>0</v>
      </c>
      <c r="S1186" s="58">
        <f>+BPub!X1170/1000000</f>
        <v>0</v>
      </c>
      <c r="T1186" s="58">
        <f>+BPub!AB1170/1000000</f>
        <v>0</v>
      </c>
      <c r="U1186" s="58">
        <v>0</v>
      </c>
      <c r="W1186" s="58">
        <f>+BPub!H1170/1000000</f>
        <v>0</v>
      </c>
      <c r="X1186" s="58">
        <f>+BPub!M1170/1000000</f>
        <v>0</v>
      </c>
      <c r="Y1186" s="58">
        <f>+BPub!R1170/1000000</f>
        <v>0</v>
      </c>
      <c r="Z1186" s="58">
        <f>+BPub!V1170/1000000</f>
        <v>0</v>
      </c>
      <c r="AA1186" s="58">
        <f>+BPub!AC1170/1000000</f>
        <v>0</v>
      </c>
      <c r="AB1186" s="58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</row>
    <row r="1187" spans="1:35" x14ac:dyDescent="0.25">
      <c r="A1187" t="s">
        <v>1164</v>
      </c>
      <c r="B1187" s="1">
        <v>0</v>
      </c>
      <c r="C1187" s="149">
        <v>0</v>
      </c>
      <c r="D1187" s="1">
        <v>0</v>
      </c>
      <c r="E1187" s="1">
        <v>0</v>
      </c>
      <c r="F1187" s="1">
        <v>0</v>
      </c>
      <c r="G1187" s="58">
        <v>0</v>
      </c>
      <c r="I1187" s="180">
        <f>+BPub!G1171/1000000</f>
        <v>0</v>
      </c>
      <c r="J1187" s="180">
        <f>+BPub!L1171/1000000</f>
        <v>0</v>
      </c>
      <c r="K1187" s="180">
        <f>+BPub!Q1171/1000000</f>
        <v>0</v>
      </c>
      <c r="L1187" s="180">
        <f>+BPub!W1171/1000000</f>
        <v>0</v>
      </c>
      <c r="M1187" s="180">
        <f>+BPub!AD1171/1000000</f>
        <v>0</v>
      </c>
      <c r="N1187" s="180">
        <v>0</v>
      </c>
      <c r="P1187" s="58">
        <f>+BPub!I1171/1000000</f>
        <v>0</v>
      </c>
      <c r="Q1187" s="58">
        <f>+BPub!N1171/1000000</f>
        <v>0</v>
      </c>
      <c r="R1187" s="58">
        <f>+BPub!S1171/1000000</f>
        <v>0</v>
      </c>
      <c r="S1187" s="58">
        <f>+BPub!X1171/1000000</f>
        <v>0</v>
      </c>
      <c r="T1187" s="58">
        <f>+BPub!AB1171/1000000</f>
        <v>0</v>
      </c>
      <c r="U1187" s="58">
        <v>0</v>
      </c>
      <c r="W1187" s="58">
        <f>+BPub!H1171/1000000</f>
        <v>0</v>
      </c>
      <c r="X1187" s="58">
        <f>+BPub!M1171/1000000</f>
        <v>0</v>
      </c>
      <c r="Y1187" s="58">
        <f>+BPub!R1171/1000000</f>
        <v>0</v>
      </c>
      <c r="Z1187" s="58">
        <f>+BPub!V1171/1000000</f>
        <v>0</v>
      </c>
      <c r="AA1187" s="58">
        <f>+BPub!AC1171/1000000</f>
        <v>0</v>
      </c>
      <c r="AB1187" s="58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</row>
    <row r="1188" spans="1:35" x14ac:dyDescent="0.25">
      <c r="A1188" t="s">
        <v>1165</v>
      </c>
      <c r="B1188" s="1">
        <v>0</v>
      </c>
      <c r="C1188" s="149">
        <v>0</v>
      </c>
      <c r="D1188" s="1">
        <v>0</v>
      </c>
      <c r="E1188" s="1">
        <v>0</v>
      </c>
      <c r="F1188" s="1">
        <v>0</v>
      </c>
      <c r="G1188" s="58">
        <v>0</v>
      </c>
      <c r="I1188" s="180">
        <f>+BPub!G1172/1000000</f>
        <v>0</v>
      </c>
      <c r="J1188" s="180">
        <f>+BPub!L1172/1000000</f>
        <v>0</v>
      </c>
      <c r="K1188" s="180">
        <f>+BPub!Q1172/1000000</f>
        <v>0</v>
      </c>
      <c r="L1188" s="180">
        <f>+BPub!W1172/1000000</f>
        <v>0</v>
      </c>
      <c r="M1188" s="180">
        <f>+BPub!AD1172/1000000</f>
        <v>0</v>
      </c>
      <c r="N1188" s="180">
        <v>0</v>
      </c>
      <c r="P1188" s="58">
        <f>+BPub!I1172/1000000</f>
        <v>0</v>
      </c>
      <c r="Q1188" s="58">
        <f>+BPub!N1172/1000000</f>
        <v>0</v>
      </c>
      <c r="R1188" s="58">
        <f>+BPub!S1172/1000000</f>
        <v>0</v>
      </c>
      <c r="S1188" s="58">
        <f>+BPub!X1172/1000000</f>
        <v>0</v>
      </c>
      <c r="T1188" s="58">
        <f>+BPub!AB1172/1000000</f>
        <v>0</v>
      </c>
      <c r="U1188" s="58">
        <v>0</v>
      </c>
      <c r="W1188" s="58">
        <f>+BPub!H1172/1000000</f>
        <v>0</v>
      </c>
      <c r="X1188" s="58">
        <f>+BPub!M1172/1000000</f>
        <v>0</v>
      </c>
      <c r="Y1188" s="58">
        <f>+BPub!R1172/1000000</f>
        <v>0</v>
      </c>
      <c r="Z1188" s="58">
        <f>+BPub!V1172/1000000</f>
        <v>0</v>
      </c>
      <c r="AA1188" s="58">
        <f>+BPub!AC1172/1000000</f>
        <v>0</v>
      </c>
      <c r="AB1188" s="5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</row>
    <row r="1189" spans="1:35" x14ac:dyDescent="0.25">
      <c r="A1189" t="s">
        <v>1166</v>
      </c>
      <c r="B1189" s="1">
        <v>0</v>
      </c>
      <c r="C1189" s="149">
        <v>0</v>
      </c>
      <c r="D1189" s="1">
        <v>0</v>
      </c>
      <c r="E1189" s="1">
        <v>0</v>
      </c>
      <c r="F1189" s="1">
        <v>0</v>
      </c>
      <c r="G1189" s="58">
        <v>0</v>
      </c>
      <c r="I1189" s="180">
        <f>+BPub!G1173/1000000</f>
        <v>0</v>
      </c>
      <c r="J1189" s="180">
        <f>+BPub!L1173/1000000</f>
        <v>0</v>
      </c>
      <c r="K1189" s="180">
        <f>+BPub!Q1173/1000000</f>
        <v>0</v>
      </c>
      <c r="L1189" s="180">
        <f>+BPub!W1173/1000000</f>
        <v>0</v>
      </c>
      <c r="M1189" s="180">
        <f>+BPub!AD1173/1000000</f>
        <v>0</v>
      </c>
      <c r="N1189" s="180">
        <v>0</v>
      </c>
      <c r="P1189" s="58">
        <f>+BPub!I1173/1000000</f>
        <v>0</v>
      </c>
      <c r="Q1189" s="58">
        <f>+BPub!N1173/1000000</f>
        <v>0</v>
      </c>
      <c r="R1189" s="58">
        <f>+BPub!S1173/1000000</f>
        <v>0</v>
      </c>
      <c r="S1189" s="58">
        <f>+BPub!X1173/1000000</f>
        <v>0</v>
      </c>
      <c r="T1189" s="58">
        <f>+BPub!AB1173/1000000</f>
        <v>0</v>
      </c>
      <c r="U1189" s="58">
        <v>0</v>
      </c>
      <c r="W1189" s="58">
        <f>+BPub!H1173/1000000</f>
        <v>0</v>
      </c>
      <c r="X1189" s="58">
        <f>+BPub!M1173/1000000</f>
        <v>0</v>
      </c>
      <c r="Y1189" s="58">
        <f>+BPub!R1173/1000000</f>
        <v>0</v>
      </c>
      <c r="Z1189" s="58">
        <f>+BPub!V1173/1000000</f>
        <v>0</v>
      </c>
      <c r="AA1189" s="58">
        <f>+BPub!AC1173/1000000</f>
        <v>0</v>
      </c>
      <c r="AB1189" s="58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</row>
    <row r="1190" spans="1:35" x14ac:dyDescent="0.25">
      <c r="A1190" t="s">
        <v>1167</v>
      </c>
      <c r="B1190" s="1">
        <v>0</v>
      </c>
      <c r="C1190" s="149">
        <v>0</v>
      </c>
      <c r="D1190" s="1">
        <v>0</v>
      </c>
      <c r="E1190" s="1">
        <v>0</v>
      </c>
      <c r="F1190" s="1">
        <v>0</v>
      </c>
      <c r="G1190" s="58">
        <v>0</v>
      </c>
      <c r="I1190" s="180">
        <f>+BPub!G1174/1000000</f>
        <v>0</v>
      </c>
      <c r="J1190" s="180">
        <f>+BPub!L1174/1000000</f>
        <v>0</v>
      </c>
      <c r="K1190" s="180">
        <f>+BPub!Q1174/1000000</f>
        <v>0</v>
      </c>
      <c r="L1190" s="180">
        <f>+BPub!W1174/1000000</f>
        <v>0</v>
      </c>
      <c r="M1190" s="180">
        <f>+BPub!AD1174/1000000</f>
        <v>0</v>
      </c>
      <c r="N1190" s="180">
        <v>0</v>
      </c>
      <c r="P1190" s="58">
        <f>+BPub!I1174/1000000</f>
        <v>0</v>
      </c>
      <c r="Q1190" s="58">
        <f>+BPub!N1174/1000000</f>
        <v>0</v>
      </c>
      <c r="R1190" s="58">
        <f>+BPub!S1174/1000000</f>
        <v>0</v>
      </c>
      <c r="S1190" s="58">
        <f>+BPub!X1174/1000000</f>
        <v>0</v>
      </c>
      <c r="T1190" s="58">
        <f>+BPub!AB1174/1000000</f>
        <v>0</v>
      </c>
      <c r="U1190" s="58">
        <v>0</v>
      </c>
      <c r="W1190" s="58">
        <f>+BPub!H1174/1000000</f>
        <v>0</v>
      </c>
      <c r="X1190" s="58">
        <f>+BPub!M1174/1000000</f>
        <v>0</v>
      </c>
      <c r="Y1190" s="58">
        <f>+BPub!R1174/1000000</f>
        <v>0</v>
      </c>
      <c r="Z1190" s="58">
        <f>+BPub!V1174/1000000</f>
        <v>0</v>
      </c>
      <c r="AA1190" s="58">
        <f>+BPub!AC1174/1000000</f>
        <v>0</v>
      </c>
      <c r="AB1190" s="58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</row>
    <row r="1191" spans="1:35" x14ac:dyDescent="0.25">
      <c r="A1191" t="s">
        <v>1168</v>
      </c>
      <c r="B1191" s="1">
        <v>0</v>
      </c>
      <c r="C1191" s="149">
        <v>0</v>
      </c>
      <c r="D1191" s="1">
        <v>0</v>
      </c>
      <c r="E1191" s="1">
        <v>0</v>
      </c>
      <c r="F1191" s="1">
        <v>0</v>
      </c>
      <c r="G1191" s="58">
        <v>0</v>
      </c>
      <c r="I1191" s="180">
        <f>+BPub!G1175/1000000</f>
        <v>0</v>
      </c>
      <c r="J1191" s="180">
        <f>+BPub!L1175/1000000</f>
        <v>0</v>
      </c>
      <c r="K1191" s="180">
        <f>+BPub!Q1175/1000000</f>
        <v>0</v>
      </c>
      <c r="L1191" s="180">
        <f>+BPub!W1175/1000000</f>
        <v>0</v>
      </c>
      <c r="M1191" s="180">
        <f>+BPub!AD1175/1000000</f>
        <v>0</v>
      </c>
      <c r="N1191" s="180">
        <v>0</v>
      </c>
      <c r="P1191" s="58">
        <f>+BPub!I1175/1000000</f>
        <v>0</v>
      </c>
      <c r="Q1191" s="58">
        <f>+BPub!N1175/1000000</f>
        <v>0</v>
      </c>
      <c r="R1191" s="58">
        <f>+BPub!S1175/1000000</f>
        <v>0</v>
      </c>
      <c r="S1191" s="58">
        <f>+BPub!X1175/1000000</f>
        <v>0</v>
      </c>
      <c r="T1191" s="58">
        <f>+BPub!AB1175/1000000</f>
        <v>0</v>
      </c>
      <c r="U1191" s="58">
        <v>0</v>
      </c>
      <c r="W1191" s="58">
        <f>+BPub!H1175/1000000</f>
        <v>0</v>
      </c>
      <c r="X1191" s="58">
        <f>+BPub!M1175/1000000</f>
        <v>0</v>
      </c>
      <c r="Y1191" s="58">
        <f>+BPub!R1175/1000000</f>
        <v>0</v>
      </c>
      <c r="Z1191" s="58">
        <f>+BPub!V1175/1000000</f>
        <v>0</v>
      </c>
      <c r="AA1191" s="58">
        <f>+BPub!AC1175/1000000</f>
        <v>0</v>
      </c>
      <c r="AB1191" s="58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</row>
    <row r="1192" spans="1:35" x14ac:dyDescent="0.25">
      <c r="A1192" t="s">
        <v>1169</v>
      </c>
      <c r="B1192" s="1">
        <v>0</v>
      </c>
      <c r="C1192" s="149">
        <v>0</v>
      </c>
      <c r="D1192" s="1">
        <v>0</v>
      </c>
      <c r="E1192" s="1">
        <v>0</v>
      </c>
      <c r="F1192" s="1">
        <v>0</v>
      </c>
      <c r="G1192" s="58">
        <v>0</v>
      </c>
      <c r="I1192" s="180">
        <f>+BPub!G1176/1000000</f>
        <v>0</v>
      </c>
      <c r="J1192" s="180">
        <f>+BPub!L1176/1000000</f>
        <v>0</v>
      </c>
      <c r="K1192" s="180">
        <f>+BPub!Q1176/1000000</f>
        <v>0</v>
      </c>
      <c r="L1192" s="180">
        <f>+BPub!W1176/1000000</f>
        <v>0</v>
      </c>
      <c r="M1192" s="180">
        <f>+BPub!AD1176/1000000</f>
        <v>0</v>
      </c>
      <c r="N1192" s="180">
        <v>0</v>
      </c>
      <c r="P1192" s="58">
        <f>+BPub!I1176/1000000</f>
        <v>0</v>
      </c>
      <c r="Q1192" s="58">
        <f>+BPub!N1176/1000000</f>
        <v>0</v>
      </c>
      <c r="R1192" s="58">
        <f>+BPub!S1176/1000000</f>
        <v>0</v>
      </c>
      <c r="S1192" s="58">
        <f>+BPub!X1176/1000000</f>
        <v>0</v>
      </c>
      <c r="T1192" s="58">
        <f>+BPub!AB1176/1000000</f>
        <v>0</v>
      </c>
      <c r="U1192" s="58">
        <v>0</v>
      </c>
      <c r="W1192" s="58">
        <f>+BPub!H1176/1000000</f>
        <v>0</v>
      </c>
      <c r="X1192" s="58">
        <f>+BPub!M1176/1000000</f>
        <v>0</v>
      </c>
      <c r="Y1192" s="58">
        <f>+BPub!R1176/1000000</f>
        <v>0</v>
      </c>
      <c r="Z1192" s="58">
        <f>+BPub!V1176/1000000</f>
        <v>0</v>
      </c>
      <c r="AA1192" s="58">
        <f>+BPub!AC1176/1000000</f>
        <v>0</v>
      </c>
      <c r="AB1192" s="58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</row>
    <row r="1193" spans="1:35" x14ac:dyDescent="0.25">
      <c r="A1193" t="s">
        <v>1170</v>
      </c>
      <c r="B1193" s="1">
        <v>0</v>
      </c>
      <c r="C1193" s="149">
        <v>0</v>
      </c>
      <c r="D1193" s="1">
        <v>0</v>
      </c>
      <c r="E1193" s="1">
        <v>0</v>
      </c>
      <c r="F1193" s="1">
        <v>0</v>
      </c>
      <c r="G1193" s="58">
        <v>0</v>
      </c>
      <c r="I1193" s="180">
        <f>+BPub!G1177/1000000</f>
        <v>0</v>
      </c>
      <c r="J1193" s="180">
        <f>+BPub!L1177/1000000</f>
        <v>0</v>
      </c>
      <c r="K1193" s="180">
        <f>+BPub!Q1177/1000000</f>
        <v>0</v>
      </c>
      <c r="L1193" s="180">
        <f>+BPub!W1177/1000000</f>
        <v>0</v>
      </c>
      <c r="M1193" s="180">
        <f>+BPub!AD1177/1000000</f>
        <v>0</v>
      </c>
      <c r="N1193" s="180">
        <v>0</v>
      </c>
      <c r="P1193" s="58">
        <f>+BPub!I1177/1000000</f>
        <v>0</v>
      </c>
      <c r="Q1193" s="58">
        <f>+BPub!N1177/1000000</f>
        <v>0</v>
      </c>
      <c r="R1193" s="58">
        <f>+BPub!S1177/1000000</f>
        <v>0</v>
      </c>
      <c r="S1193" s="58">
        <f>+BPub!X1177/1000000</f>
        <v>0</v>
      </c>
      <c r="T1193" s="58">
        <f>+BPub!AB1177/1000000</f>
        <v>0</v>
      </c>
      <c r="U1193" s="58">
        <v>0</v>
      </c>
      <c r="W1193" s="58">
        <f>+BPub!H1177/1000000</f>
        <v>0</v>
      </c>
      <c r="X1193" s="58">
        <f>+BPub!M1177/1000000</f>
        <v>0</v>
      </c>
      <c r="Y1193" s="58">
        <f>+BPub!R1177/1000000</f>
        <v>0</v>
      </c>
      <c r="Z1193" s="58">
        <f>+BPub!V1177/1000000</f>
        <v>0</v>
      </c>
      <c r="AA1193" s="58">
        <f>+BPub!AC1177/1000000</f>
        <v>0</v>
      </c>
      <c r="AB1193" s="58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</row>
    <row r="1194" spans="1:35" x14ac:dyDescent="0.25">
      <c r="A1194" t="s">
        <v>1171</v>
      </c>
      <c r="B1194" s="1">
        <v>0</v>
      </c>
      <c r="C1194" s="149">
        <v>0</v>
      </c>
      <c r="D1194" s="1">
        <v>0</v>
      </c>
      <c r="E1194" s="1">
        <v>0</v>
      </c>
      <c r="F1194" s="1">
        <v>0</v>
      </c>
      <c r="G1194" s="58">
        <v>0</v>
      </c>
      <c r="I1194" s="180">
        <f>+BPub!G1178/1000000</f>
        <v>0</v>
      </c>
      <c r="J1194" s="180">
        <f>+BPub!L1178/1000000</f>
        <v>0</v>
      </c>
      <c r="K1194" s="180">
        <f>+BPub!Q1178/1000000</f>
        <v>0</v>
      </c>
      <c r="L1194" s="180">
        <f>+BPub!W1178/1000000</f>
        <v>0</v>
      </c>
      <c r="M1194" s="180">
        <f>+BPub!AD1178/1000000</f>
        <v>0</v>
      </c>
      <c r="N1194" s="180">
        <v>0</v>
      </c>
      <c r="P1194" s="58">
        <f>+BPub!I1178/1000000</f>
        <v>0</v>
      </c>
      <c r="Q1194" s="58">
        <f>+BPub!N1178/1000000</f>
        <v>0</v>
      </c>
      <c r="R1194" s="58">
        <f>+BPub!S1178/1000000</f>
        <v>0</v>
      </c>
      <c r="S1194" s="58">
        <f>+BPub!X1178/1000000</f>
        <v>0</v>
      </c>
      <c r="T1194" s="58">
        <f>+BPub!AB1178/1000000</f>
        <v>0</v>
      </c>
      <c r="U1194" s="58">
        <v>0</v>
      </c>
      <c r="W1194" s="58">
        <f>+BPub!H1178/1000000</f>
        <v>0</v>
      </c>
      <c r="X1194" s="58">
        <f>+BPub!M1178/1000000</f>
        <v>0</v>
      </c>
      <c r="Y1194" s="58">
        <f>+BPub!R1178/1000000</f>
        <v>0</v>
      </c>
      <c r="Z1194" s="58">
        <f>+BPub!V1178/1000000</f>
        <v>0</v>
      </c>
      <c r="AA1194" s="58">
        <f>+BPub!AC1178/1000000</f>
        <v>0</v>
      </c>
      <c r="AB1194" s="58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</row>
    <row r="1195" spans="1:35" x14ac:dyDescent="0.25">
      <c r="A1195" t="s">
        <v>1172</v>
      </c>
      <c r="B1195" s="1">
        <v>0</v>
      </c>
      <c r="C1195" s="149">
        <v>0</v>
      </c>
      <c r="D1195" s="1">
        <v>0</v>
      </c>
      <c r="E1195" s="1">
        <v>0</v>
      </c>
      <c r="F1195" s="1">
        <v>0</v>
      </c>
      <c r="G1195" s="58">
        <v>0</v>
      </c>
      <c r="I1195" s="180">
        <f>+BPub!G1179/1000000</f>
        <v>0</v>
      </c>
      <c r="J1195" s="180">
        <f>+BPub!L1179/1000000</f>
        <v>0</v>
      </c>
      <c r="K1195" s="180">
        <f>+BPub!Q1179/1000000</f>
        <v>0</v>
      </c>
      <c r="L1195" s="180">
        <f>+BPub!W1179/1000000</f>
        <v>0</v>
      </c>
      <c r="M1195" s="180">
        <f>+BPub!AD1179/1000000</f>
        <v>0</v>
      </c>
      <c r="N1195" s="180">
        <v>0</v>
      </c>
      <c r="P1195" s="58">
        <f>+BPub!I1179/1000000</f>
        <v>0</v>
      </c>
      <c r="Q1195" s="58">
        <f>+BPub!N1179/1000000</f>
        <v>0</v>
      </c>
      <c r="R1195" s="58">
        <f>+BPub!S1179/1000000</f>
        <v>0</v>
      </c>
      <c r="S1195" s="58">
        <f>+BPub!X1179/1000000</f>
        <v>0</v>
      </c>
      <c r="T1195" s="58">
        <f>+BPub!AB1179/1000000</f>
        <v>0</v>
      </c>
      <c r="U1195" s="58">
        <v>0</v>
      </c>
      <c r="W1195" s="58">
        <f>+BPub!H1179/1000000</f>
        <v>0</v>
      </c>
      <c r="X1195" s="58">
        <f>+BPub!M1179/1000000</f>
        <v>0</v>
      </c>
      <c r="Y1195" s="58">
        <f>+BPub!R1179/1000000</f>
        <v>0</v>
      </c>
      <c r="Z1195" s="58">
        <f>+BPub!V1179/1000000</f>
        <v>0</v>
      </c>
      <c r="AA1195" s="58">
        <f>+BPub!AC1179/1000000</f>
        <v>0</v>
      </c>
      <c r="AB1195" s="58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</row>
    <row r="1196" spans="1:35" x14ac:dyDescent="0.25">
      <c r="A1196" t="s">
        <v>1173</v>
      </c>
      <c r="B1196" s="1">
        <v>0</v>
      </c>
      <c r="C1196" s="149">
        <v>0</v>
      </c>
      <c r="D1196" s="1">
        <v>0</v>
      </c>
      <c r="E1196" s="1">
        <v>0</v>
      </c>
      <c r="F1196" s="1">
        <v>0</v>
      </c>
      <c r="G1196" s="58">
        <v>0</v>
      </c>
      <c r="I1196" s="180">
        <f>+BPub!G1180/1000000</f>
        <v>0</v>
      </c>
      <c r="J1196" s="180">
        <f>+BPub!L1180/1000000</f>
        <v>0</v>
      </c>
      <c r="K1196" s="180">
        <f>+BPub!Q1180/1000000</f>
        <v>0</v>
      </c>
      <c r="L1196" s="180">
        <f>+BPub!W1180/1000000</f>
        <v>0</v>
      </c>
      <c r="M1196" s="180">
        <f>+BPub!AD1180/1000000</f>
        <v>0</v>
      </c>
      <c r="N1196" s="180">
        <v>0</v>
      </c>
      <c r="P1196" s="58">
        <f>+BPub!I1180/1000000</f>
        <v>0</v>
      </c>
      <c r="Q1196" s="58">
        <f>+BPub!N1180/1000000</f>
        <v>0</v>
      </c>
      <c r="R1196" s="58">
        <f>+BPub!S1180/1000000</f>
        <v>0</v>
      </c>
      <c r="S1196" s="58">
        <f>+BPub!X1180/1000000</f>
        <v>0</v>
      </c>
      <c r="T1196" s="58">
        <f>+BPub!AB1180/1000000</f>
        <v>0</v>
      </c>
      <c r="U1196" s="58">
        <v>0</v>
      </c>
      <c r="W1196" s="58">
        <f>+BPub!H1180/1000000</f>
        <v>0</v>
      </c>
      <c r="X1196" s="58">
        <f>+BPub!M1180/1000000</f>
        <v>0</v>
      </c>
      <c r="Y1196" s="58">
        <f>+BPub!R1180/1000000</f>
        <v>0</v>
      </c>
      <c r="Z1196" s="58">
        <f>+BPub!V1180/1000000</f>
        <v>0</v>
      </c>
      <c r="AA1196" s="58">
        <f>+BPub!AC1180/1000000</f>
        <v>0</v>
      </c>
      <c r="AB1196" s="58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</row>
    <row r="1197" spans="1:35" x14ac:dyDescent="0.25">
      <c r="A1197" t="s">
        <v>1174</v>
      </c>
      <c r="B1197" s="1">
        <v>0</v>
      </c>
      <c r="C1197" s="149">
        <v>0</v>
      </c>
      <c r="D1197" s="1">
        <v>0</v>
      </c>
      <c r="E1197" s="1">
        <v>0</v>
      </c>
      <c r="F1197" s="1">
        <v>0</v>
      </c>
      <c r="G1197" s="58">
        <v>0</v>
      </c>
      <c r="I1197" s="180">
        <f>+BPub!G1181/1000000</f>
        <v>0</v>
      </c>
      <c r="J1197" s="180">
        <f>+BPub!L1181/1000000</f>
        <v>0</v>
      </c>
      <c r="K1197" s="180">
        <f>+BPub!Q1181/1000000</f>
        <v>0</v>
      </c>
      <c r="L1197" s="180">
        <f>+BPub!W1181/1000000</f>
        <v>0</v>
      </c>
      <c r="M1197" s="180">
        <f>+BPub!AD1181/1000000</f>
        <v>0</v>
      </c>
      <c r="N1197" s="180">
        <v>0</v>
      </c>
      <c r="P1197" s="58">
        <f>+BPub!I1181/1000000</f>
        <v>0</v>
      </c>
      <c r="Q1197" s="58">
        <f>+BPub!N1181/1000000</f>
        <v>0</v>
      </c>
      <c r="R1197" s="58">
        <f>+BPub!S1181/1000000</f>
        <v>0</v>
      </c>
      <c r="S1197" s="58">
        <f>+BPub!X1181/1000000</f>
        <v>0</v>
      </c>
      <c r="T1197" s="58">
        <f>+BPub!AB1181/1000000</f>
        <v>0</v>
      </c>
      <c r="U1197" s="58">
        <v>0</v>
      </c>
      <c r="W1197" s="58">
        <f>+BPub!H1181/1000000</f>
        <v>0</v>
      </c>
      <c r="X1197" s="58">
        <f>+BPub!M1181/1000000</f>
        <v>0</v>
      </c>
      <c r="Y1197" s="58">
        <f>+BPub!R1181/1000000</f>
        <v>0</v>
      </c>
      <c r="Z1197" s="58">
        <f>+BPub!V1181/1000000</f>
        <v>0</v>
      </c>
      <c r="AA1197" s="58">
        <f>+BPub!AC1181/1000000</f>
        <v>0</v>
      </c>
      <c r="AB1197" s="58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</row>
    <row r="1198" spans="1:35" x14ac:dyDescent="0.25">
      <c r="A1198" t="s">
        <v>1175</v>
      </c>
      <c r="B1198" s="1">
        <v>0</v>
      </c>
      <c r="C1198" s="149">
        <v>0</v>
      </c>
      <c r="D1198" s="1">
        <v>0</v>
      </c>
      <c r="E1198" s="1">
        <v>0</v>
      </c>
      <c r="F1198" s="1">
        <v>0</v>
      </c>
      <c r="G1198" s="58">
        <v>0</v>
      </c>
      <c r="I1198" s="180">
        <f>+BPub!G1182/1000000</f>
        <v>0</v>
      </c>
      <c r="J1198" s="180">
        <f>+BPub!L1182/1000000</f>
        <v>0</v>
      </c>
      <c r="K1198" s="180">
        <f>+BPub!Q1182/1000000</f>
        <v>0</v>
      </c>
      <c r="L1198" s="180">
        <f>+BPub!W1182/1000000</f>
        <v>0</v>
      </c>
      <c r="M1198" s="180">
        <f>+BPub!AD1182/1000000</f>
        <v>0</v>
      </c>
      <c r="N1198" s="180">
        <v>0</v>
      </c>
      <c r="P1198" s="58">
        <f>+BPub!I1182/1000000</f>
        <v>0</v>
      </c>
      <c r="Q1198" s="58">
        <f>+BPub!N1182/1000000</f>
        <v>0</v>
      </c>
      <c r="R1198" s="58">
        <f>+BPub!S1182/1000000</f>
        <v>0</v>
      </c>
      <c r="S1198" s="58">
        <f>+BPub!X1182/1000000</f>
        <v>0</v>
      </c>
      <c r="T1198" s="58">
        <f>+BPub!AB1182/1000000</f>
        <v>0</v>
      </c>
      <c r="U1198" s="58">
        <v>0</v>
      </c>
      <c r="W1198" s="58">
        <f>+BPub!H1182/1000000</f>
        <v>0</v>
      </c>
      <c r="X1198" s="58">
        <f>+BPub!M1182/1000000</f>
        <v>0</v>
      </c>
      <c r="Y1198" s="58">
        <f>+BPub!R1182/1000000</f>
        <v>0</v>
      </c>
      <c r="Z1198" s="58">
        <f>+BPub!V1182/1000000</f>
        <v>0</v>
      </c>
      <c r="AA1198" s="58">
        <f>+BPub!AC1182/1000000</f>
        <v>0</v>
      </c>
      <c r="AB1198" s="5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</row>
    <row r="1199" spans="1:35" x14ac:dyDescent="0.25">
      <c r="A1199" t="s">
        <v>1176</v>
      </c>
      <c r="B1199" s="1">
        <v>0</v>
      </c>
      <c r="C1199" s="149">
        <v>0</v>
      </c>
      <c r="D1199" s="1">
        <v>0</v>
      </c>
      <c r="E1199" s="1">
        <v>0</v>
      </c>
      <c r="F1199" s="1">
        <v>0</v>
      </c>
      <c r="G1199" s="58">
        <v>0</v>
      </c>
      <c r="I1199" s="180">
        <f>+BPub!G1183/1000000</f>
        <v>0</v>
      </c>
      <c r="J1199" s="180">
        <f>+BPub!L1183/1000000</f>
        <v>0</v>
      </c>
      <c r="K1199" s="180">
        <f>+BPub!Q1183/1000000</f>
        <v>0</v>
      </c>
      <c r="L1199" s="180">
        <f>+BPub!W1183/1000000</f>
        <v>0</v>
      </c>
      <c r="M1199" s="180">
        <f>+BPub!AD1183/1000000</f>
        <v>0</v>
      </c>
      <c r="N1199" s="180">
        <v>0</v>
      </c>
      <c r="P1199" s="58">
        <f>+BPub!I1183/1000000</f>
        <v>0</v>
      </c>
      <c r="Q1199" s="58">
        <f>+BPub!N1183/1000000</f>
        <v>0</v>
      </c>
      <c r="R1199" s="58">
        <f>+BPub!S1183/1000000</f>
        <v>0</v>
      </c>
      <c r="S1199" s="58">
        <f>+BPub!X1183/1000000</f>
        <v>0</v>
      </c>
      <c r="T1199" s="58">
        <f>+BPub!AB1183/1000000</f>
        <v>0</v>
      </c>
      <c r="U1199" s="58">
        <v>0</v>
      </c>
      <c r="W1199" s="58">
        <f>+BPub!H1183/1000000</f>
        <v>0</v>
      </c>
      <c r="X1199" s="58">
        <f>+BPub!M1183/1000000</f>
        <v>0</v>
      </c>
      <c r="Y1199" s="58">
        <f>+BPub!R1183/1000000</f>
        <v>0</v>
      </c>
      <c r="Z1199" s="58">
        <f>+BPub!V1183/1000000</f>
        <v>0</v>
      </c>
      <c r="AA1199" s="58">
        <f>+BPub!AC1183/1000000</f>
        <v>0</v>
      </c>
      <c r="AB1199" s="58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</row>
    <row r="1200" spans="1:35" x14ac:dyDescent="0.25">
      <c r="A1200" t="s">
        <v>1177</v>
      </c>
      <c r="B1200" s="1">
        <v>0</v>
      </c>
      <c r="C1200" s="149">
        <v>0</v>
      </c>
      <c r="D1200" s="1">
        <v>0</v>
      </c>
      <c r="E1200" s="1">
        <v>0</v>
      </c>
      <c r="F1200" s="1">
        <v>0</v>
      </c>
      <c r="G1200" s="58">
        <v>0</v>
      </c>
      <c r="I1200" s="180">
        <f>+BPub!G1184/1000000</f>
        <v>0</v>
      </c>
      <c r="J1200" s="180">
        <f>+BPub!L1184/1000000</f>
        <v>0</v>
      </c>
      <c r="K1200" s="180">
        <f>+BPub!Q1184/1000000</f>
        <v>0</v>
      </c>
      <c r="L1200" s="180">
        <f>+BPub!W1184/1000000</f>
        <v>0</v>
      </c>
      <c r="M1200" s="180">
        <f>+BPub!AD1184/1000000</f>
        <v>0</v>
      </c>
      <c r="N1200" s="180">
        <v>0</v>
      </c>
      <c r="P1200" s="58">
        <f>+BPub!I1184/1000000</f>
        <v>0</v>
      </c>
      <c r="Q1200" s="58">
        <f>+BPub!N1184/1000000</f>
        <v>0</v>
      </c>
      <c r="R1200" s="58">
        <f>+BPub!S1184/1000000</f>
        <v>0</v>
      </c>
      <c r="S1200" s="58">
        <f>+BPub!X1184/1000000</f>
        <v>0</v>
      </c>
      <c r="T1200" s="58">
        <f>+BPub!AB1184/1000000</f>
        <v>0</v>
      </c>
      <c r="U1200" s="58">
        <v>0</v>
      </c>
      <c r="W1200" s="58">
        <f>+BPub!H1184/1000000</f>
        <v>0</v>
      </c>
      <c r="X1200" s="58">
        <f>+BPub!M1184/1000000</f>
        <v>0</v>
      </c>
      <c r="Y1200" s="58">
        <f>+BPub!R1184/1000000</f>
        <v>0</v>
      </c>
      <c r="Z1200" s="58">
        <f>+BPub!V1184/1000000</f>
        <v>0</v>
      </c>
      <c r="AA1200" s="58">
        <f>+BPub!AC1184/1000000</f>
        <v>0</v>
      </c>
      <c r="AB1200" s="58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</row>
    <row r="1201" spans="1:35" x14ac:dyDescent="0.25">
      <c r="A1201" t="s">
        <v>1178</v>
      </c>
      <c r="B1201" s="1">
        <v>0</v>
      </c>
      <c r="C1201" s="149">
        <v>0</v>
      </c>
      <c r="D1201" s="1">
        <v>0</v>
      </c>
      <c r="E1201" s="1">
        <v>0</v>
      </c>
      <c r="F1201" s="1">
        <v>0</v>
      </c>
      <c r="G1201" s="58">
        <v>0</v>
      </c>
      <c r="I1201" s="180">
        <f>+BPub!G1185/1000000</f>
        <v>0</v>
      </c>
      <c r="J1201" s="180">
        <f>+BPub!L1185/1000000</f>
        <v>0</v>
      </c>
      <c r="K1201" s="180">
        <f>+BPub!Q1185/1000000</f>
        <v>0</v>
      </c>
      <c r="L1201" s="180">
        <f>+BPub!W1185/1000000</f>
        <v>0</v>
      </c>
      <c r="M1201" s="180">
        <f>+BPub!AD1185/1000000</f>
        <v>0</v>
      </c>
      <c r="N1201" s="180">
        <v>0</v>
      </c>
      <c r="P1201" s="58">
        <f>+BPub!I1185/1000000</f>
        <v>0</v>
      </c>
      <c r="Q1201" s="58">
        <f>+BPub!N1185/1000000</f>
        <v>0</v>
      </c>
      <c r="R1201" s="58">
        <f>+BPub!S1185/1000000</f>
        <v>0</v>
      </c>
      <c r="S1201" s="58">
        <f>+BPub!X1185/1000000</f>
        <v>0</v>
      </c>
      <c r="T1201" s="58">
        <f>+BPub!AB1185/1000000</f>
        <v>0</v>
      </c>
      <c r="U1201" s="58">
        <v>0</v>
      </c>
      <c r="W1201" s="58">
        <f>+BPub!H1185/1000000</f>
        <v>0</v>
      </c>
      <c r="X1201" s="58">
        <f>+BPub!M1185/1000000</f>
        <v>0</v>
      </c>
      <c r="Y1201" s="58">
        <f>+BPub!R1185/1000000</f>
        <v>0</v>
      </c>
      <c r="Z1201" s="58">
        <f>+BPub!V1185/1000000</f>
        <v>0</v>
      </c>
      <c r="AA1201" s="58">
        <f>+BPub!AC1185/1000000</f>
        <v>0</v>
      </c>
      <c r="AB1201" s="58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</row>
    <row r="1202" spans="1:35" x14ac:dyDescent="0.25">
      <c r="A1202" t="s">
        <v>1179</v>
      </c>
      <c r="B1202" s="1">
        <v>0</v>
      </c>
      <c r="C1202" s="149">
        <v>0</v>
      </c>
      <c r="D1202" s="1">
        <v>0</v>
      </c>
      <c r="E1202" s="1">
        <v>0</v>
      </c>
      <c r="F1202" s="1">
        <v>0</v>
      </c>
      <c r="G1202" s="58">
        <v>0</v>
      </c>
      <c r="I1202" s="180">
        <f>+BPub!G1186/1000000</f>
        <v>0</v>
      </c>
      <c r="J1202" s="180">
        <f>+BPub!L1186/1000000</f>
        <v>0</v>
      </c>
      <c r="K1202" s="180">
        <f>+BPub!Q1186/1000000</f>
        <v>0</v>
      </c>
      <c r="L1202" s="180">
        <f>+BPub!W1186/1000000</f>
        <v>0</v>
      </c>
      <c r="M1202" s="180">
        <f>+BPub!AD1186/1000000</f>
        <v>0</v>
      </c>
      <c r="N1202" s="180">
        <v>0</v>
      </c>
      <c r="P1202" s="58">
        <f>+BPub!I1186/1000000</f>
        <v>0</v>
      </c>
      <c r="Q1202" s="58">
        <f>+BPub!N1186/1000000</f>
        <v>0</v>
      </c>
      <c r="R1202" s="58">
        <f>+BPub!S1186/1000000</f>
        <v>0</v>
      </c>
      <c r="S1202" s="58">
        <f>+BPub!X1186/1000000</f>
        <v>0</v>
      </c>
      <c r="T1202" s="58">
        <f>+BPub!AB1186/1000000</f>
        <v>0</v>
      </c>
      <c r="U1202" s="58">
        <v>0</v>
      </c>
      <c r="W1202" s="58">
        <f>+BPub!H1186/1000000</f>
        <v>0</v>
      </c>
      <c r="X1202" s="58">
        <f>+BPub!M1186/1000000</f>
        <v>0</v>
      </c>
      <c r="Y1202" s="58">
        <f>+BPub!R1186/1000000</f>
        <v>0</v>
      </c>
      <c r="Z1202" s="58">
        <f>+BPub!V1186/1000000</f>
        <v>0</v>
      </c>
      <c r="AA1202" s="58">
        <f>+BPub!AC1186/1000000</f>
        <v>0</v>
      </c>
      <c r="AB1202" s="58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</row>
    <row r="1203" spans="1:35" x14ac:dyDescent="0.25">
      <c r="A1203" t="s">
        <v>1180</v>
      </c>
      <c r="B1203" s="1">
        <v>0</v>
      </c>
      <c r="C1203" s="149">
        <v>0</v>
      </c>
      <c r="D1203" s="1">
        <v>0</v>
      </c>
      <c r="E1203" s="1">
        <v>0</v>
      </c>
      <c r="F1203" s="1">
        <v>0</v>
      </c>
      <c r="G1203" s="58">
        <v>0</v>
      </c>
      <c r="I1203" s="180">
        <f>+BPub!G1187/1000000</f>
        <v>0</v>
      </c>
      <c r="J1203" s="180">
        <f>+BPub!L1187/1000000</f>
        <v>0</v>
      </c>
      <c r="K1203" s="180">
        <f>+BPub!Q1187/1000000</f>
        <v>3.4912701299999997</v>
      </c>
      <c r="L1203" s="180">
        <f>+BPub!W1187/1000000</f>
        <v>3.1597181299999999</v>
      </c>
      <c r="M1203" s="180">
        <f>+BPub!AD1187/1000000</f>
        <v>2.6894437500000001</v>
      </c>
      <c r="N1203" s="180">
        <v>0</v>
      </c>
      <c r="P1203" s="58">
        <f>+BPub!I1187/1000000</f>
        <v>0</v>
      </c>
      <c r="Q1203" s="58">
        <f>+BPub!N1187/1000000</f>
        <v>0</v>
      </c>
      <c r="R1203" s="58">
        <f>+BPub!S1187/1000000</f>
        <v>23.670402929999998</v>
      </c>
      <c r="S1203" s="58">
        <f>+BPub!X1187/1000000</f>
        <v>28.38692837</v>
      </c>
      <c r="T1203" s="58">
        <f>+BPub!AB1187/1000000</f>
        <v>27.143883760000001</v>
      </c>
      <c r="U1203" s="58">
        <v>0</v>
      </c>
      <c r="W1203" s="58">
        <f>+BPub!H1187/1000000</f>
        <v>8.4713300000000005E-2</v>
      </c>
      <c r="X1203" s="58">
        <f>+BPub!M1187/1000000</f>
        <v>4.7672029999999997E-2</v>
      </c>
      <c r="Y1203" s="58">
        <f>+BPub!R1187/1000000</f>
        <v>2.7194105</v>
      </c>
      <c r="Z1203" s="58">
        <f>+BPub!V1187/1000000</f>
        <v>2.1557922899999999</v>
      </c>
      <c r="AA1203" s="58">
        <f>+BPub!AC1187/1000000</f>
        <v>1.4849875299999999</v>
      </c>
      <c r="AB1203" s="58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</row>
    <row r="1204" spans="1:35" x14ac:dyDescent="0.25">
      <c r="A1204" t="s">
        <v>1181</v>
      </c>
      <c r="B1204" s="1">
        <v>0.20422754000000001</v>
      </c>
      <c r="C1204" s="149">
        <v>0.99277630000000006</v>
      </c>
      <c r="D1204" s="1">
        <v>32.225489639999999</v>
      </c>
      <c r="E1204" s="1">
        <v>34.221953490000004</v>
      </c>
      <c r="F1204" s="1">
        <v>29.579802440000002</v>
      </c>
      <c r="G1204" s="58">
        <v>41.899885570000002</v>
      </c>
      <c r="I1204" s="180">
        <f>+BPub!G1188/1000000</f>
        <v>0</v>
      </c>
      <c r="J1204" s="180">
        <f>+BPub!L1188/1000000</f>
        <v>0</v>
      </c>
      <c r="K1204" s="180">
        <f>+BPub!Q1188/1000000</f>
        <v>0</v>
      </c>
      <c r="L1204" s="180">
        <f>+BPub!W1188/1000000</f>
        <v>0</v>
      </c>
      <c r="M1204" s="180">
        <f>+BPub!AD1188/1000000</f>
        <v>9.1529000000000003E-3</v>
      </c>
      <c r="N1204" s="180">
        <v>6.61655441</v>
      </c>
      <c r="P1204" s="58">
        <f>+BPub!I1188/1000000</f>
        <v>0</v>
      </c>
      <c r="Q1204" s="58">
        <f>+BPub!N1188/1000000</f>
        <v>0</v>
      </c>
      <c r="R1204" s="58">
        <f>+BPub!S1188/1000000</f>
        <v>0</v>
      </c>
      <c r="S1204" s="58">
        <f>+BPub!X1188/1000000</f>
        <v>0</v>
      </c>
      <c r="T1204" s="58">
        <f>+BPub!AB1188/1000000</f>
        <v>0</v>
      </c>
      <c r="U1204" s="58">
        <v>27.34068104</v>
      </c>
      <c r="W1204" s="58">
        <f>+BPub!H1188/1000000</f>
        <v>0</v>
      </c>
      <c r="X1204" s="58">
        <f>+BPub!M1188/1000000</f>
        <v>0</v>
      </c>
      <c r="Y1204" s="58">
        <f>+BPub!R1188/1000000</f>
        <v>0</v>
      </c>
      <c r="Z1204" s="58">
        <f>+BPub!V1188/1000000</f>
        <v>0</v>
      </c>
      <c r="AA1204" s="58">
        <f>+BPub!AC1188/1000000</f>
        <v>0</v>
      </c>
      <c r="AB1204" s="58">
        <v>0.92364073000000002</v>
      </c>
      <c r="AD1204">
        <v>0</v>
      </c>
      <c r="AE1204">
        <v>0</v>
      </c>
      <c r="AF1204">
        <v>4.4784069999999998</v>
      </c>
      <c r="AG1204">
        <v>4.4784069999999998</v>
      </c>
      <c r="AH1204">
        <v>4.4784069999999998</v>
      </c>
      <c r="AI1204">
        <v>4.4784069999999998</v>
      </c>
    </row>
    <row r="1205" spans="1:35" x14ac:dyDescent="0.25">
      <c r="A1205" t="s">
        <v>1182</v>
      </c>
      <c r="B1205" s="1">
        <v>0</v>
      </c>
      <c r="C1205" s="149">
        <v>0</v>
      </c>
      <c r="D1205" s="1">
        <v>0</v>
      </c>
      <c r="E1205" s="1">
        <v>0</v>
      </c>
      <c r="F1205" s="1">
        <v>0</v>
      </c>
      <c r="G1205" s="58">
        <v>0</v>
      </c>
      <c r="I1205" s="180">
        <f>+BPub!G1189/1000000</f>
        <v>0</v>
      </c>
      <c r="J1205" s="180">
        <f>+BPub!L1189/1000000</f>
        <v>0</v>
      </c>
      <c r="K1205" s="180">
        <f>+BPub!Q1189/1000000</f>
        <v>0</v>
      </c>
      <c r="L1205" s="180">
        <f>+BPub!W1189/1000000</f>
        <v>0</v>
      </c>
      <c r="M1205" s="180">
        <f>+BPub!AD1189/1000000</f>
        <v>0</v>
      </c>
      <c r="N1205" s="180">
        <v>0.15042754</v>
      </c>
      <c r="P1205" s="58">
        <f>+BPub!I1189/1000000</f>
        <v>0</v>
      </c>
      <c r="Q1205" s="58">
        <f>+BPub!N1189/1000000</f>
        <v>0</v>
      </c>
      <c r="R1205" s="58">
        <f>+BPub!S1189/1000000</f>
        <v>0</v>
      </c>
      <c r="S1205" s="58">
        <f>+BPub!X1189/1000000</f>
        <v>0</v>
      </c>
      <c r="T1205" s="58">
        <f>+BPub!AB1189/1000000</f>
        <v>0</v>
      </c>
      <c r="U1205" s="58">
        <v>2.693566E-2</v>
      </c>
      <c r="W1205" s="58">
        <f>+BPub!H1189/1000000</f>
        <v>0</v>
      </c>
      <c r="X1205" s="58">
        <f>+BPub!M1189/1000000</f>
        <v>0</v>
      </c>
      <c r="Y1205" s="58">
        <f>+BPub!R1189/1000000</f>
        <v>0</v>
      </c>
      <c r="Z1205" s="58">
        <f>+BPub!V1189/1000000</f>
        <v>0</v>
      </c>
      <c r="AA1205" s="58">
        <f>+BPub!AC1189/1000000</f>
        <v>0</v>
      </c>
      <c r="AB1205" s="58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</row>
    <row r="1206" spans="1:35" x14ac:dyDescent="0.25">
      <c r="A1206" t="s">
        <v>1183</v>
      </c>
      <c r="B1206" s="1">
        <v>0</v>
      </c>
      <c r="C1206" s="149">
        <v>0</v>
      </c>
      <c r="D1206" s="1">
        <v>0</v>
      </c>
      <c r="E1206" s="1">
        <v>0</v>
      </c>
      <c r="F1206" s="1">
        <v>0</v>
      </c>
      <c r="G1206" s="58">
        <v>0</v>
      </c>
      <c r="I1206" s="180">
        <f>+BPub!G1190/1000000</f>
        <v>0</v>
      </c>
      <c r="J1206" s="180">
        <f>+BPub!L1190/1000000</f>
        <v>0</v>
      </c>
      <c r="K1206" s="180">
        <f>+BPub!Q1190/1000000</f>
        <v>0</v>
      </c>
      <c r="L1206" s="180">
        <f>+BPub!W1190/1000000</f>
        <v>0</v>
      </c>
      <c r="M1206" s="180">
        <f>+BPub!AD1190/1000000</f>
        <v>0</v>
      </c>
      <c r="N1206" s="180">
        <v>0</v>
      </c>
      <c r="P1206" s="58">
        <f>+BPub!I1190/1000000</f>
        <v>0</v>
      </c>
      <c r="Q1206" s="58">
        <f>+BPub!N1190/1000000</f>
        <v>0</v>
      </c>
      <c r="R1206" s="58">
        <f>+BPub!S1190/1000000</f>
        <v>0</v>
      </c>
      <c r="S1206" s="58">
        <f>+BPub!X1190/1000000</f>
        <v>0</v>
      </c>
      <c r="T1206" s="58">
        <f>+BPub!AB1190/1000000</f>
        <v>0</v>
      </c>
      <c r="U1206" s="58">
        <v>0</v>
      </c>
      <c r="W1206" s="58">
        <f>+BPub!H1190/1000000</f>
        <v>0</v>
      </c>
      <c r="X1206" s="58">
        <f>+BPub!M1190/1000000</f>
        <v>0</v>
      </c>
      <c r="Y1206" s="58">
        <f>+BPub!R1190/1000000</f>
        <v>0</v>
      </c>
      <c r="Z1206" s="58">
        <f>+BPub!V1190/1000000</f>
        <v>0</v>
      </c>
      <c r="AA1206" s="58">
        <f>+BPub!AC1190/1000000</f>
        <v>0</v>
      </c>
      <c r="AB1206" s="58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</row>
    <row r="1207" spans="1:35" x14ac:dyDescent="0.25">
      <c r="A1207" t="s">
        <v>1184</v>
      </c>
      <c r="B1207" s="1">
        <v>0</v>
      </c>
      <c r="C1207" s="149">
        <v>0</v>
      </c>
      <c r="D1207" s="1">
        <v>0</v>
      </c>
      <c r="E1207" s="1">
        <v>0</v>
      </c>
      <c r="F1207" s="1">
        <v>0</v>
      </c>
      <c r="G1207" s="58">
        <v>0</v>
      </c>
      <c r="I1207" s="180">
        <f>+BPub!G1191/1000000</f>
        <v>0</v>
      </c>
      <c r="J1207" s="180">
        <f>+BPub!L1191/1000000</f>
        <v>0</v>
      </c>
      <c r="K1207" s="180">
        <f>+BPub!Q1191/1000000</f>
        <v>0</v>
      </c>
      <c r="L1207" s="180">
        <f>+BPub!W1191/1000000</f>
        <v>0</v>
      </c>
      <c r="M1207" s="180">
        <f>+BPub!AD1191/1000000</f>
        <v>0</v>
      </c>
      <c r="N1207" s="180">
        <v>0</v>
      </c>
      <c r="P1207" s="58">
        <f>+BPub!I1191/1000000</f>
        <v>0</v>
      </c>
      <c r="Q1207" s="58">
        <f>+BPub!N1191/1000000</f>
        <v>0</v>
      </c>
      <c r="R1207" s="58">
        <f>+BPub!S1191/1000000</f>
        <v>0</v>
      </c>
      <c r="S1207" s="58">
        <f>+BPub!X1191/1000000</f>
        <v>0</v>
      </c>
      <c r="T1207" s="58">
        <f>+BPub!AB1191/1000000</f>
        <v>0</v>
      </c>
      <c r="U1207" s="58">
        <v>0</v>
      </c>
      <c r="W1207" s="58">
        <f>+BPub!H1191/1000000</f>
        <v>0</v>
      </c>
      <c r="X1207" s="58">
        <f>+BPub!M1191/1000000</f>
        <v>0</v>
      </c>
      <c r="Y1207" s="58">
        <f>+BPub!R1191/1000000</f>
        <v>0</v>
      </c>
      <c r="Z1207" s="58">
        <f>+BPub!V1191/1000000</f>
        <v>0</v>
      </c>
      <c r="AA1207" s="58">
        <f>+BPub!AC1191/1000000</f>
        <v>0</v>
      </c>
      <c r="AB1207" s="58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</row>
    <row r="1208" spans="1:35" x14ac:dyDescent="0.25">
      <c r="A1208" t="s">
        <v>1185</v>
      </c>
      <c r="B1208" s="1">
        <v>0</v>
      </c>
      <c r="C1208" s="149">
        <v>0</v>
      </c>
      <c r="D1208" s="1">
        <v>0</v>
      </c>
      <c r="E1208" s="1">
        <v>0</v>
      </c>
      <c r="F1208" s="1">
        <v>0</v>
      </c>
      <c r="G1208" s="58">
        <v>0</v>
      </c>
      <c r="I1208" s="180">
        <f>+BPub!G1192/1000000</f>
        <v>0</v>
      </c>
      <c r="J1208" s="180">
        <f>+BPub!L1192/1000000</f>
        <v>0</v>
      </c>
      <c r="K1208" s="180">
        <f>+BPub!Q1192/1000000</f>
        <v>0</v>
      </c>
      <c r="L1208" s="180">
        <f>+BPub!W1192/1000000</f>
        <v>0</v>
      </c>
      <c r="M1208" s="180">
        <f>+BPub!AD1192/1000000</f>
        <v>0</v>
      </c>
      <c r="N1208" s="180">
        <v>0</v>
      </c>
      <c r="P1208" s="58">
        <f>+BPub!I1192/1000000</f>
        <v>0</v>
      </c>
      <c r="Q1208" s="58">
        <f>+BPub!N1192/1000000</f>
        <v>0</v>
      </c>
      <c r="R1208" s="58">
        <f>+BPub!S1192/1000000</f>
        <v>0</v>
      </c>
      <c r="S1208" s="58">
        <f>+BPub!X1192/1000000</f>
        <v>0</v>
      </c>
      <c r="T1208" s="58">
        <f>+BPub!AB1192/1000000</f>
        <v>0</v>
      </c>
      <c r="U1208" s="58">
        <v>0</v>
      </c>
      <c r="W1208" s="58">
        <f>+BPub!H1192/1000000</f>
        <v>0</v>
      </c>
      <c r="X1208" s="58">
        <f>+BPub!M1192/1000000</f>
        <v>0</v>
      </c>
      <c r="Y1208" s="58">
        <f>+BPub!R1192/1000000</f>
        <v>0</v>
      </c>
      <c r="Z1208" s="58">
        <f>+BPub!V1192/1000000</f>
        <v>0</v>
      </c>
      <c r="AA1208" s="58">
        <f>+BPub!AC1192/1000000</f>
        <v>0</v>
      </c>
      <c r="AB1208" s="5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</row>
    <row r="1209" spans="1:35" x14ac:dyDescent="0.25">
      <c r="A1209" t="s">
        <v>1186</v>
      </c>
      <c r="B1209" s="1">
        <v>0</v>
      </c>
      <c r="C1209" s="149">
        <v>0</v>
      </c>
      <c r="D1209" s="1">
        <v>0</v>
      </c>
      <c r="E1209" s="1">
        <v>0</v>
      </c>
      <c r="F1209" s="1">
        <v>0</v>
      </c>
      <c r="G1209" s="58">
        <v>0</v>
      </c>
      <c r="I1209" s="180">
        <f>+BPub!G1193/1000000</f>
        <v>0</v>
      </c>
      <c r="J1209" s="180">
        <f>+BPub!L1193/1000000</f>
        <v>0</v>
      </c>
      <c r="K1209" s="180">
        <f>+BPub!Q1193/1000000</f>
        <v>0</v>
      </c>
      <c r="L1209" s="180">
        <f>+BPub!W1193/1000000</f>
        <v>0</v>
      </c>
      <c r="M1209" s="180">
        <f>+BPub!AD1193/1000000</f>
        <v>0</v>
      </c>
      <c r="N1209" s="180">
        <v>0</v>
      </c>
      <c r="P1209" s="58">
        <f>+BPub!I1193/1000000</f>
        <v>0</v>
      </c>
      <c r="Q1209" s="58">
        <f>+BPub!N1193/1000000</f>
        <v>0</v>
      </c>
      <c r="R1209" s="58">
        <f>+BPub!S1193/1000000</f>
        <v>5.6962379600000004</v>
      </c>
      <c r="S1209" s="58">
        <f>+BPub!X1193/1000000</f>
        <v>2.4127633999999998</v>
      </c>
      <c r="T1209" s="58">
        <f>+BPub!AB1193/1000000</f>
        <v>1.1697187900000001</v>
      </c>
      <c r="U1209" s="58">
        <v>0</v>
      </c>
      <c r="W1209" s="58">
        <f>+BPub!H1193/1000000</f>
        <v>0</v>
      </c>
      <c r="X1209" s="58">
        <f>+BPub!M1193/1000000</f>
        <v>0</v>
      </c>
      <c r="Y1209" s="58">
        <f>+BPub!R1193/1000000</f>
        <v>0</v>
      </c>
      <c r="Z1209" s="58">
        <f>+BPub!V1193/1000000</f>
        <v>0</v>
      </c>
      <c r="AA1209" s="58">
        <f>+BPub!AC1193/1000000</f>
        <v>0</v>
      </c>
      <c r="AB1209" s="58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</row>
    <row r="1210" spans="1:35" x14ac:dyDescent="0.25">
      <c r="A1210" t="s">
        <v>1187</v>
      </c>
      <c r="B1210" s="1">
        <v>0</v>
      </c>
      <c r="C1210" s="149">
        <v>0</v>
      </c>
      <c r="D1210" s="1">
        <v>31.849294</v>
      </c>
      <c r="E1210" s="1">
        <v>33.278804370000003</v>
      </c>
      <c r="F1210" s="1">
        <v>28.938073960000001</v>
      </c>
      <c r="G1210" s="58">
        <v>18.693215809999998</v>
      </c>
      <c r="I1210" s="180">
        <f>+BPub!G1194/1000000</f>
        <v>0</v>
      </c>
      <c r="J1210" s="180">
        <f>+BPub!L1194/1000000</f>
        <v>0</v>
      </c>
      <c r="K1210" s="180">
        <f>+BPub!Q1194/1000000</f>
        <v>0</v>
      </c>
      <c r="L1210" s="180">
        <f>+BPub!W1194/1000000</f>
        <v>0</v>
      </c>
      <c r="M1210" s="180">
        <f>+BPub!AD1194/1000000</f>
        <v>0</v>
      </c>
      <c r="N1210" s="180">
        <v>3.8219829300000003</v>
      </c>
      <c r="P1210" s="58">
        <f>+BPub!I1194/1000000</f>
        <v>0</v>
      </c>
      <c r="Q1210" s="58">
        <f>+BPub!N1194/1000000</f>
        <v>0</v>
      </c>
      <c r="R1210" s="58">
        <f>+BPub!S1194/1000000</f>
        <v>0</v>
      </c>
      <c r="S1210" s="58">
        <f>+BPub!X1194/1000000</f>
        <v>0</v>
      </c>
      <c r="T1210" s="58">
        <f>+BPub!AB1194/1000000</f>
        <v>0</v>
      </c>
      <c r="U1210" s="58">
        <v>0.58287497999999993</v>
      </c>
      <c r="W1210" s="58">
        <f>+BPub!H1194/1000000</f>
        <v>0</v>
      </c>
      <c r="X1210" s="58">
        <f>+BPub!M1194/1000000</f>
        <v>0</v>
      </c>
      <c r="Y1210" s="58">
        <f>+BPub!R1194/1000000</f>
        <v>0</v>
      </c>
      <c r="Z1210" s="58">
        <f>+BPub!V1194/1000000</f>
        <v>0</v>
      </c>
      <c r="AA1210" s="58">
        <f>+BPub!AC1194/1000000</f>
        <v>0</v>
      </c>
      <c r="AB1210" s="58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</row>
    <row r="1211" spans="1:35" x14ac:dyDescent="0.25">
      <c r="A1211" t="s">
        <v>1188</v>
      </c>
      <c r="B1211" s="1">
        <v>0</v>
      </c>
      <c r="C1211" s="149">
        <v>0</v>
      </c>
      <c r="D1211" s="1">
        <v>0.17240517999999999</v>
      </c>
      <c r="E1211" s="1">
        <v>0.20018194</v>
      </c>
      <c r="F1211" s="1">
        <v>0.15993381000000001</v>
      </c>
      <c r="G1211" s="58">
        <v>0.10446772999999999</v>
      </c>
      <c r="I1211" s="180">
        <f>+BPub!G1195/1000000</f>
        <v>0</v>
      </c>
      <c r="J1211" s="180">
        <f>+BPub!L1195/1000000</f>
        <v>0</v>
      </c>
      <c r="K1211" s="180">
        <f>+BPub!Q1195/1000000</f>
        <v>1.1657299399999999</v>
      </c>
      <c r="L1211" s="180">
        <f>+BPub!W1195/1000000</f>
        <v>0.84012920999999996</v>
      </c>
      <c r="M1211" s="180">
        <f>+BPub!AD1195/1000000</f>
        <v>0.36493529999999996</v>
      </c>
      <c r="N1211" s="180">
        <v>0</v>
      </c>
      <c r="P1211" s="58">
        <f>+BPub!I1195/1000000</f>
        <v>0</v>
      </c>
      <c r="Q1211" s="58">
        <f>+BPub!N1195/1000000</f>
        <v>0</v>
      </c>
      <c r="R1211" s="58">
        <f>+BPub!S1195/1000000</f>
        <v>0</v>
      </c>
      <c r="S1211" s="58">
        <f>+BPub!X1195/1000000</f>
        <v>0</v>
      </c>
      <c r="T1211" s="58">
        <f>+BPub!AB1195/1000000</f>
        <v>0</v>
      </c>
      <c r="U1211" s="58">
        <v>0</v>
      </c>
      <c r="W1211" s="58">
        <f>+BPub!H1195/1000000</f>
        <v>0</v>
      </c>
      <c r="X1211" s="58">
        <f>+BPub!M1195/1000000</f>
        <v>0</v>
      </c>
      <c r="Y1211" s="58">
        <f>+BPub!R1195/1000000</f>
        <v>0</v>
      </c>
      <c r="Z1211" s="58">
        <f>+BPub!V1195/1000000</f>
        <v>0</v>
      </c>
      <c r="AA1211" s="58">
        <f>+BPub!AC1195/1000000</f>
        <v>0</v>
      </c>
      <c r="AB1211" s="58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</row>
    <row r="1212" spans="1:35" x14ac:dyDescent="0.25">
      <c r="A1212" t="s">
        <v>1189</v>
      </c>
      <c r="B1212" s="1">
        <v>0</v>
      </c>
      <c r="C1212" s="149">
        <v>0</v>
      </c>
      <c r="D1212" s="1">
        <v>0</v>
      </c>
      <c r="E1212" s="1">
        <v>0</v>
      </c>
      <c r="F1212" s="1">
        <v>0</v>
      </c>
      <c r="G1212" s="58">
        <v>0</v>
      </c>
      <c r="I1212" s="180">
        <f>+BPub!G1196/1000000</f>
        <v>0</v>
      </c>
      <c r="J1212" s="180">
        <f>+BPub!L1196/1000000</f>
        <v>0</v>
      </c>
      <c r="K1212" s="180">
        <f>+BPub!Q1196/1000000</f>
        <v>0</v>
      </c>
      <c r="L1212" s="180">
        <f>+BPub!W1196/1000000</f>
        <v>0</v>
      </c>
      <c r="M1212" s="180">
        <f>+BPub!AD1196/1000000</f>
        <v>0</v>
      </c>
      <c r="N1212" s="180">
        <v>0.32904619000000002</v>
      </c>
      <c r="P1212" s="58">
        <f>+BPub!I1196/1000000</f>
        <v>0</v>
      </c>
      <c r="Q1212" s="58">
        <f>+BPub!N1196/1000000</f>
        <v>0</v>
      </c>
      <c r="R1212" s="58">
        <f>+BPub!S1196/1000000</f>
        <v>0</v>
      </c>
      <c r="S1212" s="58">
        <f>+BPub!X1196/1000000</f>
        <v>0</v>
      </c>
      <c r="T1212" s="58">
        <f>+BPub!AB1196/1000000</f>
        <v>0</v>
      </c>
      <c r="U1212" s="58">
        <v>0</v>
      </c>
      <c r="W1212" s="58">
        <f>+BPub!H1196/1000000</f>
        <v>0</v>
      </c>
      <c r="X1212" s="58">
        <f>+BPub!M1196/1000000</f>
        <v>0</v>
      </c>
      <c r="Y1212" s="58">
        <f>+BPub!R1196/1000000</f>
        <v>0</v>
      </c>
      <c r="Z1212" s="58">
        <f>+BPub!V1196/1000000</f>
        <v>0</v>
      </c>
      <c r="AA1212" s="58">
        <f>+BPub!AC1196/1000000</f>
        <v>0</v>
      </c>
      <c r="AB1212" s="58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</row>
    <row r="1213" spans="1:35" x14ac:dyDescent="0.25">
      <c r="A1213" t="s">
        <v>1190</v>
      </c>
      <c r="B1213" s="1">
        <v>0</v>
      </c>
      <c r="C1213" s="149">
        <v>0</v>
      </c>
      <c r="D1213" s="1">
        <v>0.20379045999999998</v>
      </c>
      <c r="E1213" s="1">
        <v>0.74296718000000006</v>
      </c>
      <c r="F1213" s="1">
        <v>0.48179466999999998</v>
      </c>
      <c r="G1213" s="58">
        <v>2.3765876000000001</v>
      </c>
      <c r="I1213" s="180">
        <f>+BPub!G1197/1000000</f>
        <v>0</v>
      </c>
      <c r="J1213" s="180">
        <f>+BPub!L1197/1000000</f>
        <v>0</v>
      </c>
      <c r="K1213" s="180">
        <f>+BPub!Q1197/1000000</f>
        <v>0</v>
      </c>
      <c r="L1213" s="180">
        <f>+BPub!W1197/1000000</f>
        <v>0</v>
      </c>
      <c r="M1213" s="180">
        <f>+BPub!AD1197/1000000</f>
        <v>0</v>
      </c>
      <c r="N1213" s="180">
        <v>0</v>
      </c>
      <c r="P1213" s="58">
        <f>+BPub!I1197/1000000</f>
        <v>0</v>
      </c>
      <c r="Q1213" s="58">
        <f>+BPub!N1197/1000000</f>
        <v>0</v>
      </c>
      <c r="R1213" s="58">
        <f>+BPub!S1197/1000000</f>
        <v>0</v>
      </c>
      <c r="S1213" s="58">
        <f>+BPub!X1197/1000000</f>
        <v>0</v>
      </c>
      <c r="T1213" s="58">
        <f>+BPub!AB1197/1000000</f>
        <v>0</v>
      </c>
      <c r="U1213" s="58">
        <v>0</v>
      </c>
      <c r="W1213" s="58">
        <f>+BPub!H1197/1000000</f>
        <v>0</v>
      </c>
      <c r="X1213" s="58">
        <f>+BPub!M1197/1000000</f>
        <v>0</v>
      </c>
      <c r="Y1213" s="58">
        <f>+BPub!R1197/1000000</f>
        <v>0</v>
      </c>
      <c r="Z1213" s="58">
        <f>+BPub!V1197/1000000</f>
        <v>0</v>
      </c>
      <c r="AA1213" s="58">
        <f>+BPub!AC1197/1000000</f>
        <v>0</v>
      </c>
      <c r="AB1213" s="58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</row>
    <row r="1214" spans="1:35" x14ac:dyDescent="0.25">
      <c r="A1214" t="s">
        <v>1191</v>
      </c>
      <c r="B1214" s="1">
        <v>0</v>
      </c>
      <c r="C1214" s="149">
        <v>0</v>
      </c>
      <c r="D1214" s="1">
        <v>0</v>
      </c>
      <c r="E1214" s="1">
        <v>0</v>
      </c>
      <c r="F1214" s="1">
        <v>0</v>
      </c>
      <c r="G1214" s="58">
        <v>0</v>
      </c>
      <c r="I1214" s="180">
        <f>+BPub!G1198/1000000</f>
        <v>0</v>
      </c>
      <c r="J1214" s="180">
        <f>+BPub!L1198/1000000</f>
        <v>0</v>
      </c>
      <c r="K1214" s="180">
        <f>+BPub!Q1198/1000000</f>
        <v>0</v>
      </c>
      <c r="L1214" s="180">
        <f>+BPub!W1198/1000000</f>
        <v>0</v>
      </c>
      <c r="M1214" s="180">
        <f>+BPub!AD1198/1000000</f>
        <v>0</v>
      </c>
      <c r="N1214" s="180">
        <v>0</v>
      </c>
      <c r="P1214" s="58">
        <f>+BPub!I1198/1000000</f>
        <v>0</v>
      </c>
      <c r="Q1214" s="58">
        <f>+BPub!N1198/1000000</f>
        <v>0</v>
      </c>
      <c r="R1214" s="58">
        <f>+BPub!S1198/1000000</f>
        <v>16.724737300000001</v>
      </c>
      <c r="S1214" s="58">
        <f>+BPub!X1198/1000000</f>
        <v>24.724737300000001</v>
      </c>
      <c r="T1214" s="58">
        <f>+BPub!AB1198/1000000</f>
        <v>24.724737300000001</v>
      </c>
      <c r="U1214" s="58">
        <v>0</v>
      </c>
      <c r="W1214" s="58">
        <f>+BPub!H1198/1000000</f>
        <v>0</v>
      </c>
      <c r="X1214" s="58">
        <f>+BPub!M1198/1000000</f>
        <v>0</v>
      </c>
      <c r="Y1214" s="58">
        <f>+BPub!R1198/1000000</f>
        <v>2.7194105</v>
      </c>
      <c r="Z1214" s="58">
        <f>+BPub!V1198/1000000</f>
        <v>2.1557922899999999</v>
      </c>
      <c r="AA1214" s="58">
        <f>+BPub!AC1198/1000000</f>
        <v>0</v>
      </c>
      <c r="AB1214" s="58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</row>
    <row r="1215" spans="1:35" x14ac:dyDescent="0.25">
      <c r="A1215" t="s">
        <v>1192</v>
      </c>
      <c r="B1215" s="1">
        <v>0.20422754000000001</v>
      </c>
      <c r="C1215" s="149">
        <v>0.31979155999999997</v>
      </c>
      <c r="D1215" s="1">
        <v>0</v>
      </c>
      <c r="E1215" s="1">
        <v>0</v>
      </c>
      <c r="F1215" s="1">
        <v>0</v>
      </c>
      <c r="G1215" s="58">
        <v>0.33340683000000004</v>
      </c>
      <c r="I1215" s="180">
        <f>+BPub!G1199/1000000</f>
        <v>0</v>
      </c>
      <c r="J1215" s="180">
        <f>+BPub!L1199/1000000</f>
        <v>0</v>
      </c>
      <c r="K1215" s="180">
        <f>+BPub!Q1199/1000000</f>
        <v>0</v>
      </c>
      <c r="L1215" s="180">
        <f>+BPub!W1199/1000000</f>
        <v>0</v>
      </c>
      <c r="M1215" s="180">
        <f>+BPub!AD1199/1000000</f>
        <v>0</v>
      </c>
      <c r="N1215" s="180">
        <v>0</v>
      </c>
      <c r="P1215" s="58">
        <f>+BPub!I1199/1000000</f>
        <v>0</v>
      </c>
      <c r="Q1215" s="58">
        <f>+BPub!N1199/1000000</f>
        <v>0</v>
      </c>
      <c r="R1215" s="58">
        <f>+BPub!S1199/1000000</f>
        <v>0</v>
      </c>
      <c r="S1215" s="58">
        <f>+BPub!X1199/1000000</f>
        <v>0</v>
      </c>
      <c r="T1215" s="58">
        <f>+BPub!AB1199/1000000</f>
        <v>0</v>
      </c>
      <c r="U1215" s="58">
        <v>0</v>
      </c>
      <c r="W1215" s="58">
        <f>+BPub!H1199/1000000</f>
        <v>8.4713300000000005E-2</v>
      </c>
      <c r="X1215" s="58">
        <f>+BPub!M1199/1000000</f>
        <v>4.7672029999999997E-2</v>
      </c>
      <c r="Y1215" s="58">
        <f>+BPub!R1199/1000000</f>
        <v>0</v>
      </c>
      <c r="Z1215" s="58">
        <f>+BPub!V1199/1000000</f>
        <v>0</v>
      </c>
      <c r="AA1215" s="58">
        <f>+BPub!AC1199/1000000</f>
        <v>0</v>
      </c>
      <c r="AB1215" s="58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</row>
    <row r="1216" spans="1:35" x14ac:dyDescent="0.25">
      <c r="A1216" t="s">
        <v>1193</v>
      </c>
      <c r="B1216" s="1">
        <v>0</v>
      </c>
      <c r="C1216" s="149">
        <v>0.40362854999999997</v>
      </c>
      <c r="D1216" s="1">
        <v>0</v>
      </c>
      <c r="E1216" s="1">
        <v>0</v>
      </c>
      <c r="F1216" s="1">
        <v>0</v>
      </c>
      <c r="G1216" s="58">
        <v>19.336390600000001</v>
      </c>
      <c r="I1216" s="180">
        <f>+BPub!G1200/1000000</f>
        <v>0</v>
      </c>
      <c r="J1216" s="180">
        <f>+BPub!L1200/1000000</f>
        <v>0</v>
      </c>
      <c r="K1216" s="180">
        <f>+BPub!Q1200/1000000</f>
        <v>2.3255401899999999</v>
      </c>
      <c r="L1216" s="180">
        <f>+BPub!W1200/1000000</f>
        <v>2.3195889199999997</v>
      </c>
      <c r="M1216" s="180">
        <f>+BPub!AD1200/1000000</f>
        <v>2.3153555499999996</v>
      </c>
      <c r="N1216" s="180">
        <v>0</v>
      </c>
      <c r="P1216" s="58">
        <f>+BPub!I1200/1000000</f>
        <v>0</v>
      </c>
      <c r="Q1216" s="58">
        <f>+BPub!N1200/1000000</f>
        <v>0</v>
      </c>
      <c r="R1216" s="58">
        <f>+BPub!S1200/1000000</f>
        <v>0</v>
      </c>
      <c r="S1216" s="58">
        <f>+BPub!X1200/1000000</f>
        <v>0</v>
      </c>
      <c r="T1216" s="58">
        <f>+BPub!AB1200/1000000</f>
        <v>0</v>
      </c>
      <c r="U1216" s="58">
        <v>0</v>
      </c>
      <c r="W1216" s="58">
        <f>+BPub!H1200/1000000</f>
        <v>0</v>
      </c>
      <c r="X1216" s="58">
        <f>+BPub!M1200/1000000</f>
        <v>0</v>
      </c>
      <c r="Y1216" s="58">
        <f>+BPub!R1200/1000000</f>
        <v>0</v>
      </c>
      <c r="Z1216" s="58">
        <f>+BPub!V1200/1000000</f>
        <v>0</v>
      </c>
      <c r="AA1216" s="58">
        <f>+BPub!AC1200/1000000</f>
        <v>0</v>
      </c>
      <c r="AB1216" s="58">
        <v>0</v>
      </c>
      <c r="AD1216">
        <v>0</v>
      </c>
      <c r="AE1216">
        <v>0</v>
      </c>
      <c r="AF1216">
        <v>4.4784069999999998</v>
      </c>
      <c r="AG1216">
        <v>4.4784069999999998</v>
      </c>
      <c r="AH1216">
        <v>4.4784069999999998</v>
      </c>
      <c r="AI1216">
        <v>0</v>
      </c>
    </row>
    <row r="1217" spans="1:35" x14ac:dyDescent="0.25">
      <c r="A1217" t="s">
        <v>1194</v>
      </c>
      <c r="B1217" s="1">
        <v>0</v>
      </c>
      <c r="C1217" s="149">
        <v>0.26935619</v>
      </c>
      <c r="D1217" s="1">
        <v>0</v>
      </c>
      <c r="E1217" s="1">
        <v>0</v>
      </c>
      <c r="F1217" s="1">
        <v>0</v>
      </c>
      <c r="G1217" s="58">
        <v>0</v>
      </c>
      <c r="I1217" s="180">
        <f>+BPub!G1201/1000000</f>
        <v>0</v>
      </c>
      <c r="J1217" s="180">
        <f>+BPub!L1201/1000000</f>
        <v>0</v>
      </c>
      <c r="K1217" s="180">
        <f>+BPub!Q1201/1000000</f>
        <v>0</v>
      </c>
      <c r="L1217" s="180">
        <f>+BPub!W1201/1000000</f>
        <v>0</v>
      </c>
      <c r="M1217" s="180">
        <f>+BPub!AD1201/1000000</f>
        <v>0</v>
      </c>
      <c r="N1217" s="180">
        <v>0</v>
      </c>
      <c r="P1217" s="58">
        <f>+BPub!I1201/1000000</f>
        <v>0</v>
      </c>
      <c r="Q1217" s="58">
        <f>+BPub!N1201/1000000</f>
        <v>0</v>
      </c>
      <c r="R1217" s="58">
        <f>+BPub!S1201/1000000</f>
        <v>1.24942767</v>
      </c>
      <c r="S1217" s="58">
        <f>+BPub!X1201/1000000</f>
        <v>1.24942767</v>
      </c>
      <c r="T1217" s="58">
        <f>+BPub!AB1201/1000000</f>
        <v>1.24942767</v>
      </c>
      <c r="U1217" s="58">
        <v>0</v>
      </c>
      <c r="W1217" s="58">
        <f>+BPub!H1201/1000000</f>
        <v>0</v>
      </c>
      <c r="X1217" s="58">
        <f>+BPub!M1201/1000000</f>
        <v>0</v>
      </c>
      <c r="Y1217" s="58">
        <f>+BPub!R1201/1000000</f>
        <v>0</v>
      </c>
      <c r="Z1217" s="58">
        <f>+BPub!V1201/1000000</f>
        <v>0</v>
      </c>
      <c r="AA1217" s="58">
        <f>+BPub!AC1201/1000000</f>
        <v>0</v>
      </c>
      <c r="AB1217" s="58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</row>
    <row r="1218" spans="1:35" x14ac:dyDescent="0.25">
      <c r="A1218" t="s">
        <v>1195</v>
      </c>
      <c r="B1218" s="1">
        <v>0</v>
      </c>
      <c r="C1218" s="149">
        <v>0</v>
      </c>
      <c r="D1218" s="1">
        <v>0</v>
      </c>
      <c r="E1218" s="1">
        <v>0</v>
      </c>
      <c r="F1218" s="1">
        <v>0</v>
      </c>
      <c r="G1218" s="58">
        <v>1.055817</v>
      </c>
      <c r="I1218" s="180">
        <f>+BPub!G1202/1000000</f>
        <v>0</v>
      </c>
      <c r="J1218" s="180">
        <f>+BPub!L1202/1000000</f>
        <v>0</v>
      </c>
      <c r="K1218" s="180">
        <f>+BPub!Q1202/1000000</f>
        <v>0</v>
      </c>
      <c r="L1218" s="180">
        <f>+BPub!W1202/1000000</f>
        <v>0</v>
      </c>
      <c r="M1218" s="180">
        <f>+BPub!AD1202/1000000</f>
        <v>0</v>
      </c>
      <c r="N1218" s="180">
        <v>0</v>
      </c>
      <c r="P1218" s="58">
        <f>+BPub!I1202/1000000</f>
        <v>0</v>
      </c>
      <c r="Q1218" s="58">
        <f>+BPub!N1202/1000000</f>
        <v>0</v>
      </c>
      <c r="R1218" s="58">
        <f>+BPub!S1202/1000000</f>
        <v>0</v>
      </c>
      <c r="S1218" s="58">
        <f>+BPub!X1202/1000000</f>
        <v>0</v>
      </c>
      <c r="T1218" s="58">
        <f>+BPub!AB1202/1000000</f>
        <v>0</v>
      </c>
      <c r="U1218" s="58">
        <v>25.481442730000001</v>
      </c>
      <c r="W1218" s="58">
        <f>+BPub!H1202/1000000</f>
        <v>0</v>
      </c>
      <c r="X1218" s="58">
        <f>+BPub!M1202/1000000</f>
        <v>0</v>
      </c>
      <c r="Y1218" s="58">
        <f>+BPub!R1202/1000000</f>
        <v>0</v>
      </c>
      <c r="Z1218" s="58">
        <f>+BPub!V1202/1000000</f>
        <v>0</v>
      </c>
      <c r="AA1218" s="58">
        <f>+BPub!AC1202/1000000</f>
        <v>0</v>
      </c>
      <c r="AB1218" s="5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</row>
    <row r="1219" spans="1:35" x14ac:dyDescent="0.25">
      <c r="A1219" t="s">
        <v>1196</v>
      </c>
      <c r="B1219" s="1">
        <v>0</v>
      </c>
      <c r="C1219" s="149">
        <v>0</v>
      </c>
      <c r="D1219" s="1">
        <v>0</v>
      </c>
      <c r="E1219" s="1">
        <v>0</v>
      </c>
      <c r="F1219" s="1">
        <v>0</v>
      </c>
      <c r="G1219" s="58">
        <v>0</v>
      </c>
      <c r="I1219" s="180">
        <f>+BPub!G1203/1000000</f>
        <v>0.15157651</v>
      </c>
      <c r="J1219" s="180">
        <f>+BPub!L1203/1000000</f>
        <v>0.34810653000000003</v>
      </c>
      <c r="K1219" s="180">
        <f>+BPub!Q1203/1000000</f>
        <v>0</v>
      </c>
      <c r="L1219" s="180">
        <f>+BPub!W1203/1000000</f>
        <v>0</v>
      </c>
      <c r="M1219" s="180">
        <f>+BPub!AD1203/1000000</f>
        <v>0</v>
      </c>
      <c r="N1219" s="180">
        <v>0</v>
      </c>
      <c r="P1219" s="58">
        <f>+BPub!I1203/1000000</f>
        <v>0</v>
      </c>
      <c r="Q1219" s="58">
        <f>+BPub!N1203/1000000</f>
        <v>0</v>
      </c>
      <c r="R1219" s="58">
        <f>+BPub!S1203/1000000</f>
        <v>0</v>
      </c>
      <c r="S1219" s="58">
        <f>+BPub!X1203/1000000</f>
        <v>0</v>
      </c>
      <c r="T1219" s="58">
        <f>+BPub!AB1203/1000000</f>
        <v>0</v>
      </c>
      <c r="U1219" s="58">
        <v>0</v>
      </c>
      <c r="W1219" s="58">
        <f>+BPub!H1203/1000000</f>
        <v>0.17349587999999999</v>
      </c>
      <c r="X1219" s="58">
        <f>+BPub!M1203/1000000</f>
        <v>0.22711245999999999</v>
      </c>
      <c r="Y1219" s="58">
        <f>+BPub!R1203/1000000</f>
        <v>0</v>
      </c>
      <c r="Z1219" s="58">
        <f>+BPub!V1203/1000000</f>
        <v>0</v>
      </c>
      <c r="AA1219" s="58">
        <f>+BPub!AC1203/1000000</f>
        <v>0</v>
      </c>
      <c r="AB1219" s="58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4.4784069999999998</v>
      </c>
    </row>
    <row r="1220" spans="1:35" x14ac:dyDescent="0.25">
      <c r="A1220" t="s">
        <v>1197</v>
      </c>
      <c r="B1220" s="1">
        <v>1.09528775</v>
      </c>
      <c r="C1220" s="149">
        <v>0.82778675000000002</v>
      </c>
      <c r="D1220" s="1">
        <v>0</v>
      </c>
      <c r="E1220" s="1">
        <v>0</v>
      </c>
      <c r="F1220" s="1">
        <v>8.7330960000000013E-2</v>
      </c>
      <c r="G1220" s="58">
        <v>0.27898204999999998</v>
      </c>
      <c r="I1220" s="180">
        <f>+BPub!G1204/1000000</f>
        <v>0</v>
      </c>
      <c r="J1220" s="180">
        <f>+BPub!L1204/1000000</f>
        <v>0</v>
      </c>
      <c r="K1220" s="180">
        <f>+BPub!Q1204/1000000</f>
        <v>0</v>
      </c>
      <c r="L1220" s="180">
        <f>+BPub!W1204/1000000</f>
        <v>0</v>
      </c>
      <c r="M1220" s="180">
        <f>+BPub!AD1204/1000000</f>
        <v>0</v>
      </c>
      <c r="N1220" s="180">
        <v>0</v>
      </c>
      <c r="P1220" s="58">
        <f>+BPub!I1204/1000000</f>
        <v>0</v>
      </c>
      <c r="Q1220" s="58">
        <f>+BPub!N1204/1000000</f>
        <v>0</v>
      </c>
      <c r="R1220" s="58">
        <f>+BPub!S1204/1000000</f>
        <v>0</v>
      </c>
      <c r="S1220" s="58">
        <f>+BPub!X1204/1000000</f>
        <v>0</v>
      </c>
      <c r="T1220" s="58">
        <f>+BPub!AB1204/1000000</f>
        <v>0</v>
      </c>
      <c r="U1220" s="58">
        <v>0</v>
      </c>
      <c r="W1220" s="58">
        <f>+BPub!H1204/1000000</f>
        <v>0.17349587999999999</v>
      </c>
      <c r="X1220" s="58">
        <f>+BPub!M1204/1000000</f>
        <v>0.22419173000000001</v>
      </c>
      <c r="Y1220" s="58">
        <f>+BPub!R1204/1000000</f>
        <v>0</v>
      </c>
      <c r="Z1220" s="58">
        <f>+BPub!V1204/1000000</f>
        <v>0</v>
      </c>
      <c r="AA1220" s="58">
        <f>+BPub!AC1204/1000000</f>
        <v>0</v>
      </c>
      <c r="AB1220" s="58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</row>
    <row r="1221" spans="1:35" x14ac:dyDescent="0.25">
      <c r="A1221" t="s">
        <v>1198</v>
      </c>
      <c r="B1221" s="1">
        <v>0</v>
      </c>
      <c r="C1221" s="149">
        <v>0</v>
      </c>
      <c r="D1221" s="1">
        <v>0</v>
      </c>
      <c r="E1221" s="1">
        <v>0</v>
      </c>
      <c r="F1221" s="1">
        <v>0.04</v>
      </c>
      <c r="G1221" s="58">
        <v>0.27898204999999998</v>
      </c>
      <c r="I1221" s="180">
        <f>+BPub!G1205/1000000</f>
        <v>0.15157651</v>
      </c>
      <c r="J1221" s="180">
        <f>+BPub!L1205/1000000</f>
        <v>0.34810653000000003</v>
      </c>
      <c r="K1221" s="180">
        <f>+BPub!Q1205/1000000</f>
        <v>0</v>
      </c>
      <c r="L1221" s="180">
        <f>+BPub!W1205/1000000</f>
        <v>0</v>
      </c>
      <c r="M1221" s="180">
        <f>+BPub!AD1205/1000000</f>
        <v>0</v>
      </c>
      <c r="N1221" s="180">
        <v>0</v>
      </c>
      <c r="P1221" s="58">
        <f>+BPub!I1205/1000000</f>
        <v>0</v>
      </c>
      <c r="Q1221" s="58">
        <f>+BPub!N1205/1000000</f>
        <v>0</v>
      </c>
      <c r="R1221" s="58">
        <f>+BPub!S1205/1000000</f>
        <v>0</v>
      </c>
      <c r="S1221" s="58">
        <f>+BPub!X1205/1000000</f>
        <v>0</v>
      </c>
      <c r="T1221" s="58">
        <f>+BPub!AB1205/1000000</f>
        <v>0</v>
      </c>
      <c r="U1221" s="58">
        <v>0</v>
      </c>
      <c r="W1221" s="58">
        <f>+BPub!H1205/1000000</f>
        <v>0</v>
      </c>
      <c r="X1221" s="58">
        <f>+BPub!M1205/1000000</f>
        <v>2.9207299999999999E-3</v>
      </c>
      <c r="Y1221" s="58">
        <f>+BPub!R1205/1000000</f>
        <v>0</v>
      </c>
      <c r="Z1221" s="58">
        <f>+BPub!V1205/1000000</f>
        <v>0</v>
      </c>
      <c r="AA1221" s="58">
        <f>+BPub!AC1205/1000000</f>
        <v>0</v>
      </c>
      <c r="AB1221" s="58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</row>
    <row r="1222" spans="1:35" x14ac:dyDescent="0.25">
      <c r="A1222" t="s">
        <v>1199</v>
      </c>
      <c r="B1222" s="1">
        <v>1.09528775</v>
      </c>
      <c r="C1222" s="149">
        <v>0.82778675000000002</v>
      </c>
      <c r="D1222" s="1">
        <v>0</v>
      </c>
      <c r="E1222" s="1">
        <v>0</v>
      </c>
      <c r="F1222" s="1">
        <v>4.7330959999999998E-2</v>
      </c>
      <c r="G1222" s="58">
        <v>0</v>
      </c>
      <c r="I1222" s="180">
        <f>+BPub!G1206/1000000</f>
        <v>0</v>
      </c>
      <c r="J1222" s="180">
        <f>+BPub!L1206/1000000</f>
        <v>0</v>
      </c>
      <c r="K1222" s="180">
        <f>+BPub!Q1206/1000000</f>
        <v>0</v>
      </c>
      <c r="L1222" s="180">
        <f>+BPub!W1206/1000000</f>
        <v>0</v>
      </c>
      <c r="M1222" s="180">
        <f>+BPub!AD1206/1000000</f>
        <v>0</v>
      </c>
      <c r="N1222" s="180">
        <v>0</v>
      </c>
      <c r="P1222" s="58">
        <f>+BPub!I1206/1000000</f>
        <v>0</v>
      </c>
      <c r="Q1222" s="58">
        <f>+BPub!N1206/1000000</f>
        <v>0</v>
      </c>
      <c r="R1222" s="58">
        <f>+BPub!S1206/1000000</f>
        <v>0</v>
      </c>
      <c r="S1222" s="58">
        <f>+BPub!X1206/1000000</f>
        <v>0</v>
      </c>
      <c r="T1222" s="58">
        <f>+BPub!AB1206/1000000</f>
        <v>0</v>
      </c>
      <c r="U1222" s="58">
        <v>0</v>
      </c>
      <c r="W1222" s="58">
        <f>+BPub!H1206/1000000</f>
        <v>0</v>
      </c>
      <c r="X1222" s="58">
        <f>+BPub!M1206/1000000</f>
        <v>0</v>
      </c>
      <c r="Y1222" s="58">
        <f>+BPub!R1206/1000000</f>
        <v>0</v>
      </c>
      <c r="Z1222" s="58">
        <f>+BPub!V1206/1000000</f>
        <v>0</v>
      </c>
      <c r="AA1222" s="58">
        <f>+BPub!AC1206/1000000</f>
        <v>0</v>
      </c>
      <c r="AB1222" s="58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</row>
    <row r="1223" spans="1:35" x14ac:dyDescent="0.25">
      <c r="A1223" t="s">
        <v>1200</v>
      </c>
      <c r="B1223" s="1">
        <v>0</v>
      </c>
      <c r="C1223" s="149">
        <v>0</v>
      </c>
      <c r="D1223" s="1">
        <v>0</v>
      </c>
      <c r="E1223" s="1">
        <v>0</v>
      </c>
      <c r="F1223" s="1">
        <v>0</v>
      </c>
      <c r="G1223" s="58">
        <v>0</v>
      </c>
      <c r="I1223" s="180">
        <f>+BPub!G1207/1000000</f>
        <v>0</v>
      </c>
      <c r="J1223" s="180">
        <f>+BPub!L1207/1000000</f>
        <v>0</v>
      </c>
      <c r="K1223" s="180">
        <f>+BPub!Q1207/1000000</f>
        <v>0</v>
      </c>
      <c r="L1223" s="180">
        <f>+BPub!W1207/1000000</f>
        <v>0</v>
      </c>
      <c r="M1223" s="180">
        <f>+BPub!AD1207/1000000</f>
        <v>0</v>
      </c>
      <c r="N1223" s="180">
        <v>0</v>
      </c>
      <c r="P1223" s="58">
        <f>+BPub!I1207/1000000</f>
        <v>0</v>
      </c>
      <c r="Q1223" s="58">
        <f>+BPub!N1207/1000000</f>
        <v>0</v>
      </c>
      <c r="R1223" s="58">
        <f>+BPub!S1207/1000000</f>
        <v>0</v>
      </c>
      <c r="S1223" s="58">
        <f>+BPub!X1207/1000000</f>
        <v>0</v>
      </c>
      <c r="T1223" s="58">
        <f>+BPub!AB1207/1000000</f>
        <v>0</v>
      </c>
      <c r="U1223" s="58">
        <v>0</v>
      </c>
      <c r="W1223" s="58">
        <f>+BPub!H1207/1000000</f>
        <v>0</v>
      </c>
      <c r="X1223" s="58">
        <f>+BPub!M1207/1000000</f>
        <v>0</v>
      </c>
      <c r="Y1223" s="58">
        <f>+BPub!R1207/1000000</f>
        <v>0</v>
      </c>
      <c r="Z1223" s="58">
        <f>+BPub!V1207/1000000</f>
        <v>0</v>
      </c>
      <c r="AA1223" s="58">
        <f>+BPub!AC1207/1000000</f>
        <v>0</v>
      </c>
      <c r="AB1223" s="58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</row>
    <row r="1224" spans="1:35" x14ac:dyDescent="0.25">
      <c r="A1224" t="s">
        <v>1201</v>
      </c>
      <c r="B1224" s="1">
        <v>0</v>
      </c>
      <c r="C1224" s="149">
        <v>0</v>
      </c>
      <c r="D1224" s="1">
        <v>0</v>
      </c>
      <c r="E1224" s="1">
        <v>0</v>
      </c>
      <c r="F1224" s="1">
        <v>0</v>
      </c>
      <c r="G1224" s="58">
        <v>0</v>
      </c>
      <c r="I1224" s="180">
        <f>+BPub!G1208/1000000</f>
        <v>0</v>
      </c>
      <c r="J1224" s="180">
        <f>+BPub!L1208/1000000</f>
        <v>0</v>
      </c>
      <c r="K1224" s="180">
        <f>+BPub!Q1208/1000000</f>
        <v>0</v>
      </c>
      <c r="L1224" s="180">
        <f>+BPub!W1208/1000000</f>
        <v>0</v>
      </c>
      <c r="M1224" s="180">
        <f>+BPub!AD1208/1000000</f>
        <v>0</v>
      </c>
      <c r="N1224" s="180">
        <v>0</v>
      </c>
      <c r="P1224" s="58">
        <f>+BPub!I1208/1000000</f>
        <v>0</v>
      </c>
      <c r="Q1224" s="58">
        <f>+BPub!N1208/1000000</f>
        <v>0</v>
      </c>
      <c r="R1224" s="58">
        <f>+BPub!S1208/1000000</f>
        <v>0</v>
      </c>
      <c r="S1224" s="58">
        <f>+BPub!X1208/1000000</f>
        <v>0</v>
      </c>
      <c r="T1224" s="58">
        <f>+BPub!AB1208/1000000</f>
        <v>0</v>
      </c>
      <c r="U1224" s="58">
        <v>0</v>
      </c>
      <c r="W1224" s="58">
        <f>+BPub!H1208/1000000</f>
        <v>0</v>
      </c>
      <c r="X1224" s="58">
        <f>+BPub!M1208/1000000</f>
        <v>0</v>
      </c>
      <c r="Y1224" s="58">
        <f>+BPub!R1208/1000000</f>
        <v>0</v>
      </c>
      <c r="Z1224" s="58">
        <f>+BPub!V1208/1000000</f>
        <v>0</v>
      </c>
      <c r="AA1224" s="58">
        <f>+BPub!AC1208/1000000</f>
        <v>0</v>
      </c>
      <c r="AB1224" s="58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</row>
    <row r="1225" spans="1:35" x14ac:dyDescent="0.25">
      <c r="A1225" t="s">
        <v>1202</v>
      </c>
      <c r="B1225" s="1">
        <v>0</v>
      </c>
      <c r="C1225" s="149">
        <v>0</v>
      </c>
      <c r="D1225" s="1">
        <v>0</v>
      </c>
      <c r="E1225" s="1">
        <v>0</v>
      </c>
      <c r="F1225" s="1">
        <v>0</v>
      </c>
      <c r="G1225" s="58">
        <v>0</v>
      </c>
      <c r="I1225" s="180">
        <f>+BPub!G1209/1000000</f>
        <v>6.7961899999999997E-3</v>
      </c>
      <c r="J1225" s="180">
        <f>+BPub!L1209/1000000</f>
        <v>7.7209700000000006E-3</v>
      </c>
      <c r="K1225" s="180">
        <f>+BPub!Q1209/1000000</f>
        <v>0</v>
      </c>
      <c r="L1225" s="180">
        <f>+BPub!W1209/1000000</f>
        <v>0</v>
      </c>
      <c r="M1225" s="180">
        <f>+BPub!AD1209/1000000</f>
        <v>0</v>
      </c>
      <c r="N1225" s="180">
        <v>0</v>
      </c>
      <c r="P1225" s="58">
        <f>+BPub!I1209/1000000</f>
        <v>0</v>
      </c>
      <c r="Q1225" s="58">
        <f>+BPub!N1209/1000000</f>
        <v>0</v>
      </c>
      <c r="R1225" s="58">
        <f>+BPub!S1209/1000000</f>
        <v>0</v>
      </c>
      <c r="S1225" s="58">
        <f>+BPub!X1209/1000000</f>
        <v>0</v>
      </c>
      <c r="T1225" s="58">
        <f>+BPub!AB1209/1000000</f>
        <v>0</v>
      </c>
      <c r="U1225" s="58">
        <v>0</v>
      </c>
      <c r="W1225" s="58">
        <f>+BPub!H1209/1000000</f>
        <v>3.50738E-3</v>
      </c>
      <c r="X1225" s="58">
        <f>+BPub!M1209/1000000</f>
        <v>8.2113199999999994E-3</v>
      </c>
      <c r="Y1225" s="58">
        <f>+BPub!R1209/1000000</f>
        <v>0</v>
      </c>
      <c r="Z1225" s="58">
        <f>+BPub!V1209/1000000</f>
        <v>0</v>
      </c>
      <c r="AA1225" s="58">
        <f>+BPub!AC1209/1000000</f>
        <v>0</v>
      </c>
      <c r="AB1225" s="58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</row>
    <row r="1226" spans="1:35" x14ac:dyDescent="0.25">
      <c r="A1226" t="s">
        <v>1203</v>
      </c>
      <c r="B1226" s="1">
        <v>0</v>
      </c>
      <c r="C1226" s="149">
        <v>0</v>
      </c>
      <c r="D1226" s="1">
        <v>0</v>
      </c>
      <c r="E1226" s="1">
        <v>0</v>
      </c>
      <c r="F1226" s="1">
        <v>0</v>
      </c>
      <c r="G1226" s="58">
        <v>0</v>
      </c>
      <c r="I1226" s="180">
        <f>+BPub!G1210/1000000</f>
        <v>0</v>
      </c>
      <c r="J1226" s="180">
        <f>+BPub!L1210/1000000</f>
        <v>0</v>
      </c>
      <c r="K1226" s="180">
        <f>+BPub!Q1210/1000000</f>
        <v>0</v>
      </c>
      <c r="L1226" s="180">
        <f>+BPub!W1210/1000000</f>
        <v>0</v>
      </c>
      <c r="M1226" s="180">
        <f>+BPub!AD1210/1000000</f>
        <v>0</v>
      </c>
      <c r="N1226" s="180">
        <v>0</v>
      </c>
      <c r="P1226" s="58">
        <f>+BPub!I1210/1000000</f>
        <v>0</v>
      </c>
      <c r="Q1226" s="58">
        <f>+BPub!N1210/1000000</f>
        <v>0</v>
      </c>
      <c r="R1226" s="58">
        <f>+BPub!S1210/1000000</f>
        <v>0</v>
      </c>
      <c r="S1226" s="58">
        <f>+BPub!X1210/1000000</f>
        <v>0</v>
      </c>
      <c r="T1226" s="58">
        <f>+BPub!AB1210/1000000</f>
        <v>0</v>
      </c>
      <c r="U1226" s="58">
        <v>0</v>
      </c>
      <c r="W1226" s="58">
        <f>+BPub!H1210/1000000</f>
        <v>3.50738E-3</v>
      </c>
      <c r="X1226" s="58">
        <f>+BPub!M1210/1000000</f>
        <v>8.2113199999999994E-3</v>
      </c>
      <c r="Y1226" s="58">
        <f>+BPub!R1210/1000000</f>
        <v>0</v>
      </c>
      <c r="Z1226" s="58">
        <f>+BPub!V1210/1000000</f>
        <v>0</v>
      </c>
      <c r="AA1226" s="58">
        <f>+BPub!AC1210/1000000</f>
        <v>0</v>
      </c>
      <c r="AB1226" s="58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</row>
    <row r="1227" spans="1:35" x14ac:dyDescent="0.25">
      <c r="A1227" t="s">
        <v>1204</v>
      </c>
      <c r="B1227" s="1">
        <v>0</v>
      </c>
      <c r="C1227" s="149">
        <v>0</v>
      </c>
      <c r="D1227" s="1">
        <v>0</v>
      </c>
      <c r="E1227" s="1">
        <v>0</v>
      </c>
      <c r="F1227" s="1">
        <v>0</v>
      </c>
      <c r="G1227" s="58">
        <v>0</v>
      </c>
      <c r="I1227" s="180">
        <f>+BPub!G1211/1000000</f>
        <v>6.7961899999999997E-3</v>
      </c>
      <c r="J1227" s="180">
        <f>+BPub!L1211/1000000</f>
        <v>7.7209700000000006E-3</v>
      </c>
      <c r="K1227" s="180">
        <f>+BPub!Q1211/1000000</f>
        <v>0</v>
      </c>
      <c r="L1227" s="180">
        <f>+BPub!W1211/1000000</f>
        <v>0</v>
      </c>
      <c r="M1227" s="180">
        <f>+BPub!AD1211/1000000</f>
        <v>0</v>
      </c>
      <c r="N1227" s="180">
        <v>0</v>
      </c>
      <c r="P1227" s="58">
        <f>+BPub!I1211/1000000</f>
        <v>0</v>
      </c>
      <c r="Q1227" s="58">
        <f>+BPub!N1211/1000000</f>
        <v>0</v>
      </c>
      <c r="R1227" s="58">
        <f>+BPub!S1211/1000000</f>
        <v>0</v>
      </c>
      <c r="S1227" s="58">
        <f>+BPub!X1211/1000000</f>
        <v>0</v>
      </c>
      <c r="T1227" s="58">
        <f>+BPub!AB1211/1000000</f>
        <v>0</v>
      </c>
      <c r="U1227" s="58">
        <v>0</v>
      </c>
      <c r="W1227" s="58">
        <f>+BPub!H1211/1000000</f>
        <v>0</v>
      </c>
      <c r="X1227" s="58">
        <f>+BPub!M1211/1000000</f>
        <v>0</v>
      </c>
      <c r="Y1227" s="58">
        <f>+BPub!R1211/1000000</f>
        <v>0</v>
      </c>
      <c r="Z1227" s="58">
        <f>+BPub!V1211/1000000</f>
        <v>0</v>
      </c>
      <c r="AA1227" s="58">
        <f>+BPub!AC1211/1000000</f>
        <v>0</v>
      </c>
      <c r="AB1227" s="58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</row>
    <row r="1228" spans="1:35" x14ac:dyDescent="0.25">
      <c r="A1228" t="s">
        <v>1205</v>
      </c>
      <c r="B1228" s="1">
        <v>0</v>
      </c>
      <c r="C1228" s="149">
        <v>0</v>
      </c>
      <c r="D1228" s="1">
        <v>0</v>
      </c>
      <c r="E1228" s="1">
        <v>0</v>
      </c>
      <c r="F1228" s="1">
        <v>0</v>
      </c>
      <c r="G1228" s="58">
        <v>0</v>
      </c>
      <c r="I1228" s="180">
        <f>+BPub!G1212/1000000</f>
        <v>1.3454299999999999</v>
      </c>
      <c r="J1228" s="180">
        <f>+BPub!L1212/1000000</f>
        <v>1.67658</v>
      </c>
      <c r="K1228" s="180">
        <f>+BPub!Q1212/1000000</f>
        <v>47.760893200000005</v>
      </c>
      <c r="L1228" s="180">
        <f>+BPub!W1212/1000000</f>
        <v>17.566331809999998</v>
      </c>
      <c r="M1228" s="180">
        <f>+BPub!AD1212/1000000</f>
        <v>7.0283228900000001</v>
      </c>
      <c r="N1228" s="180">
        <v>0</v>
      </c>
      <c r="P1228" s="58">
        <f>+BPub!I1212/1000000</f>
        <v>0</v>
      </c>
      <c r="Q1228" s="58">
        <f>+BPub!N1212/1000000</f>
        <v>0</v>
      </c>
      <c r="R1228" s="58">
        <f>+BPub!S1212/1000000</f>
        <v>0</v>
      </c>
      <c r="S1228" s="58">
        <f>+BPub!X1212/1000000</f>
        <v>0</v>
      </c>
      <c r="T1228" s="58">
        <f>+BPub!AB1212/1000000</f>
        <v>0</v>
      </c>
      <c r="U1228" s="58">
        <v>0</v>
      </c>
      <c r="W1228" s="58">
        <f>+BPub!H1212/1000000</f>
        <v>0</v>
      </c>
      <c r="X1228" s="58">
        <f>+BPub!M1212/1000000</f>
        <v>0</v>
      </c>
      <c r="Y1228" s="58">
        <f>+BPub!R1212/1000000</f>
        <v>142.70301308000001</v>
      </c>
      <c r="Z1228" s="58">
        <f>+BPub!V1212/1000000</f>
        <v>197.56392875</v>
      </c>
      <c r="AA1228" s="58">
        <f>+BPub!AC1212/1000000</f>
        <v>243.76225030000001</v>
      </c>
      <c r="AB1228" s="5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</row>
    <row r="1229" spans="1:35" x14ac:dyDescent="0.25">
      <c r="A1229" t="s">
        <v>1206</v>
      </c>
      <c r="B1229" s="1">
        <v>0</v>
      </c>
      <c r="C1229" s="149">
        <v>0</v>
      </c>
      <c r="D1229" s="1">
        <v>21.037413010000002</v>
      </c>
      <c r="E1229" s="1">
        <v>21.037413010000002</v>
      </c>
      <c r="F1229" s="1">
        <v>7.3663259999999994E-2</v>
      </c>
      <c r="G1229" s="58">
        <v>6.4437309999999998E-2</v>
      </c>
      <c r="I1229" s="180">
        <f>+BPub!G1213/1000000</f>
        <v>0</v>
      </c>
      <c r="J1229" s="180">
        <f>+BPub!L1213/1000000</f>
        <v>0</v>
      </c>
      <c r="K1229" s="180">
        <f>+BPub!Q1213/1000000</f>
        <v>0</v>
      </c>
      <c r="L1229" s="180">
        <f>+BPub!W1213/1000000</f>
        <v>0</v>
      </c>
      <c r="M1229" s="180">
        <f>+BPub!AD1213/1000000</f>
        <v>0</v>
      </c>
      <c r="N1229" s="180">
        <v>0</v>
      </c>
      <c r="P1229" s="58">
        <f>+BPub!I1213/1000000</f>
        <v>0</v>
      </c>
      <c r="Q1229" s="58">
        <f>+BPub!N1213/1000000</f>
        <v>0</v>
      </c>
      <c r="R1229" s="58">
        <f>+BPub!S1213/1000000</f>
        <v>0</v>
      </c>
      <c r="S1229" s="58">
        <f>+BPub!X1213/1000000</f>
        <v>0</v>
      </c>
      <c r="T1229" s="58">
        <f>+BPub!AB1213/1000000</f>
        <v>0</v>
      </c>
      <c r="U1229" s="58">
        <v>0</v>
      </c>
      <c r="W1229" s="58">
        <f>+BPub!H1213/1000000</f>
        <v>0</v>
      </c>
      <c r="X1229" s="58">
        <f>+BPub!M1213/1000000</f>
        <v>0</v>
      </c>
      <c r="Y1229" s="58">
        <f>+BPub!R1213/1000000</f>
        <v>0</v>
      </c>
      <c r="Z1229" s="58">
        <f>+BPub!V1213/1000000</f>
        <v>0</v>
      </c>
      <c r="AA1229" s="58">
        <f>+BPub!AC1213/1000000</f>
        <v>0</v>
      </c>
      <c r="AB1229" s="58">
        <v>275.09376973000002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</row>
    <row r="1230" spans="1:35" x14ac:dyDescent="0.25">
      <c r="A1230" t="s">
        <v>1207</v>
      </c>
      <c r="B1230" s="1">
        <v>0</v>
      </c>
      <c r="C1230" s="149">
        <v>0</v>
      </c>
      <c r="D1230" s="1">
        <v>0</v>
      </c>
      <c r="E1230" s="1">
        <v>0</v>
      </c>
      <c r="F1230" s="1">
        <v>0</v>
      </c>
      <c r="G1230" s="58">
        <v>0</v>
      </c>
      <c r="I1230" s="180">
        <f>+BPub!G1214/1000000</f>
        <v>0</v>
      </c>
      <c r="J1230" s="180">
        <f>+BPub!L1214/1000000</f>
        <v>0</v>
      </c>
      <c r="K1230" s="180">
        <f>+BPub!Q1214/1000000</f>
        <v>0</v>
      </c>
      <c r="L1230" s="180">
        <f>+BPub!W1214/1000000</f>
        <v>0</v>
      </c>
      <c r="M1230" s="180">
        <f>+BPub!AD1214/1000000</f>
        <v>0</v>
      </c>
      <c r="N1230" s="180">
        <v>0</v>
      </c>
      <c r="P1230" s="58">
        <f>+BPub!I1214/1000000</f>
        <v>0</v>
      </c>
      <c r="Q1230" s="58">
        <f>+BPub!N1214/1000000</f>
        <v>0</v>
      </c>
      <c r="R1230" s="58">
        <f>+BPub!S1214/1000000</f>
        <v>0</v>
      </c>
      <c r="S1230" s="58">
        <f>+BPub!X1214/1000000</f>
        <v>0</v>
      </c>
      <c r="T1230" s="58">
        <f>+BPub!AB1214/1000000</f>
        <v>0</v>
      </c>
      <c r="U1230" s="58">
        <v>0</v>
      </c>
      <c r="W1230" s="58">
        <f>+BPub!H1214/1000000</f>
        <v>0</v>
      </c>
      <c r="X1230" s="58">
        <f>+BPub!M1214/1000000</f>
        <v>0</v>
      </c>
      <c r="Y1230" s="58">
        <f>+BPub!R1214/1000000</f>
        <v>0</v>
      </c>
      <c r="Z1230" s="58">
        <f>+BPub!V1214/1000000</f>
        <v>0</v>
      </c>
      <c r="AA1230" s="58">
        <f>+BPub!AC1214/1000000</f>
        <v>0</v>
      </c>
      <c r="AB1230" s="58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</row>
    <row r="1231" spans="1:35" x14ac:dyDescent="0.25">
      <c r="A1231" t="s">
        <v>1208</v>
      </c>
      <c r="B1231" s="1">
        <v>0</v>
      </c>
      <c r="C1231" s="149">
        <v>0</v>
      </c>
      <c r="D1231" s="1">
        <v>0</v>
      </c>
      <c r="E1231" s="1">
        <v>0</v>
      </c>
      <c r="F1231" s="1">
        <v>0</v>
      </c>
      <c r="G1231" s="58">
        <v>0</v>
      </c>
      <c r="I1231" s="180">
        <f>+BPub!G1215/1000000</f>
        <v>1.3454299999999999</v>
      </c>
      <c r="J1231" s="180">
        <f>+BPub!L1215/1000000</f>
        <v>1.67658</v>
      </c>
      <c r="K1231" s="180">
        <f>+BPub!Q1215/1000000</f>
        <v>38.363371909999998</v>
      </c>
      <c r="L1231" s="180">
        <f>+BPub!W1215/1000000</f>
        <v>11.645</v>
      </c>
      <c r="M1231" s="180">
        <f>+BPub!AD1215/1000000</f>
        <v>2.2850000000000001</v>
      </c>
      <c r="N1231" s="180">
        <v>0</v>
      </c>
      <c r="P1231" s="58">
        <f>+BPub!I1215/1000000</f>
        <v>0</v>
      </c>
      <c r="Q1231" s="58">
        <f>+BPub!N1215/1000000</f>
        <v>0</v>
      </c>
      <c r="R1231" s="58">
        <f>+BPub!S1215/1000000</f>
        <v>0</v>
      </c>
      <c r="S1231" s="58">
        <f>+BPub!X1215/1000000</f>
        <v>0</v>
      </c>
      <c r="T1231" s="58">
        <f>+BPub!AB1215/1000000</f>
        <v>0</v>
      </c>
      <c r="U1231" s="58">
        <v>0</v>
      </c>
      <c r="W1231" s="58">
        <f>+BPub!H1215/1000000</f>
        <v>0</v>
      </c>
      <c r="X1231" s="58">
        <f>+BPub!M1215/1000000</f>
        <v>0</v>
      </c>
      <c r="Y1231" s="58">
        <f>+BPub!R1215/1000000</f>
        <v>2.40069E-3</v>
      </c>
      <c r="Z1231" s="58">
        <f>+BPub!V1215/1000000</f>
        <v>2.40069E-3</v>
      </c>
      <c r="AA1231" s="58">
        <f>+BPub!AC1215/1000000</f>
        <v>2.40069E-3</v>
      </c>
      <c r="AB1231" s="58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</row>
    <row r="1232" spans="1:35" x14ac:dyDescent="0.25">
      <c r="A1232" t="s">
        <v>1209</v>
      </c>
      <c r="B1232" s="1">
        <v>0</v>
      </c>
      <c r="C1232" s="149">
        <v>0</v>
      </c>
      <c r="D1232" s="1">
        <v>0</v>
      </c>
      <c r="E1232" s="1">
        <v>0</v>
      </c>
      <c r="F1232" s="1">
        <v>0</v>
      </c>
      <c r="G1232" s="58">
        <v>0</v>
      </c>
      <c r="I1232" s="180">
        <f>+BPub!G1216/1000000</f>
        <v>0</v>
      </c>
      <c r="J1232" s="180">
        <f>+BPub!L1216/1000000</f>
        <v>0</v>
      </c>
      <c r="K1232" s="180">
        <f>+BPub!Q1216/1000000</f>
        <v>9.3975212899999985</v>
      </c>
      <c r="L1232" s="180">
        <f>+BPub!W1216/1000000</f>
        <v>5.9213318099999999</v>
      </c>
      <c r="M1232" s="180">
        <f>+BPub!AD1216/1000000</f>
        <v>4.74332289</v>
      </c>
      <c r="N1232" s="180">
        <v>0</v>
      </c>
      <c r="P1232" s="58">
        <f>+BPub!I1216/1000000</f>
        <v>0</v>
      </c>
      <c r="Q1232" s="58">
        <f>+BPub!N1216/1000000</f>
        <v>0</v>
      </c>
      <c r="R1232" s="58">
        <f>+BPub!S1216/1000000</f>
        <v>0</v>
      </c>
      <c r="S1232" s="58">
        <f>+BPub!X1216/1000000</f>
        <v>0</v>
      </c>
      <c r="T1232" s="58">
        <f>+BPub!AB1216/1000000</f>
        <v>0</v>
      </c>
      <c r="U1232" s="58">
        <v>0</v>
      </c>
      <c r="W1232" s="58">
        <f>+BPub!H1216/1000000</f>
        <v>0</v>
      </c>
      <c r="X1232" s="58">
        <f>+BPub!M1216/1000000</f>
        <v>0</v>
      </c>
      <c r="Y1232" s="58">
        <f>+BPub!R1216/1000000</f>
        <v>142.70061238999997</v>
      </c>
      <c r="Z1232" s="58">
        <f>+BPub!V1216/1000000</f>
        <v>197.56152806</v>
      </c>
      <c r="AA1232" s="58">
        <f>+BPub!AC1216/1000000</f>
        <v>243.75984961</v>
      </c>
      <c r="AB1232" s="58">
        <v>2.40069E-3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</row>
    <row r="1233" spans="1:35" x14ac:dyDescent="0.25">
      <c r="A1233" t="s">
        <v>1210</v>
      </c>
      <c r="B1233" s="1">
        <v>0</v>
      </c>
      <c r="C1233" s="149">
        <v>0</v>
      </c>
      <c r="D1233" s="1">
        <v>6.4480010000000004E-2</v>
      </c>
      <c r="E1233" s="1">
        <v>6.4480010000000004E-2</v>
      </c>
      <c r="F1233" s="1">
        <v>7.3663259999999994E-2</v>
      </c>
      <c r="G1233" s="58">
        <v>6.4437309999999998E-2</v>
      </c>
      <c r="I1233" s="180">
        <f>+BPub!G1217/1000000</f>
        <v>19.517128800000002</v>
      </c>
      <c r="J1233" s="180">
        <f>+BPub!L1217/1000000</f>
        <v>19.29754359</v>
      </c>
      <c r="K1233" s="180">
        <f>+BPub!Q1217/1000000</f>
        <v>18.66875426</v>
      </c>
      <c r="L1233" s="180">
        <f>+BPub!W1217/1000000</f>
        <v>18.844359659999999</v>
      </c>
      <c r="M1233" s="180">
        <f>+BPub!AD1217/1000000</f>
        <v>20.95672583</v>
      </c>
      <c r="N1233" s="180">
        <v>0</v>
      </c>
      <c r="P1233" s="58">
        <f>+BPub!I1217/1000000</f>
        <v>0</v>
      </c>
      <c r="Q1233" s="58">
        <f>+BPub!N1217/1000000</f>
        <v>0</v>
      </c>
      <c r="R1233" s="58">
        <f>+BPub!S1217/1000000</f>
        <v>0</v>
      </c>
      <c r="S1233" s="58">
        <f>+BPub!X1217/1000000</f>
        <v>0</v>
      </c>
      <c r="T1233" s="58">
        <f>+BPub!AB1217/1000000</f>
        <v>0</v>
      </c>
      <c r="U1233" s="58">
        <v>0</v>
      </c>
      <c r="W1233" s="58">
        <f>+BPub!H1217/1000000</f>
        <v>0</v>
      </c>
      <c r="X1233" s="58">
        <f>+BPub!M1217/1000000</f>
        <v>0</v>
      </c>
      <c r="Y1233" s="58">
        <f>+BPub!R1217/1000000</f>
        <v>0</v>
      </c>
      <c r="Z1233" s="58">
        <f>+BPub!V1217/1000000</f>
        <v>0</v>
      </c>
      <c r="AA1233" s="58">
        <f>+BPub!AC1217/1000000</f>
        <v>0</v>
      </c>
      <c r="AB1233" s="58">
        <v>275.09136904000002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</row>
    <row r="1234" spans="1:35" x14ac:dyDescent="0.25">
      <c r="A1234" t="s">
        <v>1211</v>
      </c>
      <c r="B1234" s="1">
        <v>0</v>
      </c>
      <c r="C1234" s="149">
        <v>0</v>
      </c>
      <c r="D1234" s="1">
        <v>0</v>
      </c>
      <c r="E1234" s="1">
        <v>0</v>
      </c>
      <c r="F1234" s="1">
        <v>0</v>
      </c>
      <c r="G1234" s="58">
        <v>0</v>
      </c>
      <c r="I1234" s="180">
        <f>+BPub!G1218/1000000</f>
        <v>18.598870229999999</v>
      </c>
      <c r="J1234" s="180">
        <f>+BPub!L1218/1000000</f>
        <v>18.538750480000001</v>
      </c>
      <c r="K1234" s="180">
        <f>+BPub!Q1218/1000000</f>
        <v>17.459664010000001</v>
      </c>
      <c r="L1234" s="180">
        <f>+BPub!W1218/1000000</f>
        <v>16.614914089999999</v>
      </c>
      <c r="M1234" s="180">
        <f>+BPub!AD1218/1000000</f>
        <v>16.53812701</v>
      </c>
      <c r="N1234" s="180">
        <v>19.708585429999999</v>
      </c>
      <c r="P1234" s="58">
        <f>+BPub!I1218/1000000</f>
        <v>0</v>
      </c>
      <c r="Q1234" s="58">
        <f>+BPub!N1218/1000000</f>
        <v>0</v>
      </c>
      <c r="R1234" s="58">
        <f>+BPub!S1218/1000000</f>
        <v>0</v>
      </c>
      <c r="S1234" s="58">
        <f>+BPub!X1218/1000000</f>
        <v>0</v>
      </c>
      <c r="T1234" s="58">
        <f>+BPub!AB1218/1000000</f>
        <v>0</v>
      </c>
      <c r="U1234" s="58">
        <v>0</v>
      </c>
      <c r="W1234" s="58">
        <f>+BPub!H1218/1000000</f>
        <v>0</v>
      </c>
      <c r="X1234" s="58">
        <f>+BPub!M1218/1000000</f>
        <v>0</v>
      </c>
      <c r="Y1234" s="58">
        <f>+BPub!R1218/1000000</f>
        <v>0</v>
      </c>
      <c r="Z1234" s="58">
        <f>+BPub!V1218/1000000</f>
        <v>0</v>
      </c>
      <c r="AA1234" s="58">
        <f>+BPub!AC1218/1000000</f>
        <v>0</v>
      </c>
      <c r="AB1234" s="58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</row>
    <row r="1235" spans="1:35" x14ac:dyDescent="0.25">
      <c r="A1235" t="s">
        <v>1212</v>
      </c>
      <c r="B1235" s="1">
        <v>0</v>
      </c>
      <c r="C1235" s="149">
        <v>0</v>
      </c>
      <c r="D1235" s="1">
        <v>0</v>
      </c>
      <c r="E1235" s="1">
        <v>0</v>
      </c>
      <c r="F1235" s="1">
        <v>0</v>
      </c>
      <c r="G1235" s="58">
        <v>0</v>
      </c>
      <c r="I1235" s="180">
        <f>+BPub!G1219/1000000</f>
        <v>0.55239042000000005</v>
      </c>
      <c r="J1235" s="180">
        <f>+BPub!L1219/1000000</f>
        <v>0.32428015999999998</v>
      </c>
      <c r="K1235" s="180">
        <f>+BPub!Q1219/1000000</f>
        <v>0.45027178000000001</v>
      </c>
      <c r="L1235" s="180">
        <f>+BPub!W1219/1000000</f>
        <v>0.47054029999999997</v>
      </c>
      <c r="M1235" s="180">
        <f>+BPub!AD1219/1000000</f>
        <v>0.47054029999999997</v>
      </c>
      <c r="N1235" s="180">
        <v>15.612098960000001</v>
      </c>
      <c r="P1235" s="58">
        <f>+BPub!I1219/1000000</f>
        <v>0</v>
      </c>
      <c r="Q1235" s="58">
        <f>+BPub!N1219/1000000</f>
        <v>0</v>
      </c>
      <c r="R1235" s="58">
        <f>+BPub!S1219/1000000</f>
        <v>0</v>
      </c>
      <c r="S1235" s="58">
        <f>+BPub!X1219/1000000</f>
        <v>0</v>
      </c>
      <c r="T1235" s="58">
        <f>+BPub!AB1219/1000000</f>
        <v>0</v>
      </c>
      <c r="U1235" s="58">
        <v>0</v>
      </c>
      <c r="W1235" s="58">
        <f>+BPub!H1219/1000000</f>
        <v>0</v>
      </c>
      <c r="X1235" s="58">
        <f>+BPub!M1219/1000000</f>
        <v>0</v>
      </c>
      <c r="Y1235" s="58">
        <f>+BPub!R1219/1000000</f>
        <v>0</v>
      </c>
      <c r="Z1235" s="58">
        <f>+BPub!V1219/1000000</f>
        <v>0</v>
      </c>
      <c r="AA1235" s="58">
        <f>+BPub!AC1219/1000000</f>
        <v>0</v>
      </c>
      <c r="AB1235" s="58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</row>
    <row r="1236" spans="1:35" x14ac:dyDescent="0.25">
      <c r="A1236" t="s">
        <v>1213</v>
      </c>
      <c r="B1236" s="1">
        <v>0</v>
      </c>
      <c r="C1236" s="149">
        <v>0</v>
      </c>
      <c r="D1236" s="1">
        <v>0</v>
      </c>
      <c r="E1236" s="1">
        <v>0</v>
      </c>
      <c r="F1236" s="1">
        <v>0</v>
      </c>
      <c r="G1236" s="58">
        <v>0</v>
      </c>
      <c r="I1236" s="180">
        <f>+BPub!G1220/1000000</f>
        <v>2.7996700000000002E-3</v>
      </c>
      <c r="J1236" s="180">
        <f>+BPub!L1220/1000000</f>
        <v>0.15041707999999998</v>
      </c>
      <c r="K1236" s="180">
        <f>+BPub!Q1220/1000000</f>
        <v>0.54031056000000011</v>
      </c>
      <c r="L1236" s="180">
        <f>+BPub!W1220/1000000</f>
        <v>1.5633255400000001</v>
      </c>
      <c r="M1236" s="180">
        <f>+BPub!AD1220/1000000</f>
        <v>3.7866940599999999</v>
      </c>
      <c r="N1236" s="180">
        <v>0.40600509000000001</v>
      </c>
      <c r="P1236" s="58">
        <f>+BPub!I1220/1000000</f>
        <v>0</v>
      </c>
      <c r="Q1236" s="58">
        <f>+BPub!N1220/1000000</f>
        <v>0</v>
      </c>
      <c r="R1236" s="58">
        <f>+BPub!S1220/1000000</f>
        <v>0</v>
      </c>
      <c r="S1236" s="58">
        <f>+BPub!X1220/1000000</f>
        <v>0</v>
      </c>
      <c r="T1236" s="58">
        <f>+BPub!AB1220/1000000</f>
        <v>0</v>
      </c>
      <c r="U1236" s="58">
        <v>0</v>
      </c>
      <c r="W1236" s="58">
        <f>+BPub!H1220/1000000</f>
        <v>0</v>
      </c>
      <c r="X1236" s="58">
        <f>+BPub!M1220/1000000</f>
        <v>0</v>
      </c>
      <c r="Y1236" s="58">
        <f>+BPub!R1220/1000000</f>
        <v>0</v>
      </c>
      <c r="Z1236" s="58">
        <f>+BPub!V1220/1000000</f>
        <v>0</v>
      </c>
      <c r="AA1236" s="58">
        <f>+BPub!AC1220/1000000</f>
        <v>0</v>
      </c>
      <c r="AB1236" s="58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</row>
    <row r="1237" spans="1:35" x14ac:dyDescent="0.25">
      <c r="A1237" t="s">
        <v>1214</v>
      </c>
      <c r="B1237" s="1">
        <v>0</v>
      </c>
      <c r="C1237" s="149">
        <v>0</v>
      </c>
      <c r="D1237" s="1">
        <v>0</v>
      </c>
      <c r="E1237" s="1">
        <v>0</v>
      </c>
      <c r="F1237" s="1">
        <v>0</v>
      </c>
      <c r="G1237" s="58">
        <v>0</v>
      </c>
      <c r="I1237" s="180">
        <f>+BPub!G1221/1000000</f>
        <v>0.36306847999999997</v>
      </c>
      <c r="J1237" s="180">
        <f>+BPub!L1221/1000000</f>
        <v>0.28409586999999997</v>
      </c>
      <c r="K1237" s="180">
        <f>+BPub!Q1221/1000000</f>
        <v>0.21850791</v>
      </c>
      <c r="L1237" s="180">
        <f>+BPub!W1221/1000000</f>
        <v>0.19557973000000001</v>
      </c>
      <c r="M1237" s="180">
        <f>+BPub!AD1221/1000000</f>
        <v>0.16136445999999999</v>
      </c>
      <c r="N1237" s="180">
        <v>8.8493799999999987E-3</v>
      </c>
      <c r="P1237" s="58">
        <f>+BPub!I1221/1000000</f>
        <v>0</v>
      </c>
      <c r="Q1237" s="58">
        <f>+BPub!N1221/1000000</f>
        <v>0</v>
      </c>
      <c r="R1237" s="58">
        <f>+BPub!S1221/1000000</f>
        <v>0</v>
      </c>
      <c r="S1237" s="58">
        <f>+BPub!X1221/1000000</f>
        <v>0</v>
      </c>
      <c r="T1237" s="58">
        <f>+BPub!AB1221/1000000</f>
        <v>0</v>
      </c>
      <c r="U1237" s="58">
        <v>0</v>
      </c>
      <c r="W1237" s="58">
        <f>+BPub!H1221/1000000</f>
        <v>0</v>
      </c>
      <c r="X1237" s="58">
        <f>+BPub!M1221/1000000</f>
        <v>0</v>
      </c>
      <c r="Y1237" s="58">
        <f>+BPub!R1221/1000000</f>
        <v>0</v>
      </c>
      <c r="Z1237" s="58">
        <f>+BPub!V1221/1000000</f>
        <v>0</v>
      </c>
      <c r="AA1237" s="58">
        <f>+BPub!AC1221/1000000</f>
        <v>0</v>
      </c>
      <c r="AB1237" s="58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</row>
    <row r="1238" spans="1:35" x14ac:dyDescent="0.25">
      <c r="A1238" t="s">
        <v>1215</v>
      </c>
      <c r="B1238" s="1">
        <v>0</v>
      </c>
      <c r="C1238" s="149">
        <v>0</v>
      </c>
      <c r="D1238" s="1">
        <v>0</v>
      </c>
      <c r="E1238" s="1">
        <v>0</v>
      </c>
      <c r="F1238" s="1">
        <v>0</v>
      </c>
      <c r="G1238" s="58">
        <v>0</v>
      </c>
      <c r="I1238" s="180">
        <f>+BPub!G1222/1000000</f>
        <v>0</v>
      </c>
      <c r="J1238" s="180">
        <f>+BPub!L1222/1000000</f>
        <v>0</v>
      </c>
      <c r="K1238" s="180">
        <f>+BPub!Q1222/1000000</f>
        <v>0</v>
      </c>
      <c r="L1238" s="180">
        <f>+BPub!W1222/1000000</f>
        <v>0</v>
      </c>
      <c r="M1238" s="180">
        <f>+BPub!AD1222/1000000</f>
        <v>0</v>
      </c>
      <c r="N1238" s="180">
        <v>3.681632</v>
      </c>
      <c r="P1238" s="58">
        <f>+BPub!I1222/1000000</f>
        <v>0</v>
      </c>
      <c r="Q1238" s="58">
        <f>+BPub!N1222/1000000</f>
        <v>0</v>
      </c>
      <c r="R1238" s="58">
        <f>+BPub!S1222/1000000</f>
        <v>0</v>
      </c>
      <c r="S1238" s="58">
        <f>+BPub!X1222/1000000</f>
        <v>0</v>
      </c>
      <c r="T1238" s="58">
        <f>+BPub!AB1222/1000000</f>
        <v>0</v>
      </c>
      <c r="U1238" s="58">
        <v>0</v>
      </c>
      <c r="W1238" s="58">
        <f>+BPub!H1222/1000000</f>
        <v>0</v>
      </c>
      <c r="X1238" s="58">
        <f>+BPub!M1222/1000000</f>
        <v>0</v>
      </c>
      <c r="Y1238" s="58">
        <f>+BPub!R1222/1000000</f>
        <v>0</v>
      </c>
      <c r="Z1238" s="58">
        <f>+BPub!V1222/1000000</f>
        <v>0</v>
      </c>
      <c r="AA1238" s="58">
        <f>+BPub!AC1222/1000000</f>
        <v>0</v>
      </c>
      <c r="AB1238" s="5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</row>
    <row r="1239" spans="1:35" x14ac:dyDescent="0.25">
      <c r="A1239" t="s">
        <v>1216</v>
      </c>
      <c r="G1239" s="58">
        <v>31.161608730000001</v>
      </c>
      <c r="I1239" s="180">
        <f>+BPub!G1223/1000000</f>
        <v>0</v>
      </c>
      <c r="J1239" s="180">
        <f>+BPub!L1223/1000000</f>
        <v>0</v>
      </c>
      <c r="K1239" s="180">
        <f>+BPub!Q1223/1000000</f>
        <v>0</v>
      </c>
      <c r="L1239" s="180">
        <f>+BPub!W1223/1000000</f>
        <v>0</v>
      </c>
      <c r="M1239" s="180">
        <f>+BPub!AD1223/1000000</f>
        <v>0</v>
      </c>
      <c r="N1239" s="180">
        <v>4.5824652300000004</v>
      </c>
      <c r="P1239" s="58">
        <f>+BPub!I1223/1000000</f>
        <v>0</v>
      </c>
      <c r="Q1239" s="58">
        <f>+BPub!N1223/1000000</f>
        <v>0</v>
      </c>
      <c r="R1239" s="58">
        <f>+BPub!S1223/1000000</f>
        <v>0</v>
      </c>
      <c r="S1239" s="58">
        <f>+BPub!X1223/1000000</f>
        <v>0</v>
      </c>
      <c r="T1239" s="58">
        <f>+BPub!AB1223/1000000</f>
        <v>0</v>
      </c>
      <c r="U1239" s="58">
        <v>0.47088693999999998</v>
      </c>
      <c r="W1239" s="58">
        <f>+BPub!H1223/1000000</f>
        <v>0</v>
      </c>
      <c r="X1239" s="58">
        <f>+BPub!M1223/1000000</f>
        <v>0</v>
      </c>
      <c r="Y1239" s="58">
        <f>+BPub!R1223/1000000</f>
        <v>0</v>
      </c>
      <c r="Z1239" s="58">
        <f>+BPub!V1223/1000000</f>
        <v>0</v>
      </c>
      <c r="AA1239" s="58">
        <f>+BPub!AC1223/1000000</f>
        <v>0</v>
      </c>
      <c r="AB1239" s="58">
        <v>487.02629831999997</v>
      </c>
      <c r="AD1239" t="e">
        <v>#N/A</v>
      </c>
      <c r="AE1239" t="e">
        <v>#N/A</v>
      </c>
      <c r="AF1239" t="e">
        <v>#N/A</v>
      </c>
      <c r="AG1239" t="e">
        <v>#N/A</v>
      </c>
      <c r="AH1239" t="e">
        <v>#N/A</v>
      </c>
      <c r="AI1239" t="e">
        <v>#N/A</v>
      </c>
    </row>
  </sheetData>
  <mergeCells count="5">
    <mergeCell ref="AD4:AI4"/>
    <mergeCell ref="B4:G4"/>
    <mergeCell ref="I4:N4"/>
    <mergeCell ref="P4:U4"/>
    <mergeCell ref="W4:A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68"/>
  <sheetViews>
    <sheetView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Q9" sqref="Q9"/>
    </sheetView>
  </sheetViews>
  <sheetFormatPr baseColWidth="10" defaultRowHeight="15" x14ac:dyDescent="0.25"/>
  <cols>
    <col min="1" max="1" width="58.42578125" customWidth="1"/>
    <col min="2" max="2" width="5.5703125" bestFit="1" customWidth="1"/>
    <col min="3" max="5" width="5.42578125" customWidth="1"/>
    <col min="6" max="6" width="5.28515625" customWidth="1"/>
    <col min="7" max="7" width="8" customWidth="1"/>
    <col min="8" max="10" width="5" bestFit="1" customWidth="1"/>
    <col min="11" max="12" width="5.5703125" bestFit="1" customWidth="1"/>
    <col min="13" max="13" width="7" customWidth="1"/>
    <col min="14" max="17" width="5" bestFit="1" customWidth="1"/>
    <col min="18" max="18" width="5.5703125" bestFit="1" customWidth="1"/>
    <col min="19" max="19" width="9.140625" customWidth="1"/>
    <col min="20" max="24" width="5" bestFit="1" customWidth="1"/>
  </cols>
  <sheetData>
    <row r="3" spans="1:24" x14ac:dyDescent="0.25">
      <c r="B3" s="274" t="s">
        <v>1221</v>
      </c>
      <c r="C3" s="274"/>
      <c r="D3" s="274"/>
      <c r="E3" s="274"/>
      <c r="F3" s="274"/>
      <c r="H3" s="274" t="s">
        <v>1224</v>
      </c>
      <c r="I3" s="274"/>
      <c r="J3" s="274"/>
      <c r="K3" s="274"/>
      <c r="L3" s="274"/>
      <c r="N3" s="274" t="s">
        <v>1225</v>
      </c>
      <c r="O3" s="274"/>
      <c r="P3" s="274"/>
      <c r="Q3" s="274"/>
      <c r="R3" s="274"/>
      <c r="T3" s="274" t="s">
        <v>1226</v>
      </c>
      <c r="U3" s="274"/>
      <c r="V3" s="274"/>
      <c r="W3" s="274"/>
      <c r="X3" s="274"/>
    </row>
    <row r="4" spans="1:24" x14ac:dyDescent="0.25">
      <c r="B4" s="197">
        <v>2008</v>
      </c>
      <c r="C4" s="197">
        <v>2009</v>
      </c>
      <c r="D4" s="197">
        <v>2010</v>
      </c>
      <c r="E4" s="197">
        <v>2011</v>
      </c>
      <c r="F4" s="197">
        <v>2012</v>
      </c>
      <c r="H4" s="197">
        <v>2008</v>
      </c>
      <c r="I4" s="197">
        <v>2009</v>
      </c>
      <c r="J4" s="197">
        <v>2010</v>
      </c>
      <c r="K4" s="197">
        <v>2011</v>
      </c>
      <c r="L4" s="197">
        <v>2012</v>
      </c>
      <c r="N4" s="197">
        <v>2008</v>
      </c>
      <c r="O4" s="197">
        <v>2009</v>
      </c>
      <c r="P4" s="197">
        <v>2010</v>
      </c>
      <c r="Q4" s="197">
        <v>2011</v>
      </c>
      <c r="R4" s="197">
        <v>2012</v>
      </c>
      <c r="T4" s="197">
        <v>2008</v>
      </c>
      <c r="U4" s="197">
        <v>2009</v>
      </c>
      <c r="V4" s="197">
        <v>2010</v>
      </c>
      <c r="W4" s="197">
        <v>2011</v>
      </c>
      <c r="X4" s="197">
        <v>2012</v>
      </c>
    </row>
    <row r="5" spans="1:24" x14ac:dyDescent="0.25">
      <c r="A5" t="str">
        <f>+Sistema!A557</f>
        <v>2                   PASIVOS</v>
      </c>
      <c r="B5" s="196">
        <f>+Sistema!B557</f>
        <v>458.56840044</v>
      </c>
      <c r="C5" s="196">
        <f>+Sistema!C557</f>
        <v>701.28739385000006</v>
      </c>
      <c r="D5" s="196">
        <f>+Sistema!D557</f>
        <v>881.49596841999994</v>
      </c>
      <c r="E5" s="196">
        <f>+Sistema!E557</f>
        <v>929.39700401000005</v>
      </c>
      <c r="F5" s="196">
        <f>+Sistema!F557</f>
        <v>1376.85532091</v>
      </c>
      <c r="H5" s="196">
        <f>+Sistema!P557</f>
        <v>218.47061027000001</v>
      </c>
      <c r="I5" s="196">
        <f>+Sistema!Q557</f>
        <v>827.36787202999994</v>
      </c>
      <c r="J5" s="196">
        <f>+Sistema!R557</f>
        <v>894.26779983000006</v>
      </c>
      <c r="K5" s="196">
        <f>+Sistema!S557</f>
        <v>1032.6147701899999</v>
      </c>
      <c r="L5" s="196">
        <f>+Sistema!T557</f>
        <v>1693.1661497100001</v>
      </c>
      <c r="M5" s="196"/>
      <c r="N5" s="196">
        <f>+Sistema!W557</f>
        <v>348.52304677999996</v>
      </c>
      <c r="O5" s="196">
        <f>+Sistema!X557</f>
        <v>575.99452960999997</v>
      </c>
      <c r="P5" s="196">
        <f>+Sistema!Y557</f>
        <v>791.14859994000005</v>
      </c>
      <c r="Q5" s="196">
        <f>+Sistema!Z557</f>
        <v>827.68620090000002</v>
      </c>
      <c r="R5" s="196">
        <f>+Sistema!AA557</f>
        <v>1235.0620308599998</v>
      </c>
      <c r="T5" s="196">
        <f>+Sistema!I557</f>
        <v>65.678748249999998</v>
      </c>
      <c r="U5" s="196">
        <f>+Sistema!J557</f>
        <v>122.35656170999999</v>
      </c>
      <c r="V5" s="196">
        <f>+Sistema!K557</f>
        <v>219.68650406</v>
      </c>
      <c r="W5" s="196">
        <f>+Sistema!L557</f>
        <v>213.08048939</v>
      </c>
      <c r="X5" s="196">
        <f>+Sistema!M557</f>
        <v>194.89402587999999</v>
      </c>
    </row>
    <row r="6" spans="1:24" x14ac:dyDescent="0.25">
      <c r="A6" t="str">
        <f>+Sistema!A558</f>
        <v>21                  OBLIGACIONES CON EL PUBLICO</v>
      </c>
      <c r="B6" s="1">
        <f>+Sistema!B558</f>
        <v>362.07742127999995</v>
      </c>
      <c r="C6" s="1">
        <f>+Sistema!C558</f>
        <v>621.02798065000002</v>
      </c>
      <c r="D6" s="1">
        <f>+Sistema!D558</f>
        <v>774.09847954999998</v>
      </c>
      <c r="E6" s="1">
        <f>+Sistema!E558</f>
        <v>852.96323952</v>
      </c>
      <c r="F6" s="1">
        <f>+Sistema!F558</f>
        <v>1248.1440818900001</v>
      </c>
      <c r="H6" s="1">
        <f>+Sistema!P558</f>
        <v>115.18814132</v>
      </c>
      <c r="I6" s="1">
        <f>+Sistema!Q558</f>
        <v>680.91134677999992</v>
      </c>
      <c r="J6" s="1">
        <f>+Sistema!R558</f>
        <v>707.86662049000006</v>
      </c>
      <c r="K6" s="1">
        <f>+Sistema!S558</f>
        <v>908.46139962999996</v>
      </c>
      <c r="L6" s="1">
        <f>+Sistema!T558</f>
        <v>1532.74810901</v>
      </c>
      <c r="M6" s="1"/>
      <c r="N6" s="1">
        <f>+Sistema!W558</f>
        <v>44.252110439999996</v>
      </c>
      <c r="O6" s="1">
        <f>+Sistema!X558</f>
        <v>246.63354167</v>
      </c>
      <c r="P6" s="1">
        <f>+Sistema!Y558</f>
        <v>407.96930125</v>
      </c>
      <c r="Q6" s="1">
        <f>+Sistema!Z558</f>
        <v>324.22843518000002</v>
      </c>
      <c r="R6" s="1">
        <f>+Sistema!AA558</f>
        <v>680.06347999000002</v>
      </c>
      <c r="T6" s="1">
        <f>+Sistema!I558</f>
        <v>54.200637219999997</v>
      </c>
      <c r="U6" s="1">
        <f>+Sistema!J558</f>
        <v>110.36124717</v>
      </c>
      <c r="V6" s="1">
        <f>+Sistema!K558</f>
        <v>177.98561950000001</v>
      </c>
      <c r="W6" s="1">
        <f>+Sistema!L558</f>
        <v>197.64014981</v>
      </c>
      <c r="X6" s="1">
        <f>+Sistema!M558</f>
        <v>172.64821947999999</v>
      </c>
    </row>
    <row r="7" spans="1:24" x14ac:dyDescent="0.25">
      <c r="A7" t="str">
        <f>+Sistema!A559</f>
        <v>2101                Depósitos a la vista</v>
      </c>
      <c r="B7" s="1">
        <f>+Sistema!B559</f>
        <v>328.58438468999998</v>
      </c>
      <c r="C7" s="1">
        <f>+Sistema!C559</f>
        <v>363.67017152</v>
      </c>
      <c r="D7" s="1">
        <f>+Sistema!D559</f>
        <v>462.79634366000005</v>
      </c>
      <c r="E7" s="1">
        <f>+Sistema!E559</f>
        <v>593.41152488</v>
      </c>
      <c r="F7" s="1">
        <f>+Sistema!F559</f>
        <v>755.95786448000001</v>
      </c>
      <c r="H7" s="1">
        <f>+Sistema!P559</f>
        <v>0</v>
      </c>
      <c r="I7" s="1">
        <f>+Sistema!Q559</f>
        <v>0</v>
      </c>
      <c r="J7" s="1">
        <f>+Sistema!R559</f>
        <v>0</v>
      </c>
      <c r="K7" s="1">
        <f>+Sistema!S559</f>
        <v>0</v>
      </c>
      <c r="L7" s="1">
        <f>+Sistema!T559</f>
        <v>0</v>
      </c>
      <c r="M7" s="1"/>
      <c r="N7" s="1">
        <f>+Sistema!W559</f>
        <v>0</v>
      </c>
      <c r="O7" s="1">
        <f>+Sistema!X559</f>
        <v>0</v>
      </c>
      <c r="P7" s="1">
        <f>+Sistema!Y559</f>
        <v>0</v>
      </c>
      <c r="Q7" s="1">
        <f>+Sistema!Z559</f>
        <v>0</v>
      </c>
      <c r="R7" s="1">
        <f>+Sistema!AA559</f>
        <v>0</v>
      </c>
      <c r="T7" s="1">
        <f>+Sistema!I559</f>
        <v>16.142496659999999</v>
      </c>
      <c r="U7" s="1">
        <f>+Sistema!J559</f>
        <v>16.38408059</v>
      </c>
      <c r="V7" s="1">
        <f>+Sistema!K559</f>
        <v>34.20815984</v>
      </c>
      <c r="W7" s="1">
        <f>+Sistema!L559</f>
        <v>32.863941820000001</v>
      </c>
      <c r="X7" s="1">
        <f>+Sistema!M559</f>
        <v>20.235911340000001</v>
      </c>
    </row>
    <row r="8" spans="1:24" x14ac:dyDescent="0.25">
      <c r="A8" t="str">
        <f>+Sistema!A560</f>
        <v>210105              Depósitos monetarios que generan intereses</v>
      </c>
      <c r="B8" s="1">
        <f>+Sistema!B560</f>
        <v>35.787884950000006</v>
      </c>
      <c r="C8" s="1">
        <f>+Sistema!C560</f>
        <v>34.79052755</v>
      </c>
      <c r="D8" s="1">
        <f>+Sistema!D560</f>
        <v>60.099744020000003</v>
      </c>
      <c r="E8" s="1">
        <f>+Sistema!E560</f>
        <v>103.15535919</v>
      </c>
      <c r="F8" s="1">
        <f>+Sistema!F560</f>
        <v>196.18136876</v>
      </c>
      <c r="H8" s="1">
        <f>+Sistema!P560</f>
        <v>0</v>
      </c>
      <c r="I8" s="1">
        <f>+Sistema!Q560</f>
        <v>0</v>
      </c>
      <c r="J8" s="1">
        <f>+Sistema!R560</f>
        <v>0</v>
      </c>
      <c r="K8" s="1">
        <f>+Sistema!S560</f>
        <v>0</v>
      </c>
      <c r="L8" s="1">
        <f>+Sistema!T560</f>
        <v>0</v>
      </c>
      <c r="M8" s="1"/>
      <c r="N8" s="1">
        <f>+Sistema!W560</f>
        <v>0</v>
      </c>
      <c r="O8" s="1">
        <f>+Sistema!X560</f>
        <v>0</v>
      </c>
      <c r="P8" s="1">
        <f>+Sistema!Y560</f>
        <v>0</v>
      </c>
      <c r="Q8" s="1">
        <f>+Sistema!Z560</f>
        <v>0</v>
      </c>
      <c r="R8" s="1">
        <f>+Sistema!AA560</f>
        <v>0</v>
      </c>
      <c r="T8" s="1">
        <f>+Sistema!I560</f>
        <v>0</v>
      </c>
      <c r="U8" s="1">
        <f>+Sistema!J560</f>
        <v>0</v>
      </c>
      <c r="V8" s="1">
        <f>+Sistema!K560</f>
        <v>0</v>
      </c>
      <c r="W8" s="1">
        <f>+Sistema!L560</f>
        <v>0</v>
      </c>
      <c r="X8" s="1">
        <f>+Sistema!M560</f>
        <v>0</v>
      </c>
    </row>
    <row r="9" spans="1:24" x14ac:dyDescent="0.25">
      <c r="A9" t="str">
        <f>+Sistema!A561</f>
        <v>210110              Depósitos monetarios que no generan intereses</v>
      </c>
      <c r="B9" s="1">
        <f>+Sistema!B561</f>
        <v>24.082340089999999</v>
      </c>
      <c r="C9" s="1">
        <f>+Sistema!C561</f>
        <v>24.990281809999999</v>
      </c>
      <c r="D9" s="1">
        <f>+Sistema!D561</f>
        <v>34.003002899999998</v>
      </c>
      <c r="E9" s="1">
        <f>+Sistema!E561</f>
        <v>49.979683030000004</v>
      </c>
      <c r="F9" s="1">
        <f>+Sistema!F561</f>
        <v>39.024038259999998</v>
      </c>
      <c r="H9">
        <f>+Sistema!ADC61</f>
        <v>0</v>
      </c>
      <c r="I9">
        <f>+Sistema!ADD61</f>
        <v>0</v>
      </c>
      <c r="J9">
        <f>+Sistema!ADE61</f>
        <v>0</v>
      </c>
      <c r="K9">
        <f>+Sistema!ADF61</f>
        <v>0</v>
      </c>
      <c r="L9">
        <f>+Sistema!ADG61</f>
        <v>0</v>
      </c>
      <c r="N9">
        <f>+Sistema!ADJ61</f>
        <v>0</v>
      </c>
      <c r="O9">
        <f>+Sistema!ADK61</f>
        <v>0</v>
      </c>
      <c r="P9">
        <f>+Sistema!ADL61</f>
        <v>0</v>
      </c>
      <c r="Q9">
        <f>+Sistema!ADM61</f>
        <v>0</v>
      </c>
      <c r="R9">
        <f>+Sistema!ADN61</f>
        <v>0</v>
      </c>
      <c r="T9" s="1">
        <f>+Sistema!I61</f>
        <v>0</v>
      </c>
      <c r="U9" s="1">
        <f>+Sistema!J61</f>
        <v>0</v>
      </c>
      <c r="V9" s="1">
        <f>+Sistema!K61</f>
        <v>0</v>
      </c>
      <c r="W9" s="1">
        <f>+Sistema!L61</f>
        <v>0</v>
      </c>
      <c r="X9" s="1">
        <f>+Sistema!M61</f>
        <v>0</v>
      </c>
    </row>
    <row r="10" spans="1:24" x14ac:dyDescent="0.25">
      <c r="A10" t="str">
        <f>+Sistema!A562</f>
        <v>210115              Depósitos monetarios de instituciones financieras</v>
      </c>
      <c r="B10" s="1">
        <f>+Sistema!B562</f>
        <v>8.1744773600000009</v>
      </c>
      <c r="C10" s="1">
        <f>+Sistema!C562</f>
        <v>7.4848389500000003</v>
      </c>
      <c r="D10" s="1">
        <f>+Sistema!D562</f>
        <v>7.9584289200000002</v>
      </c>
      <c r="E10" s="1">
        <f>+Sistema!E562</f>
        <v>8.0755629899999999</v>
      </c>
      <c r="F10" s="1">
        <f>+Sistema!F562</f>
        <v>5.5765627000000002</v>
      </c>
      <c r="H10" s="1">
        <f>+Sistema!P562</f>
        <v>0</v>
      </c>
      <c r="I10" s="1">
        <f>+Sistema!Q562</f>
        <v>0</v>
      </c>
      <c r="J10" s="1">
        <f>+Sistema!R562</f>
        <v>0</v>
      </c>
      <c r="K10" s="1">
        <f>+Sistema!S562</f>
        <v>0</v>
      </c>
      <c r="L10" s="1">
        <f>+Sistema!T562</f>
        <v>0</v>
      </c>
      <c r="M10" s="1"/>
      <c r="N10" s="1">
        <f>+Sistema!W562</f>
        <v>0</v>
      </c>
      <c r="O10" s="1">
        <f>+Sistema!X562</f>
        <v>0</v>
      </c>
      <c r="P10" s="1">
        <f>+Sistema!Y562</f>
        <v>0</v>
      </c>
      <c r="Q10" s="1">
        <f>+Sistema!Z562</f>
        <v>0</v>
      </c>
      <c r="R10" s="1">
        <f>+Sistema!AA562</f>
        <v>0</v>
      </c>
      <c r="T10" s="1">
        <f>+Sistema!I562</f>
        <v>0</v>
      </c>
      <c r="U10" s="1">
        <f>+Sistema!J562</f>
        <v>0</v>
      </c>
      <c r="V10" s="1">
        <f>+Sistema!K562</f>
        <v>0</v>
      </c>
      <c r="W10" s="1">
        <f>+Sistema!L562</f>
        <v>0</v>
      </c>
      <c r="X10" s="1">
        <f>+Sistema!M562</f>
        <v>0</v>
      </c>
    </row>
    <row r="11" spans="1:24" x14ac:dyDescent="0.25">
      <c r="A11" t="str">
        <f>+Sistema!A563</f>
        <v>210120              Ejecución  presupuestaria</v>
      </c>
      <c r="B11" s="1">
        <f>+Sistema!B563</f>
        <v>1.9365550900000001</v>
      </c>
      <c r="C11" s="1">
        <f>+Sistema!C563</f>
        <v>7.0807031199999999</v>
      </c>
      <c r="D11" s="1">
        <f>+Sistema!D563</f>
        <v>1.05665056</v>
      </c>
      <c r="E11" s="1">
        <f>+Sistema!E563</f>
        <v>0</v>
      </c>
      <c r="F11" s="1">
        <f>+Sistema!F563</f>
        <v>0</v>
      </c>
      <c r="H11" s="1">
        <f>+Sistema!P563</f>
        <v>0</v>
      </c>
      <c r="I11" s="1">
        <f>+Sistema!Q563</f>
        <v>0</v>
      </c>
      <c r="J11" s="1">
        <f>+Sistema!R563</f>
        <v>0</v>
      </c>
      <c r="K11" s="1">
        <f>+Sistema!S563</f>
        <v>0</v>
      </c>
      <c r="L11" s="1">
        <f>+Sistema!T563</f>
        <v>0</v>
      </c>
      <c r="M11" s="1"/>
      <c r="N11" s="1">
        <f>+Sistema!W563</f>
        <v>0</v>
      </c>
      <c r="O11" s="1">
        <f>+Sistema!X563</f>
        <v>0</v>
      </c>
      <c r="P11" s="1">
        <f>+Sistema!Y563</f>
        <v>0</v>
      </c>
      <c r="Q11" s="1">
        <f>+Sistema!Z563</f>
        <v>0</v>
      </c>
      <c r="R11" s="1">
        <f>+Sistema!AA563</f>
        <v>0</v>
      </c>
      <c r="T11" s="1">
        <f>+Sistema!I563</f>
        <v>0</v>
      </c>
      <c r="U11" s="1">
        <f>+Sistema!J563</f>
        <v>0</v>
      </c>
      <c r="V11" s="1">
        <f>+Sistema!K563</f>
        <v>0</v>
      </c>
      <c r="W11" s="1">
        <f>+Sistema!L563</f>
        <v>0</v>
      </c>
      <c r="X11" s="1">
        <f>+Sistema!M563</f>
        <v>0</v>
      </c>
    </row>
    <row r="12" spans="1:24" x14ac:dyDescent="0.25">
      <c r="A12" t="str">
        <f>+Sistema!A564</f>
        <v>210125              Depósitos de otras instituciones para encaje</v>
      </c>
      <c r="B12" s="1">
        <f>+Sistema!B564</f>
        <v>2.1695660800000001</v>
      </c>
      <c r="C12" s="1">
        <f>+Sistema!C564</f>
        <v>8.6932788599999995</v>
      </c>
      <c r="D12" s="1">
        <f>+Sistema!D564</f>
        <v>3.64213115</v>
      </c>
      <c r="E12" s="1">
        <f>+Sistema!E564</f>
        <v>2.15786129</v>
      </c>
      <c r="F12" s="1">
        <f>+Sistema!F564</f>
        <v>0.83317367000000009</v>
      </c>
      <c r="H12" s="1">
        <f>+Sistema!P564</f>
        <v>0</v>
      </c>
      <c r="I12" s="1">
        <f>+Sistema!Q564</f>
        <v>0</v>
      </c>
      <c r="J12" s="1">
        <f>+Sistema!R564</f>
        <v>0</v>
      </c>
      <c r="K12" s="1">
        <f>+Sistema!S564</f>
        <v>0</v>
      </c>
      <c r="L12" s="1">
        <f>+Sistema!T564</f>
        <v>0</v>
      </c>
      <c r="M12" s="1"/>
      <c r="N12" s="1">
        <f>+Sistema!W564</f>
        <v>0</v>
      </c>
      <c r="O12" s="1">
        <f>+Sistema!X564</f>
        <v>0</v>
      </c>
      <c r="P12" s="1">
        <f>+Sistema!Y564</f>
        <v>0</v>
      </c>
      <c r="Q12" s="1">
        <f>+Sistema!Z564</f>
        <v>0</v>
      </c>
      <c r="R12" s="1">
        <f>+Sistema!AA564</f>
        <v>0</v>
      </c>
      <c r="T12" s="1">
        <f>+Sistema!I564</f>
        <v>0</v>
      </c>
      <c r="U12" s="1">
        <f>+Sistema!J564</f>
        <v>0</v>
      </c>
      <c r="V12" s="1">
        <f>+Sistema!K564</f>
        <v>0</v>
      </c>
      <c r="W12" s="1">
        <f>+Sistema!L564</f>
        <v>0</v>
      </c>
      <c r="X12" s="1">
        <f>+Sistema!M564</f>
        <v>0</v>
      </c>
    </row>
    <row r="13" spans="1:24" x14ac:dyDescent="0.25">
      <c r="A13" t="str">
        <f>+Sistema!A565</f>
        <v>210130              Cheques certificados</v>
      </c>
      <c r="B13" s="1">
        <f>+Sistema!B565</f>
        <v>0.76370779</v>
      </c>
      <c r="C13" s="1">
        <f>+Sistema!C565</f>
        <v>0.64378806000000011</v>
      </c>
      <c r="D13" s="1">
        <f>+Sistema!D565</f>
        <v>0.45102064000000003</v>
      </c>
      <c r="E13" s="1">
        <f>+Sistema!E565</f>
        <v>0.40083239000000004</v>
      </c>
      <c r="F13" s="1">
        <f>+Sistema!F565</f>
        <v>0.75405389</v>
      </c>
      <c r="H13" s="1">
        <f>+Sistema!P565</f>
        <v>0</v>
      </c>
      <c r="I13" s="1">
        <f>+Sistema!Q565</f>
        <v>0</v>
      </c>
      <c r="J13" s="1">
        <f>+Sistema!R565</f>
        <v>0</v>
      </c>
      <c r="K13" s="1">
        <f>+Sistema!S565</f>
        <v>0</v>
      </c>
      <c r="L13" s="1">
        <f>+Sistema!T565</f>
        <v>0</v>
      </c>
      <c r="M13" s="1"/>
      <c r="N13" s="1">
        <f>+Sistema!W565</f>
        <v>0</v>
      </c>
      <c r="O13" s="1">
        <f>+Sistema!X565</f>
        <v>0</v>
      </c>
      <c r="P13" s="1">
        <f>+Sistema!Y565</f>
        <v>0</v>
      </c>
      <c r="Q13" s="1">
        <f>+Sistema!Z565</f>
        <v>0</v>
      </c>
      <c r="R13" s="1">
        <f>+Sistema!AA565</f>
        <v>0</v>
      </c>
      <c r="T13" s="1">
        <f>+Sistema!I565</f>
        <v>0</v>
      </c>
      <c r="U13" s="1">
        <f>+Sistema!J565</f>
        <v>0</v>
      </c>
      <c r="V13" s="1">
        <f>+Sistema!K565</f>
        <v>0</v>
      </c>
      <c r="W13" s="1">
        <f>+Sistema!L565</f>
        <v>0</v>
      </c>
      <c r="X13" s="1">
        <f>+Sistema!M565</f>
        <v>0</v>
      </c>
    </row>
    <row r="14" spans="1:24" x14ac:dyDescent="0.25">
      <c r="A14" t="str">
        <f>+Sistema!A566</f>
        <v>210135              Depósitos de ahorro</v>
      </c>
      <c r="B14" s="1">
        <f>+Sistema!B566</f>
        <v>180.21908033000003</v>
      </c>
      <c r="C14" s="1">
        <f>+Sistema!C566</f>
        <v>207.94534008000002</v>
      </c>
      <c r="D14" s="1">
        <f>+Sistema!D566</f>
        <v>266.04678818999997</v>
      </c>
      <c r="E14" s="1">
        <f>+Sistema!E566</f>
        <v>311.75748423000005</v>
      </c>
      <c r="F14" s="1">
        <f>+Sistema!F566</f>
        <v>375.12824899999998</v>
      </c>
      <c r="H14" s="1">
        <f>+Sistema!P566</f>
        <v>0</v>
      </c>
      <c r="I14" s="1">
        <f>+Sistema!Q566</f>
        <v>0</v>
      </c>
      <c r="J14" s="1">
        <f>+Sistema!R566</f>
        <v>0</v>
      </c>
      <c r="K14" s="1">
        <f>+Sistema!S566</f>
        <v>0</v>
      </c>
      <c r="L14" s="1">
        <f>+Sistema!T566</f>
        <v>0</v>
      </c>
      <c r="M14" s="1"/>
      <c r="N14" s="1">
        <f>+Sistema!W566</f>
        <v>0</v>
      </c>
      <c r="O14" s="1">
        <f>+Sistema!X566</f>
        <v>0</v>
      </c>
      <c r="P14" s="1">
        <f>+Sistema!Y566</f>
        <v>0</v>
      </c>
      <c r="Q14" s="1">
        <f>+Sistema!Z566</f>
        <v>0</v>
      </c>
      <c r="R14" s="1">
        <f>+Sistema!AA566</f>
        <v>0</v>
      </c>
      <c r="T14" s="1">
        <f>+Sistema!I566</f>
        <v>16.12425009</v>
      </c>
      <c r="U14" s="1">
        <f>+Sistema!J566</f>
        <v>16.357423359999999</v>
      </c>
      <c r="V14" s="1">
        <f>+Sistema!K566</f>
        <v>34.19001669</v>
      </c>
      <c r="W14" s="1">
        <f>+Sistema!L566</f>
        <v>32.852261409999997</v>
      </c>
      <c r="X14" s="1">
        <f>+Sistema!M566</f>
        <v>20.229326239999999</v>
      </c>
    </row>
    <row r="15" spans="1:24" x14ac:dyDescent="0.25">
      <c r="A15" t="str">
        <f>+Sistema!A567</f>
        <v>210140              Otros depósitos</v>
      </c>
      <c r="B15" s="1">
        <f>+Sistema!B567</f>
        <v>72.542417610000001</v>
      </c>
      <c r="C15" s="1">
        <f>+Sistema!C567</f>
        <v>70.625567719999992</v>
      </c>
      <c r="D15" s="1">
        <f>+Sistema!D567</f>
        <v>86.262902499999996</v>
      </c>
      <c r="E15" s="1">
        <f>+Sistema!E567</f>
        <v>116.09435079000001</v>
      </c>
      <c r="F15" s="1">
        <f>+Sistema!F567</f>
        <v>132.80264007</v>
      </c>
      <c r="H15" s="1">
        <f>+Sistema!P567</f>
        <v>0</v>
      </c>
      <c r="I15" s="1">
        <f>+Sistema!Q567</f>
        <v>0</v>
      </c>
      <c r="J15" s="1">
        <f>+Sistema!R567</f>
        <v>0</v>
      </c>
      <c r="K15" s="1">
        <f>+Sistema!S567</f>
        <v>0</v>
      </c>
      <c r="L15" s="1">
        <f>+Sistema!T567</f>
        <v>0</v>
      </c>
      <c r="M15" s="1"/>
      <c r="N15" s="1">
        <f>+Sistema!W567</f>
        <v>0</v>
      </c>
      <c r="O15" s="1">
        <f>+Sistema!X567</f>
        <v>0</v>
      </c>
      <c r="P15" s="1">
        <f>+Sistema!Y567</f>
        <v>0</v>
      </c>
      <c r="Q15" s="1">
        <f>+Sistema!Z567</f>
        <v>0</v>
      </c>
      <c r="R15" s="1">
        <f>+Sistema!AA567</f>
        <v>0</v>
      </c>
      <c r="T15" s="1">
        <f>+Sistema!I567</f>
        <v>0</v>
      </c>
      <c r="U15" s="1">
        <f>+Sistema!J567</f>
        <v>0</v>
      </c>
      <c r="V15" s="1">
        <f>+Sistema!K567</f>
        <v>0</v>
      </c>
      <c r="W15" s="1">
        <f>+Sistema!L567</f>
        <v>0</v>
      </c>
      <c r="X15" s="1">
        <f>+Sistema!M567</f>
        <v>0</v>
      </c>
    </row>
    <row r="16" spans="1:24" x14ac:dyDescent="0.25">
      <c r="A16" t="str">
        <f>+Sistema!A568</f>
        <v>210145              Fondos de tarjetahabientes</v>
      </c>
      <c r="B16" s="1">
        <f>+Sistema!B568</f>
        <v>0</v>
      </c>
      <c r="C16" s="1">
        <f>+Sistema!C568</f>
        <v>0</v>
      </c>
      <c r="D16" s="1">
        <f>+Sistema!D568</f>
        <v>0</v>
      </c>
      <c r="E16" s="1">
        <f>+Sistema!E568</f>
        <v>0</v>
      </c>
      <c r="F16" s="1">
        <f>+Sistema!F568</f>
        <v>0</v>
      </c>
      <c r="H16" s="1">
        <f>+Sistema!P568</f>
        <v>0</v>
      </c>
      <c r="I16" s="1">
        <f>+Sistema!Q568</f>
        <v>0</v>
      </c>
      <c r="J16" s="1">
        <f>+Sistema!R568</f>
        <v>0</v>
      </c>
      <c r="K16" s="1">
        <f>+Sistema!S568</f>
        <v>0</v>
      </c>
      <c r="L16" s="1">
        <f>+Sistema!T568</f>
        <v>0</v>
      </c>
      <c r="M16" s="1"/>
      <c r="N16" s="1">
        <f>+Sistema!W568</f>
        <v>0</v>
      </c>
      <c r="O16" s="1">
        <f>+Sistema!X568</f>
        <v>0</v>
      </c>
      <c r="P16" s="1">
        <f>+Sistema!Y568</f>
        <v>0</v>
      </c>
      <c r="Q16" s="1">
        <f>+Sistema!Z568</f>
        <v>0</v>
      </c>
      <c r="R16" s="1">
        <f>+Sistema!AA568</f>
        <v>0</v>
      </c>
      <c r="T16" s="1">
        <f>+Sistema!I568</f>
        <v>0</v>
      </c>
      <c r="U16" s="1">
        <f>+Sistema!J568</f>
        <v>0</v>
      </c>
      <c r="V16" s="1">
        <f>+Sistema!K568</f>
        <v>0</v>
      </c>
      <c r="W16" s="1">
        <f>+Sistema!L568</f>
        <v>0</v>
      </c>
      <c r="X16" s="1">
        <f>+Sistema!M568</f>
        <v>0</v>
      </c>
    </row>
    <row r="17" spans="1:24" x14ac:dyDescent="0.25">
      <c r="A17" t="str">
        <f>+Sistema!A569</f>
        <v>210150              Depósitos por confirmar</v>
      </c>
      <c r="B17" s="1">
        <f>+Sistema!B569</f>
        <v>2.9083553900000001</v>
      </c>
      <c r="C17" s="1">
        <f>+Sistema!C569</f>
        <v>1.4158453700000002</v>
      </c>
      <c r="D17" s="1">
        <f>+Sistema!D569</f>
        <v>3.2756747799999997</v>
      </c>
      <c r="E17" s="1">
        <f>+Sistema!E569</f>
        <v>1.79039097</v>
      </c>
      <c r="F17" s="1">
        <f>+Sistema!F569</f>
        <v>5.6577781299999996</v>
      </c>
      <c r="H17" s="1">
        <f>+Sistema!P569</f>
        <v>0</v>
      </c>
      <c r="I17" s="1">
        <f>+Sistema!Q569</f>
        <v>0</v>
      </c>
      <c r="J17" s="1">
        <f>+Sistema!R569</f>
        <v>0</v>
      </c>
      <c r="K17" s="1">
        <f>+Sistema!S569</f>
        <v>0</v>
      </c>
      <c r="L17" s="1">
        <f>+Sistema!T569</f>
        <v>0</v>
      </c>
      <c r="M17" s="1"/>
      <c r="N17" s="1">
        <f>+Sistema!W569</f>
        <v>0</v>
      </c>
      <c r="O17" s="1">
        <f>+Sistema!X569</f>
        <v>0</v>
      </c>
      <c r="P17" s="1">
        <f>+Sistema!Y569</f>
        <v>0</v>
      </c>
      <c r="Q17" s="1">
        <f>+Sistema!Z569</f>
        <v>0</v>
      </c>
      <c r="R17" s="1">
        <f>+Sistema!AA569</f>
        <v>0</v>
      </c>
      <c r="T17" s="1">
        <f>+Sistema!I569</f>
        <v>1.824657E-2</v>
      </c>
      <c r="U17" s="1">
        <f>+Sistema!J569</f>
        <v>2.6657230000000001E-2</v>
      </c>
      <c r="V17" s="1">
        <f>+Sistema!K569</f>
        <v>1.814315E-2</v>
      </c>
      <c r="W17" s="1">
        <f>+Sistema!L569</f>
        <v>1.168041E-2</v>
      </c>
      <c r="X17" s="1">
        <f>+Sistema!M569</f>
        <v>6.5851E-3</v>
      </c>
    </row>
    <row r="18" spans="1:24" x14ac:dyDescent="0.25">
      <c r="A18" t="str">
        <f>+Sistema!A570</f>
        <v>210155              Depósitos de cuenta basica</v>
      </c>
      <c r="B18" s="1">
        <f>+Sistema!B570</f>
        <v>0</v>
      </c>
      <c r="C18" s="1">
        <f>+Sistema!C570</f>
        <v>0</v>
      </c>
      <c r="D18" s="1">
        <f>+Sistema!D570</f>
        <v>0</v>
      </c>
      <c r="E18" s="1">
        <f>+Sistema!E570</f>
        <v>0</v>
      </c>
      <c r="F18" s="1">
        <f>+Sistema!F570</f>
        <v>0</v>
      </c>
      <c r="H18" s="1">
        <f>+Sistema!P570</f>
        <v>0</v>
      </c>
      <c r="I18" s="1">
        <f>+Sistema!Q570</f>
        <v>0</v>
      </c>
      <c r="J18" s="1">
        <f>+Sistema!R570</f>
        <v>0</v>
      </c>
      <c r="K18" s="1">
        <f>+Sistema!S570</f>
        <v>0</v>
      </c>
      <c r="L18" s="1">
        <f>+Sistema!T570</f>
        <v>0</v>
      </c>
      <c r="M18" s="1"/>
      <c r="N18" s="1">
        <f>+Sistema!W570</f>
        <v>0</v>
      </c>
      <c r="O18" s="1">
        <f>+Sistema!X570</f>
        <v>0</v>
      </c>
      <c r="P18" s="1">
        <f>+Sistema!Y570</f>
        <v>0</v>
      </c>
      <c r="Q18" s="1">
        <f>+Sistema!Z570</f>
        <v>0</v>
      </c>
      <c r="R18" s="1">
        <f>+Sistema!AA570</f>
        <v>0</v>
      </c>
      <c r="T18" s="1">
        <f>+Sistema!I570</f>
        <v>0</v>
      </c>
      <c r="U18" s="1">
        <f>+Sistema!J570</f>
        <v>0</v>
      </c>
      <c r="V18" s="1">
        <f>+Sistema!K570</f>
        <v>0</v>
      </c>
      <c r="W18" s="1">
        <f>+Sistema!L570</f>
        <v>0</v>
      </c>
      <c r="X18" s="1">
        <f>+Sistema!M570</f>
        <v>0</v>
      </c>
    </row>
    <row r="19" spans="1:24" x14ac:dyDescent="0.25">
      <c r="A19" t="str">
        <f>+Sistema!A571</f>
        <v>2102                Operaciones de reporto</v>
      </c>
      <c r="B19" s="1">
        <f>+Sistema!B571</f>
        <v>0</v>
      </c>
      <c r="C19" s="1">
        <f>+Sistema!C571</f>
        <v>0</v>
      </c>
      <c r="D19" s="1">
        <f>+Sistema!D571</f>
        <v>0</v>
      </c>
      <c r="E19" s="1">
        <f>+Sistema!E571</f>
        <v>0</v>
      </c>
      <c r="F19" s="1">
        <f>+Sistema!F571</f>
        <v>0</v>
      </c>
      <c r="H19" s="1">
        <f>+Sistema!P571</f>
        <v>15.18814132</v>
      </c>
      <c r="I19" s="1">
        <f>+Sistema!Q571</f>
        <v>0</v>
      </c>
      <c r="J19" s="1">
        <f>+Sistema!R571</f>
        <v>0.4</v>
      </c>
      <c r="K19" s="1">
        <f>+Sistema!S571</f>
        <v>0.43</v>
      </c>
      <c r="L19" s="1">
        <f>+Sistema!T571</f>
        <v>0.65400000000000003</v>
      </c>
      <c r="M19" s="1"/>
      <c r="N19" s="1">
        <f>+Sistema!W571</f>
        <v>0</v>
      </c>
      <c r="O19" s="1">
        <f>+Sistema!X571</f>
        <v>0</v>
      </c>
      <c r="P19" s="1">
        <f>+Sistema!Y571</f>
        <v>0</v>
      </c>
      <c r="Q19" s="1">
        <f>+Sistema!Z571</f>
        <v>0</v>
      </c>
      <c r="R19" s="1">
        <f>+Sistema!AA571</f>
        <v>0</v>
      </c>
      <c r="T19" s="1">
        <f>+Sistema!I571</f>
        <v>0</v>
      </c>
      <c r="U19" s="1">
        <f>+Sistema!J571</f>
        <v>0</v>
      </c>
      <c r="V19" s="1">
        <f>+Sistema!K571</f>
        <v>0</v>
      </c>
      <c r="W19" s="1">
        <f>+Sistema!L571</f>
        <v>0</v>
      </c>
      <c r="X19" s="1">
        <f>+Sistema!M571</f>
        <v>0</v>
      </c>
    </row>
    <row r="20" spans="1:24" x14ac:dyDescent="0.25">
      <c r="A20" t="str">
        <f>+Sistema!A575</f>
        <v>2103                Depósitos a plazo</v>
      </c>
      <c r="B20" s="1">
        <f>+Sistema!B575</f>
        <v>32.952587770000001</v>
      </c>
      <c r="C20" s="1">
        <f>+Sistema!C575</f>
        <v>256.53309994</v>
      </c>
      <c r="D20" s="1">
        <f>+Sistema!D575</f>
        <v>310.28438211000002</v>
      </c>
      <c r="E20" s="1">
        <f>+Sistema!E575</f>
        <v>258.40628312000001</v>
      </c>
      <c r="F20" s="1">
        <f>+Sistema!F575</f>
        <v>490.8972867</v>
      </c>
      <c r="H20" s="1">
        <f>+Sistema!P575</f>
        <v>100</v>
      </c>
      <c r="I20" s="1">
        <f>+Sistema!Q575</f>
        <v>680.91134677999992</v>
      </c>
      <c r="J20" s="1">
        <f>+Sistema!R575</f>
        <v>707.46662048999997</v>
      </c>
      <c r="K20" s="1">
        <f>+Sistema!S575</f>
        <v>908.03139963000001</v>
      </c>
      <c r="L20" s="1">
        <f>+Sistema!T575</f>
        <v>1532.09410901</v>
      </c>
      <c r="M20" s="1"/>
      <c r="N20" s="1">
        <f>+Sistema!W575</f>
        <v>44.252110439999996</v>
      </c>
      <c r="O20" s="1">
        <f>+Sistema!X575</f>
        <v>246.63354167</v>
      </c>
      <c r="P20" s="1">
        <f>+Sistema!Y575</f>
        <v>407.96930125</v>
      </c>
      <c r="Q20" s="1">
        <f>+Sistema!Z575</f>
        <v>324.22843518000002</v>
      </c>
      <c r="R20" s="1">
        <f>+Sistema!AA575</f>
        <v>680.06347999000002</v>
      </c>
      <c r="T20" s="1">
        <f>+Sistema!I575</f>
        <v>0</v>
      </c>
      <c r="U20" s="1">
        <f>+Sistema!J575</f>
        <v>50</v>
      </c>
      <c r="V20" s="1">
        <f>+Sistema!K575</f>
        <v>100</v>
      </c>
      <c r="W20" s="1">
        <f>+Sistema!L575</f>
        <v>125</v>
      </c>
      <c r="X20" s="1">
        <f>+Sistema!M575</f>
        <v>124.99999998999999</v>
      </c>
    </row>
    <row r="21" spans="1:24" x14ac:dyDescent="0.25">
      <c r="A21" t="str">
        <f>+Sistema!A582</f>
        <v>2104                Depósitos de garantía</v>
      </c>
      <c r="B21" s="1">
        <f>+Sistema!B582</f>
        <v>0.54044881999999994</v>
      </c>
      <c r="C21" s="1">
        <f>+Sistema!C582</f>
        <v>0.82470918999999998</v>
      </c>
      <c r="D21" s="1">
        <f>+Sistema!D582</f>
        <v>1.0177537800000001</v>
      </c>
      <c r="E21" s="1">
        <f>+Sistema!E582</f>
        <v>1.14543152</v>
      </c>
      <c r="F21" s="1">
        <f>+Sistema!F582</f>
        <v>1.28893071</v>
      </c>
      <c r="H21" s="1">
        <f>+Sistema!P582</f>
        <v>0</v>
      </c>
      <c r="I21" s="1">
        <f>+Sistema!Q582</f>
        <v>0</v>
      </c>
      <c r="J21" s="1">
        <f>+Sistema!R582</f>
        <v>0</v>
      </c>
      <c r="K21" s="1">
        <f>+Sistema!S582</f>
        <v>0</v>
      </c>
      <c r="L21" s="1">
        <f>+Sistema!T582</f>
        <v>0</v>
      </c>
      <c r="M21" s="1"/>
      <c r="N21" s="1">
        <f>+Sistema!W582</f>
        <v>0</v>
      </c>
      <c r="O21" s="1">
        <f>+Sistema!X582</f>
        <v>0</v>
      </c>
      <c r="P21" s="1">
        <f>+Sistema!Y582</f>
        <v>0</v>
      </c>
      <c r="Q21" s="1">
        <f>+Sistema!Z582</f>
        <v>0</v>
      </c>
      <c r="R21" s="1">
        <f>+Sistema!AA582</f>
        <v>0</v>
      </c>
      <c r="T21" s="1">
        <f>+Sistema!I582</f>
        <v>38.058140560000005</v>
      </c>
      <c r="U21" s="1">
        <f>+Sistema!J582</f>
        <v>43.977166579999995</v>
      </c>
      <c r="V21" s="1">
        <f>+Sistema!K582</f>
        <v>43.777459659999998</v>
      </c>
      <c r="W21" s="1">
        <f>+Sistema!L582</f>
        <v>39.776207990000003</v>
      </c>
      <c r="X21" s="1">
        <f>+Sistema!M582</f>
        <v>27.412308149999998</v>
      </c>
    </row>
    <row r="22" spans="1:24" x14ac:dyDescent="0.25">
      <c r="A22" t="str">
        <f>+Sistema!A583</f>
        <v>2105                Depósitos restringidos</v>
      </c>
      <c r="B22" s="1">
        <f>+Sistema!B583</f>
        <v>0</v>
      </c>
      <c r="C22" s="1">
        <f>+Sistema!C583</f>
        <v>0</v>
      </c>
      <c r="D22" s="1">
        <f>+Sistema!D583</f>
        <v>0</v>
      </c>
      <c r="E22" s="1">
        <f>+Sistema!E583</f>
        <v>0</v>
      </c>
      <c r="F22" s="1">
        <f>+Sistema!F583</f>
        <v>0</v>
      </c>
      <c r="H22" s="1">
        <f>+Sistema!P583</f>
        <v>0</v>
      </c>
      <c r="I22" s="1">
        <f>+Sistema!Q583</f>
        <v>0</v>
      </c>
      <c r="J22" s="1">
        <f>+Sistema!R583</f>
        <v>0</v>
      </c>
      <c r="K22" s="1">
        <f>+Sistema!S583</f>
        <v>0</v>
      </c>
      <c r="L22" s="1">
        <f>+Sistema!T583</f>
        <v>0</v>
      </c>
      <c r="M22" s="1"/>
      <c r="N22" s="1">
        <f>+Sistema!W583</f>
        <v>0</v>
      </c>
      <c r="O22" s="1">
        <f>+Sistema!X583</f>
        <v>0</v>
      </c>
      <c r="P22" s="1">
        <f>+Sistema!Y583</f>
        <v>0</v>
      </c>
      <c r="Q22" s="1">
        <f>+Sistema!Z583</f>
        <v>0</v>
      </c>
      <c r="R22" s="1">
        <f>+Sistema!AA583</f>
        <v>0</v>
      </c>
      <c r="T22" s="1">
        <f>+Sistema!I583</f>
        <v>0</v>
      </c>
      <c r="U22" s="1">
        <f>+Sistema!J583</f>
        <v>0</v>
      </c>
      <c r="V22" s="1">
        <f>+Sistema!K583</f>
        <v>0</v>
      </c>
      <c r="W22" s="1">
        <f>+Sistema!L583</f>
        <v>0</v>
      </c>
      <c r="X22" s="1">
        <f>+Sistema!M583</f>
        <v>0</v>
      </c>
    </row>
    <row r="23" spans="1:24" x14ac:dyDescent="0.25">
      <c r="A23" t="str">
        <f>+Sistema!A584</f>
        <v>22                  OPERACIONES INTERBANCARIAS</v>
      </c>
      <c r="B23" s="1">
        <f>+Sistema!B584</f>
        <v>0</v>
      </c>
      <c r="C23" s="1">
        <f>+Sistema!C584</f>
        <v>0</v>
      </c>
      <c r="D23" s="1">
        <f>+Sistema!D584</f>
        <v>0</v>
      </c>
      <c r="E23" s="1">
        <f>+Sistema!E584</f>
        <v>0</v>
      </c>
      <c r="F23" s="1">
        <f>+Sistema!F584</f>
        <v>0</v>
      </c>
      <c r="H23" s="1">
        <f>+Sistema!P584</f>
        <v>0</v>
      </c>
      <c r="I23" s="1">
        <f>+Sistema!Q584</f>
        <v>0</v>
      </c>
      <c r="J23" s="1">
        <f>+Sistema!R584</f>
        <v>0</v>
      </c>
      <c r="K23" s="1">
        <f>+Sistema!S584</f>
        <v>0</v>
      </c>
      <c r="L23" s="1">
        <f>+Sistema!T584</f>
        <v>0</v>
      </c>
      <c r="M23" s="1"/>
      <c r="N23" s="1">
        <f>+Sistema!W584</f>
        <v>0</v>
      </c>
      <c r="O23" s="1">
        <f>+Sistema!X584</f>
        <v>0</v>
      </c>
      <c r="P23" s="1">
        <f>+Sistema!Y584</f>
        <v>0</v>
      </c>
      <c r="Q23" s="1">
        <f>+Sistema!Z584</f>
        <v>0</v>
      </c>
      <c r="R23" s="1">
        <f>+Sistema!AA584</f>
        <v>0</v>
      </c>
      <c r="T23" s="1">
        <f>+Sistema!I584</f>
        <v>0</v>
      </c>
      <c r="U23" s="1">
        <f>+Sistema!J584</f>
        <v>0</v>
      </c>
      <c r="V23" s="1">
        <f>+Sistema!K584</f>
        <v>0</v>
      </c>
      <c r="W23" s="1">
        <f>+Sistema!L584</f>
        <v>0</v>
      </c>
      <c r="X23" s="1">
        <f>+Sistema!M584</f>
        <v>0</v>
      </c>
    </row>
    <row r="24" spans="1:24" x14ac:dyDescent="0.25">
      <c r="A24" t="str">
        <f>+Sistema!A593</f>
        <v>23                  OBLIGACIONES INMEDIATAS</v>
      </c>
      <c r="B24" s="1">
        <f>+Sistema!B593</f>
        <v>22.242262699999998</v>
      </c>
      <c r="C24" s="1">
        <f>+Sistema!C593</f>
        <v>11.69979977</v>
      </c>
      <c r="D24" s="1">
        <f>+Sistema!D593</f>
        <v>12.328750289999999</v>
      </c>
      <c r="E24" s="1">
        <f>+Sistema!E593</f>
        <v>9.9746294100000004</v>
      </c>
      <c r="F24" s="1">
        <f>+Sistema!F593</f>
        <v>18.091582819999999</v>
      </c>
      <c r="H24" s="1">
        <f>+Sistema!P593</f>
        <v>9.1771000000000005E-3</v>
      </c>
      <c r="I24" s="1">
        <f>+Sistema!Q593</f>
        <v>0</v>
      </c>
      <c r="J24" s="1">
        <f>+Sistema!R593</f>
        <v>0</v>
      </c>
      <c r="K24" s="1">
        <f>+Sistema!S593</f>
        <v>0</v>
      </c>
      <c r="L24" s="1">
        <f>+Sistema!T593</f>
        <v>0</v>
      </c>
      <c r="M24" s="1"/>
      <c r="N24" s="1">
        <f>+Sistema!W593</f>
        <v>0</v>
      </c>
      <c r="O24" s="1">
        <f>+Sistema!X593</f>
        <v>0</v>
      </c>
      <c r="P24" s="1">
        <f>+Sistema!Y593</f>
        <v>0</v>
      </c>
      <c r="Q24" s="1">
        <f>+Sistema!Z593</f>
        <v>0</v>
      </c>
      <c r="R24" s="1">
        <f>+Sistema!AA593</f>
        <v>0</v>
      </c>
      <c r="T24" s="1">
        <f>+Sistema!I593</f>
        <v>0</v>
      </c>
      <c r="U24" s="1">
        <f>+Sistema!J593</f>
        <v>0</v>
      </c>
      <c r="V24" s="1">
        <f>+Sistema!K593</f>
        <v>0</v>
      </c>
      <c r="W24" s="1">
        <f>+Sistema!L593</f>
        <v>0</v>
      </c>
      <c r="X24" s="1">
        <f>+Sistema!M593</f>
        <v>0</v>
      </c>
    </row>
    <row r="25" spans="1:24" x14ac:dyDescent="0.25">
      <c r="A25" t="str">
        <f>+Sistema!A603</f>
        <v>24                  ACEPTACIONES EN CIRCULACION</v>
      </c>
      <c r="B25" s="1">
        <f>+Sistema!B603</f>
        <v>0</v>
      </c>
      <c r="C25" s="1">
        <f>+Sistema!C603</f>
        <v>0</v>
      </c>
      <c r="D25" s="1">
        <f>+Sistema!D603</f>
        <v>0</v>
      </c>
      <c r="E25" s="1">
        <f>+Sistema!E603</f>
        <v>0</v>
      </c>
      <c r="F25" s="1">
        <f>+Sistema!F603</f>
        <v>0</v>
      </c>
      <c r="H25" s="1">
        <f>+Sistema!P603</f>
        <v>0</v>
      </c>
      <c r="I25" s="1">
        <f>+Sistema!Q603</f>
        <v>0</v>
      </c>
      <c r="J25" s="1">
        <f>+Sistema!R603</f>
        <v>0</v>
      </c>
      <c r="K25" s="1">
        <f>+Sistema!S603</f>
        <v>0</v>
      </c>
      <c r="L25" s="1">
        <f>+Sistema!T603</f>
        <v>0</v>
      </c>
      <c r="M25" s="1"/>
      <c r="N25" s="1">
        <f>+Sistema!W603</f>
        <v>0</v>
      </c>
      <c r="O25" s="1">
        <f>+Sistema!X603</f>
        <v>0</v>
      </c>
      <c r="P25" s="1">
        <f>+Sistema!Y603</f>
        <v>0</v>
      </c>
      <c r="Q25" s="1">
        <f>+Sistema!Z603</f>
        <v>0</v>
      </c>
      <c r="R25" s="1">
        <f>+Sistema!AA603</f>
        <v>0</v>
      </c>
      <c r="T25" s="1">
        <f>+Sistema!I603</f>
        <v>0</v>
      </c>
      <c r="U25" s="1">
        <f>+Sistema!J603</f>
        <v>0</v>
      </c>
      <c r="V25" s="1">
        <f>+Sistema!K603</f>
        <v>0</v>
      </c>
      <c r="W25" s="1">
        <f>+Sistema!L603</f>
        <v>0</v>
      </c>
      <c r="X25" s="1">
        <f>+Sistema!M603</f>
        <v>0</v>
      </c>
    </row>
    <row r="26" spans="1:24" x14ac:dyDescent="0.25">
      <c r="A26" t="str">
        <f>+Sistema!A606</f>
        <v>25                  CUENTAS POR PAGAR</v>
      </c>
      <c r="B26" s="1">
        <f>+Sistema!B606</f>
        <v>32.888807589999999</v>
      </c>
      <c r="C26" s="1">
        <f>+Sistema!C606</f>
        <v>19.3699066</v>
      </c>
      <c r="D26" s="1">
        <f>+Sistema!D606</f>
        <v>36.835733560000001</v>
      </c>
      <c r="E26" s="1">
        <f>+Sistema!E606</f>
        <v>36.019293750000003</v>
      </c>
      <c r="F26" s="1">
        <f>+Sistema!F606</f>
        <v>42.293653469999995</v>
      </c>
      <c r="H26" s="1">
        <f>+Sistema!P606</f>
        <v>22.450937199999998</v>
      </c>
      <c r="I26" s="1">
        <f>+Sistema!Q606</f>
        <v>46.429076850000001</v>
      </c>
      <c r="J26" s="1">
        <f>+Sistema!R606</f>
        <v>52.215316119999997</v>
      </c>
      <c r="K26" s="1">
        <f>+Sistema!S606</f>
        <v>51.422437880000004</v>
      </c>
      <c r="L26" s="1">
        <f>+Sistema!T606</f>
        <v>58.655628360000001</v>
      </c>
      <c r="M26" s="1"/>
      <c r="N26" s="1">
        <f>+Sistema!W606</f>
        <v>101.51431347</v>
      </c>
      <c r="O26" s="1">
        <f>+Sistema!X606</f>
        <v>135.0210051</v>
      </c>
      <c r="P26" s="1">
        <f>+Sistema!Y606</f>
        <v>156.84703891000001</v>
      </c>
      <c r="Q26" s="1">
        <f>+Sistema!Z606</f>
        <v>181.83308348</v>
      </c>
      <c r="R26" s="1">
        <f>+Sistema!AA606</f>
        <v>181.73659013</v>
      </c>
      <c r="T26" s="1">
        <f>+Sistema!I606</f>
        <v>8.6187185600000014</v>
      </c>
      <c r="U26" s="1">
        <f>+Sistema!J606</f>
        <v>9.4391102199999999</v>
      </c>
      <c r="V26" s="1">
        <f>+Sistema!K606</f>
        <v>8.3999955800000006</v>
      </c>
      <c r="W26" s="1">
        <f>+Sistema!L606</f>
        <v>8.6875956199999997</v>
      </c>
      <c r="X26" s="1">
        <f>+Sistema!M606</f>
        <v>8.66599845</v>
      </c>
    </row>
    <row r="27" spans="1:24" x14ac:dyDescent="0.25">
      <c r="A27" t="str">
        <f>+Sistema!A644</f>
        <v>26                  OBLIGACIONES FINANCIERAS</v>
      </c>
      <c r="B27" s="1">
        <f>+Sistema!B644</f>
        <v>1.2458451499999998</v>
      </c>
      <c r="C27" s="1">
        <f>+Sistema!C644</f>
        <v>0.93494818999999996</v>
      </c>
      <c r="D27" s="1">
        <f>+Sistema!D644</f>
        <v>0.63488785999999997</v>
      </c>
      <c r="E27" s="1">
        <f>+Sistema!E644</f>
        <v>0.38018930000000001</v>
      </c>
      <c r="F27" s="1">
        <f>+Sistema!F644</f>
        <v>0.20843233</v>
      </c>
      <c r="H27" s="1">
        <f>+Sistema!P644</f>
        <v>73.015253659999999</v>
      </c>
      <c r="I27" s="1">
        <f>+Sistema!Q644</f>
        <v>78.235574889999995</v>
      </c>
      <c r="J27" s="1">
        <f>+Sistema!R644</f>
        <v>132.11358636</v>
      </c>
      <c r="K27" s="1">
        <f>+Sistema!S644</f>
        <v>68.420504199999996</v>
      </c>
      <c r="L27" s="1">
        <f>+Sistema!T644</f>
        <v>100.01029845999999</v>
      </c>
      <c r="M27" s="1"/>
      <c r="N27" s="1">
        <f>+Sistema!W644</f>
        <v>11.22581222</v>
      </c>
      <c r="O27" s="1">
        <f>+Sistema!X644</f>
        <v>12.77749899</v>
      </c>
      <c r="P27" s="1">
        <f>+Sistema!Y644</f>
        <v>14.70189506</v>
      </c>
      <c r="Q27" s="1">
        <f>+Sistema!Z644</f>
        <v>14.995806539999998</v>
      </c>
      <c r="R27" s="1">
        <f>+Sistema!AA644</f>
        <v>13.66086213</v>
      </c>
      <c r="T27" s="1">
        <f>+Sistema!I644</f>
        <v>1.5665256200000002</v>
      </c>
      <c r="U27" s="1">
        <f>+Sistema!J644</f>
        <v>1.29693971</v>
      </c>
      <c r="V27" s="1">
        <f>+Sistema!K644</f>
        <v>1.1636091499999999</v>
      </c>
      <c r="W27" s="1">
        <f>+Sistema!L644</f>
        <v>1.03027859</v>
      </c>
      <c r="X27" s="1">
        <f>+Sistema!M644</f>
        <v>0.91775853000000007</v>
      </c>
    </row>
    <row r="28" spans="1:24" x14ac:dyDescent="0.25">
      <c r="A28" t="str">
        <f>+Sistema!A703</f>
        <v>27                  VALORES EN CIRCULACION</v>
      </c>
      <c r="B28" s="1">
        <f>+Sistema!B703</f>
        <v>0</v>
      </c>
      <c r="C28" s="1">
        <f>+Sistema!C703</f>
        <v>0</v>
      </c>
      <c r="D28" s="1">
        <f>+Sistema!D703</f>
        <v>0</v>
      </c>
      <c r="E28" s="1">
        <f>+Sistema!E703</f>
        <v>0</v>
      </c>
      <c r="F28" s="1">
        <f>+Sistema!F703</f>
        <v>0</v>
      </c>
      <c r="H28" s="1">
        <f>+Sistema!P703</f>
        <v>0.51424172999999995</v>
      </c>
      <c r="I28" s="1">
        <f>+Sistema!Q703</f>
        <v>0.51424172999999995</v>
      </c>
      <c r="J28" s="1">
        <f>+Sistema!R703</f>
        <v>0.51424172999999995</v>
      </c>
      <c r="K28" s="1">
        <f>+Sistema!S703</f>
        <v>0.51424172999999995</v>
      </c>
      <c r="L28" s="1">
        <f>+Sistema!T703</f>
        <v>0</v>
      </c>
      <c r="M28" s="1"/>
      <c r="N28" s="1">
        <f>+Sistema!W703</f>
        <v>0</v>
      </c>
      <c r="O28" s="1">
        <f>+Sistema!X703</f>
        <v>0</v>
      </c>
      <c r="P28" s="1">
        <f>+Sistema!Y703</f>
        <v>0</v>
      </c>
      <c r="Q28" s="1">
        <f>+Sistema!Z703</f>
        <v>0</v>
      </c>
      <c r="R28" s="1">
        <f>+Sistema!AA703</f>
        <v>0</v>
      </c>
      <c r="T28" s="1">
        <f>+Sistema!I703</f>
        <v>0</v>
      </c>
      <c r="U28" s="1">
        <f>+Sistema!J703</f>
        <v>0</v>
      </c>
      <c r="V28" s="1">
        <f>+Sistema!K703</f>
        <v>0</v>
      </c>
      <c r="W28" s="1">
        <f>+Sistema!L703</f>
        <v>0</v>
      </c>
      <c r="X28" s="1">
        <f>+Sistema!M703</f>
        <v>0</v>
      </c>
    </row>
    <row r="29" spans="1:24" x14ac:dyDescent="0.25">
      <c r="A29" t="str">
        <f>+Sistema!A714</f>
        <v>28                  OBLIGACIONES CONVERTIBLES EN ACCIONES Y APORTES PARA FUTURA CAPITALIZACION</v>
      </c>
      <c r="B29" s="1">
        <f>+Sistema!B714</f>
        <v>0</v>
      </c>
      <c r="C29" s="1">
        <f>+Sistema!C714</f>
        <v>0</v>
      </c>
      <c r="D29" s="1">
        <f>+Sistema!D714</f>
        <v>0</v>
      </c>
      <c r="E29" s="1">
        <f>+Sistema!E714</f>
        <v>0</v>
      </c>
      <c r="F29" s="1">
        <f>+Sistema!F714</f>
        <v>0</v>
      </c>
      <c r="H29" s="1">
        <f>+Sistema!P714</f>
        <v>0</v>
      </c>
      <c r="I29" s="1">
        <f>+Sistema!Q714</f>
        <v>0</v>
      </c>
      <c r="J29" s="1">
        <f>+Sistema!R714</f>
        <v>0</v>
      </c>
      <c r="K29" s="1">
        <f>+Sistema!S714</f>
        <v>0</v>
      </c>
      <c r="L29" s="1">
        <f>+Sistema!T714</f>
        <v>0</v>
      </c>
      <c r="M29" s="1"/>
      <c r="N29" s="1">
        <f>+Sistema!W714</f>
        <v>0</v>
      </c>
      <c r="O29" s="1">
        <f>+Sistema!X714</f>
        <v>0</v>
      </c>
      <c r="P29" s="1">
        <f>+Sistema!Y714</f>
        <v>0</v>
      </c>
      <c r="Q29" s="1">
        <f>+Sistema!Z714</f>
        <v>0</v>
      </c>
      <c r="R29" s="1">
        <f>+Sistema!AA714</f>
        <v>0</v>
      </c>
      <c r="T29" s="1">
        <f>+Sistema!I714</f>
        <v>0</v>
      </c>
      <c r="U29" s="1">
        <f>+Sistema!J714</f>
        <v>0</v>
      </c>
      <c r="V29" s="1">
        <f>+Sistema!K714</f>
        <v>0</v>
      </c>
      <c r="W29" s="1">
        <f>+Sistema!L714</f>
        <v>0</v>
      </c>
      <c r="X29" s="1">
        <f>+Sistema!M714</f>
        <v>0</v>
      </c>
    </row>
    <row r="30" spans="1:24" x14ac:dyDescent="0.25">
      <c r="A30" t="str">
        <f>+Sistema!A722</f>
        <v>29                  OTROS PASIVOS</v>
      </c>
      <c r="B30" s="1">
        <f>+Sistema!B722</f>
        <v>40.114063719999997</v>
      </c>
      <c r="C30" s="1">
        <f>+Sistema!C722</f>
        <v>48.254758639999999</v>
      </c>
      <c r="D30" s="1">
        <f>+Sistema!D722</f>
        <v>57.598117159999994</v>
      </c>
      <c r="E30" s="1">
        <f>+Sistema!E722</f>
        <v>30.059652030000002</v>
      </c>
      <c r="F30" s="1">
        <f>+Sistema!F722</f>
        <v>68.117570400000005</v>
      </c>
      <c r="H30" s="1">
        <f>+Sistema!P722</f>
        <v>7.2928592600000002</v>
      </c>
      <c r="I30" s="1">
        <f>+Sistema!Q722</f>
        <v>21.27763178</v>
      </c>
      <c r="J30" s="1">
        <f>+Sistema!R722</f>
        <v>1.5580351299999999</v>
      </c>
      <c r="K30" s="1">
        <f>+Sistema!S722</f>
        <v>3.7961867499999999</v>
      </c>
      <c r="L30" s="1">
        <f>+Sistema!T722</f>
        <v>1.7521138799999998</v>
      </c>
      <c r="M30" s="1"/>
      <c r="N30" s="1">
        <f>+Sistema!W722</f>
        <v>191.53081065000001</v>
      </c>
      <c r="O30" s="1">
        <f>+Sistema!X722</f>
        <v>181.56248385000001</v>
      </c>
      <c r="P30" s="1">
        <f>+Sistema!Y722</f>
        <v>211.63036471999999</v>
      </c>
      <c r="Q30" s="1">
        <f>+Sistema!Z722</f>
        <v>306.62887569999998</v>
      </c>
      <c r="R30" s="1">
        <f>+Sistema!AA722</f>
        <v>359.60109861000001</v>
      </c>
      <c r="T30" s="1">
        <f>+Sistema!I722</f>
        <v>1.29286685</v>
      </c>
      <c r="U30" s="1">
        <f>+Sistema!J722</f>
        <v>1.25926461</v>
      </c>
      <c r="V30" s="1">
        <f>+Sistema!K722</f>
        <v>32.137279829999997</v>
      </c>
      <c r="W30" s="1">
        <f>+Sistema!L722</f>
        <v>5.7224653700000001</v>
      </c>
      <c r="X30" s="1">
        <f>+Sistema!M722</f>
        <v>12.662049420000001</v>
      </c>
    </row>
    <row r="33" spans="1:24" x14ac:dyDescent="0.25">
      <c r="A33" s="4" t="s">
        <v>1302</v>
      </c>
    </row>
    <row r="34" spans="1:24" x14ac:dyDescent="0.25">
      <c r="A34" t="s">
        <v>539</v>
      </c>
      <c r="C34" s="28">
        <f>+C7/B7-1</f>
        <v>0.10677861902385111</v>
      </c>
      <c r="D34" s="28">
        <f t="shared" ref="D34:F34" si="0">+D7/C7-1</f>
        <v>0.27257163194245804</v>
      </c>
      <c r="E34" s="28">
        <f t="shared" si="0"/>
        <v>0.28223036549303049</v>
      </c>
      <c r="F34" s="28">
        <f t="shared" si="0"/>
        <v>0.27391840701589043</v>
      </c>
      <c r="I34" s="28"/>
      <c r="J34" s="28"/>
      <c r="K34" s="28"/>
      <c r="L34" s="28"/>
      <c r="O34" s="28"/>
      <c r="P34" s="28"/>
      <c r="Q34" s="28"/>
      <c r="R34" s="28"/>
      <c r="U34" s="28">
        <f>+U7/T7-1</f>
        <v>1.4965710390922871E-2</v>
      </c>
      <c r="V34" s="28">
        <f t="shared" ref="V34:W34" si="1">+V7/U7-1</f>
        <v>1.0878901108969705</v>
      </c>
      <c r="W34" s="28">
        <f t="shared" si="1"/>
        <v>-3.9295244944108076E-2</v>
      </c>
      <c r="X34" s="28">
        <f>+X7/W7-1</f>
        <v>-0.38425185113719262</v>
      </c>
    </row>
    <row r="35" spans="1:24" x14ac:dyDescent="0.25">
      <c r="A35" t="s">
        <v>540</v>
      </c>
      <c r="C35" s="28">
        <f t="shared" ref="C35:F35" si="2">+C8/B8-1</f>
        <v>-2.7868576234483688E-2</v>
      </c>
      <c r="D35" s="28">
        <f t="shared" si="2"/>
        <v>0.72747435156383533</v>
      </c>
      <c r="E35" s="28">
        <f t="shared" si="2"/>
        <v>0.71640263818215177</v>
      </c>
      <c r="F35" s="28">
        <f t="shared" si="2"/>
        <v>0.901804911547611</v>
      </c>
      <c r="I35" s="28"/>
      <c r="J35" s="28"/>
      <c r="K35" s="28"/>
      <c r="L35" s="28"/>
      <c r="O35" s="28"/>
      <c r="P35" s="28"/>
      <c r="Q35" s="28"/>
      <c r="R35" s="28"/>
      <c r="U35" s="28" t="e">
        <f t="shared" ref="U35:X35" si="3">+U8/T8-1</f>
        <v>#DIV/0!</v>
      </c>
      <c r="V35" s="28" t="e">
        <f t="shared" si="3"/>
        <v>#DIV/0!</v>
      </c>
      <c r="W35" s="28" t="e">
        <f t="shared" si="3"/>
        <v>#DIV/0!</v>
      </c>
      <c r="X35" s="28" t="e">
        <f t="shared" si="3"/>
        <v>#DIV/0!</v>
      </c>
    </row>
    <row r="36" spans="1:24" x14ac:dyDescent="0.25">
      <c r="A36" t="s">
        <v>541</v>
      </c>
      <c r="C36" s="28">
        <f t="shared" ref="C36:F36" si="4">+C9/B9-1</f>
        <v>3.7701557099802496E-2</v>
      </c>
      <c r="D36" s="28">
        <f t="shared" si="4"/>
        <v>0.36064903783491986</v>
      </c>
      <c r="E36" s="28">
        <f t="shared" si="4"/>
        <v>0.4698608583773054</v>
      </c>
      <c r="F36" s="28">
        <f t="shared" si="4"/>
        <v>-0.21920196579526019</v>
      </c>
      <c r="I36" s="28"/>
      <c r="J36" s="28"/>
      <c r="K36" s="28"/>
      <c r="L36" s="28"/>
      <c r="O36" s="28"/>
      <c r="P36" s="28"/>
      <c r="Q36" s="28"/>
      <c r="R36" s="28"/>
      <c r="U36" s="28" t="e">
        <f t="shared" ref="U36:X36" si="5">+U9/T9-1</f>
        <v>#DIV/0!</v>
      </c>
      <c r="V36" s="28" t="e">
        <f t="shared" si="5"/>
        <v>#DIV/0!</v>
      </c>
      <c r="W36" s="28" t="e">
        <f t="shared" si="5"/>
        <v>#DIV/0!</v>
      </c>
      <c r="X36" s="28" t="e">
        <f t="shared" si="5"/>
        <v>#DIV/0!</v>
      </c>
    </row>
    <row r="37" spans="1:24" x14ac:dyDescent="0.25">
      <c r="A37" t="s">
        <v>542</v>
      </c>
      <c r="C37" s="28">
        <f t="shared" ref="C37:F37" si="6">+C10/B10-1</f>
        <v>-8.4364832102244658E-2</v>
      </c>
      <c r="D37" s="28">
        <f t="shared" si="6"/>
        <v>6.3273234489567676E-2</v>
      </c>
      <c r="E37" s="28">
        <f t="shared" si="6"/>
        <v>1.4718240393607696E-2</v>
      </c>
      <c r="F37" s="28">
        <f t="shared" si="6"/>
        <v>-0.30945214508196162</v>
      </c>
      <c r="I37" s="28"/>
      <c r="J37" s="28"/>
      <c r="K37" s="28"/>
      <c r="L37" s="28"/>
      <c r="O37" s="28"/>
      <c r="P37" s="28"/>
      <c r="Q37" s="28"/>
      <c r="R37" s="28"/>
      <c r="U37" s="28" t="e">
        <f t="shared" ref="U37:X37" si="7">+U10/T10-1</f>
        <v>#DIV/0!</v>
      </c>
      <c r="V37" s="28" t="e">
        <f t="shared" si="7"/>
        <v>#DIV/0!</v>
      </c>
      <c r="W37" s="28" t="e">
        <f t="shared" si="7"/>
        <v>#DIV/0!</v>
      </c>
      <c r="X37" s="28" t="e">
        <f t="shared" si="7"/>
        <v>#DIV/0!</v>
      </c>
    </row>
    <row r="38" spans="1:24" x14ac:dyDescent="0.25">
      <c r="A38" t="s">
        <v>543</v>
      </c>
      <c r="C38" s="28">
        <f t="shared" ref="C38:F38" si="8">+C11/B11-1</f>
        <v>2.6563396293569936</v>
      </c>
      <c r="D38" s="28">
        <f t="shared" si="8"/>
        <v>-0.85077039072356986</v>
      </c>
      <c r="E38" s="28">
        <f t="shared" si="8"/>
        <v>-1</v>
      </c>
      <c r="F38" s="28" t="e">
        <f t="shared" si="8"/>
        <v>#DIV/0!</v>
      </c>
      <c r="I38" s="28"/>
      <c r="J38" s="28"/>
      <c r="K38" s="28"/>
      <c r="L38" s="28"/>
      <c r="O38" s="28"/>
      <c r="P38" s="28"/>
      <c r="Q38" s="28"/>
      <c r="R38" s="28"/>
      <c r="U38" s="28" t="e">
        <f t="shared" ref="U38:X38" si="9">+U11/T11-1</f>
        <v>#DIV/0!</v>
      </c>
      <c r="V38" s="28" t="e">
        <f t="shared" si="9"/>
        <v>#DIV/0!</v>
      </c>
      <c r="W38" s="28" t="e">
        <f t="shared" si="9"/>
        <v>#DIV/0!</v>
      </c>
      <c r="X38" s="28" t="e">
        <f t="shared" si="9"/>
        <v>#DIV/0!</v>
      </c>
    </row>
    <row r="39" spans="1:24" x14ac:dyDescent="0.25">
      <c r="A39" t="s">
        <v>544</v>
      </c>
      <c r="C39" s="28">
        <f t="shared" ref="C39:F39" si="10">+C12/B12-1</f>
        <v>3.0069205267073498</v>
      </c>
      <c r="D39" s="28">
        <f t="shared" si="10"/>
        <v>-0.58104057069210358</v>
      </c>
      <c r="E39" s="28">
        <f t="shared" si="10"/>
        <v>-0.40752784533857322</v>
      </c>
      <c r="F39" s="28">
        <f t="shared" si="10"/>
        <v>-0.61388914391248939</v>
      </c>
      <c r="I39" s="28"/>
      <c r="J39" s="28"/>
      <c r="K39" s="28"/>
      <c r="L39" s="28"/>
      <c r="O39" s="28"/>
      <c r="P39" s="28"/>
      <c r="Q39" s="28"/>
      <c r="R39" s="28"/>
      <c r="U39" s="28" t="e">
        <f t="shared" ref="U39:X39" si="11">+U12/T12-1</f>
        <v>#DIV/0!</v>
      </c>
      <c r="V39" s="28" t="e">
        <f t="shared" si="11"/>
        <v>#DIV/0!</v>
      </c>
      <c r="W39" s="28" t="e">
        <f t="shared" si="11"/>
        <v>#DIV/0!</v>
      </c>
      <c r="X39" s="28" t="e">
        <f t="shared" si="11"/>
        <v>#DIV/0!</v>
      </c>
    </row>
    <row r="40" spans="1:24" x14ac:dyDescent="0.25">
      <c r="A40" t="s">
        <v>545</v>
      </c>
      <c r="C40" s="28">
        <f t="shared" ref="C40:F40" si="12">+C13/B13-1</f>
        <v>-0.1570230545900283</v>
      </c>
      <c r="D40" s="28">
        <f t="shared" si="12"/>
        <v>-0.29942683311026308</v>
      </c>
      <c r="E40" s="28">
        <f t="shared" si="12"/>
        <v>-0.11127705818518641</v>
      </c>
      <c r="F40" s="28">
        <f t="shared" si="12"/>
        <v>0.88121995330766545</v>
      </c>
      <c r="I40" s="28"/>
      <c r="J40" s="28"/>
      <c r="K40" s="28"/>
      <c r="L40" s="28"/>
      <c r="O40" s="28"/>
      <c r="P40" s="28"/>
      <c r="Q40" s="28"/>
      <c r="R40" s="28"/>
      <c r="U40" s="28" t="e">
        <f t="shared" ref="U40:X40" si="13">+U13/T13-1</f>
        <v>#DIV/0!</v>
      </c>
      <c r="V40" s="28" t="e">
        <f t="shared" si="13"/>
        <v>#DIV/0!</v>
      </c>
      <c r="W40" s="28" t="e">
        <f t="shared" si="13"/>
        <v>#DIV/0!</v>
      </c>
      <c r="X40" s="28" t="e">
        <f t="shared" si="13"/>
        <v>#DIV/0!</v>
      </c>
    </row>
    <row r="41" spans="1:24" x14ac:dyDescent="0.25">
      <c r="A41" t="s">
        <v>546</v>
      </c>
      <c r="C41" s="28">
        <f t="shared" ref="C41:F41" si="14">+C14/B14-1</f>
        <v>0.1538475265728263</v>
      </c>
      <c r="D41" s="28">
        <f t="shared" si="14"/>
        <v>0.27940731005391783</v>
      </c>
      <c r="E41" s="28">
        <f t="shared" si="14"/>
        <v>0.17181450056580028</v>
      </c>
      <c r="F41" s="28">
        <f t="shared" si="14"/>
        <v>0.20326942567719719</v>
      </c>
      <c r="I41" s="28"/>
      <c r="J41" s="28"/>
      <c r="K41" s="28"/>
      <c r="L41" s="28"/>
      <c r="O41" s="28"/>
      <c r="P41" s="28"/>
      <c r="Q41" s="28"/>
      <c r="R41" s="28"/>
      <c r="U41" s="28">
        <f t="shared" ref="U41:X41" si="15">+U14/T14-1</f>
        <v>1.4461030354807614E-2</v>
      </c>
      <c r="V41" s="28">
        <f t="shared" si="15"/>
        <v>1.090183517142886</v>
      </c>
      <c r="W41" s="28">
        <f t="shared" si="15"/>
        <v>-3.9127073032148463E-2</v>
      </c>
      <c r="X41" s="28">
        <f t="shared" si="15"/>
        <v>-0.38423337171418182</v>
      </c>
    </row>
    <row r="42" spans="1:24" x14ac:dyDescent="0.25">
      <c r="A42" t="s">
        <v>547</v>
      </c>
      <c r="C42" s="28">
        <f t="shared" ref="C42:F42" si="16">+C15/B15-1</f>
        <v>-2.642384901348771E-2</v>
      </c>
      <c r="D42" s="28">
        <f t="shared" si="16"/>
        <v>0.22141180998353627</v>
      </c>
      <c r="E42" s="28">
        <f t="shared" si="16"/>
        <v>0.34582013154495939</v>
      </c>
      <c r="F42" s="28">
        <f t="shared" si="16"/>
        <v>0.14391991657047276</v>
      </c>
      <c r="I42" s="28"/>
      <c r="J42" s="28"/>
      <c r="K42" s="28"/>
      <c r="L42" s="28"/>
      <c r="O42" s="28"/>
      <c r="P42" s="28"/>
      <c r="Q42" s="28"/>
      <c r="R42" s="28"/>
      <c r="U42" s="28" t="e">
        <f t="shared" ref="U42:X42" si="17">+U15/T15-1</f>
        <v>#DIV/0!</v>
      </c>
      <c r="V42" s="28" t="e">
        <f t="shared" si="17"/>
        <v>#DIV/0!</v>
      </c>
      <c r="W42" s="28" t="e">
        <f t="shared" si="17"/>
        <v>#DIV/0!</v>
      </c>
      <c r="X42" s="28" t="e">
        <f t="shared" si="17"/>
        <v>#DIV/0!</v>
      </c>
    </row>
    <row r="43" spans="1:24" x14ac:dyDescent="0.25">
      <c r="A43" t="s">
        <v>548</v>
      </c>
      <c r="C43" s="28" t="e">
        <f t="shared" ref="C43:F43" si="18">+C16/B16-1</f>
        <v>#DIV/0!</v>
      </c>
      <c r="D43" s="28" t="e">
        <f t="shared" si="18"/>
        <v>#DIV/0!</v>
      </c>
      <c r="E43" s="28" t="e">
        <f t="shared" si="18"/>
        <v>#DIV/0!</v>
      </c>
      <c r="F43" s="28" t="e">
        <f t="shared" si="18"/>
        <v>#DIV/0!</v>
      </c>
      <c r="I43" s="28"/>
      <c r="J43" s="28"/>
      <c r="K43" s="28"/>
      <c r="L43" s="28"/>
      <c r="O43" s="28"/>
      <c r="P43" s="28"/>
      <c r="Q43" s="28"/>
      <c r="R43" s="28"/>
      <c r="U43" s="28" t="e">
        <f t="shared" ref="U43:X43" si="19">+U16/T16-1</f>
        <v>#DIV/0!</v>
      </c>
      <c r="V43" s="28" t="e">
        <f t="shared" si="19"/>
        <v>#DIV/0!</v>
      </c>
      <c r="W43" s="28" t="e">
        <f t="shared" si="19"/>
        <v>#DIV/0!</v>
      </c>
      <c r="X43" s="28" t="e">
        <f t="shared" si="19"/>
        <v>#DIV/0!</v>
      </c>
    </row>
    <row r="44" spans="1:24" x14ac:dyDescent="0.25">
      <c r="A44" t="s">
        <v>549</v>
      </c>
      <c r="C44" s="28">
        <f t="shared" ref="C44:F44" si="20">+C17/B17-1</f>
        <v>-0.51318006909740144</v>
      </c>
      <c r="D44" s="28">
        <f t="shared" si="20"/>
        <v>1.3135822946541111</v>
      </c>
      <c r="E44" s="28">
        <f t="shared" si="20"/>
        <v>-0.45342834980705859</v>
      </c>
      <c r="F44" s="28">
        <f t="shared" si="20"/>
        <v>2.1600796836011744</v>
      </c>
      <c r="I44" s="28"/>
      <c r="J44" s="28"/>
      <c r="K44" s="28"/>
      <c r="L44" s="28"/>
      <c r="O44" s="28"/>
      <c r="P44" s="28"/>
      <c r="Q44" s="28"/>
      <c r="R44" s="28"/>
      <c r="U44" s="28">
        <f t="shared" ref="U44:X44" si="21">+U17/T17-1</f>
        <v>0.46094471454086983</v>
      </c>
      <c r="V44" s="28">
        <f t="shared" si="21"/>
        <v>-0.31939102449879453</v>
      </c>
      <c r="W44" s="28">
        <f t="shared" si="21"/>
        <v>-0.35620826592956567</v>
      </c>
      <c r="X44" s="28">
        <f t="shared" si="21"/>
        <v>-0.43622698175834584</v>
      </c>
    </row>
    <row r="45" spans="1:24" x14ac:dyDescent="0.25">
      <c r="A45" t="s">
        <v>550</v>
      </c>
      <c r="C45" s="28" t="e">
        <f t="shared" ref="C45:F45" si="22">+C18/B18-1</f>
        <v>#DIV/0!</v>
      </c>
      <c r="D45" s="28" t="e">
        <f t="shared" si="22"/>
        <v>#DIV/0!</v>
      </c>
      <c r="E45" s="28" t="e">
        <f t="shared" si="22"/>
        <v>#DIV/0!</v>
      </c>
      <c r="F45" s="28" t="e">
        <f t="shared" si="22"/>
        <v>#DIV/0!</v>
      </c>
      <c r="I45" s="28"/>
      <c r="J45" s="28"/>
      <c r="K45" s="28"/>
      <c r="L45" s="28"/>
      <c r="O45" s="28"/>
      <c r="P45" s="28"/>
      <c r="Q45" s="28"/>
      <c r="R45" s="28"/>
      <c r="U45" s="28" t="e">
        <f t="shared" ref="U45:X45" si="23">+U18/T18-1</f>
        <v>#DIV/0!</v>
      </c>
      <c r="V45" s="28" t="e">
        <f t="shared" si="23"/>
        <v>#DIV/0!</v>
      </c>
      <c r="W45" s="28" t="e">
        <f t="shared" si="23"/>
        <v>#DIV/0!</v>
      </c>
      <c r="X45" s="28" t="e">
        <f t="shared" si="23"/>
        <v>#DIV/0!</v>
      </c>
    </row>
    <row r="47" spans="1:24" x14ac:dyDescent="0.25">
      <c r="A47" s="4" t="s">
        <v>1303</v>
      </c>
    </row>
    <row r="48" spans="1:24" x14ac:dyDescent="0.25">
      <c r="A48" t="s">
        <v>539</v>
      </c>
      <c r="B48" s="28">
        <f>+B7/B$7</f>
        <v>1</v>
      </c>
      <c r="C48" s="28">
        <f t="shared" ref="C48:F49" si="24">+C7/C$7</f>
        <v>1</v>
      </c>
      <c r="D48" s="28">
        <f t="shared" si="24"/>
        <v>1</v>
      </c>
      <c r="E48" s="28">
        <f t="shared" si="24"/>
        <v>1</v>
      </c>
      <c r="F48" s="28">
        <f t="shared" si="24"/>
        <v>1</v>
      </c>
    </row>
    <row r="49" spans="1:24" x14ac:dyDescent="0.25">
      <c r="A49" t="s">
        <v>540</v>
      </c>
      <c r="B49" s="28">
        <f>+B8/B$7</f>
        <v>0.10891535513400544</v>
      </c>
      <c r="C49" s="28">
        <f t="shared" si="24"/>
        <v>9.5665056621468611E-2</v>
      </c>
      <c r="D49" s="28">
        <f t="shared" si="24"/>
        <v>0.12986218418387752</v>
      </c>
      <c r="E49" s="28">
        <f t="shared" si="24"/>
        <v>0.17383443843774374</v>
      </c>
      <c r="F49" s="28">
        <f t="shared" si="24"/>
        <v>0.25951362897050761</v>
      </c>
    </row>
    <row r="50" spans="1:24" x14ac:dyDescent="0.25">
      <c r="A50" t="s">
        <v>541</v>
      </c>
      <c r="B50" s="28">
        <f t="shared" ref="B50:F59" si="25">+B9/B$7</f>
        <v>7.3291188541172669E-2</v>
      </c>
      <c r="C50" s="28">
        <f t="shared" si="25"/>
        <v>6.871688625314068E-2</v>
      </c>
      <c r="D50" s="28">
        <f t="shared" si="25"/>
        <v>7.3472929001748538E-2</v>
      </c>
      <c r="E50" s="28">
        <f t="shared" si="25"/>
        <v>8.4224321460738272E-2</v>
      </c>
      <c r="F50" s="28">
        <f t="shared" si="25"/>
        <v>5.1621975368750773E-2</v>
      </c>
    </row>
    <row r="51" spans="1:24" x14ac:dyDescent="0.25">
      <c r="A51" t="s">
        <v>542</v>
      </c>
      <c r="B51" s="28">
        <f t="shared" si="25"/>
        <v>2.4877863163558851E-2</v>
      </c>
      <c r="C51" s="28">
        <f t="shared" si="25"/>
        <v>2.0581393625757873E-2</v>
      </c>
      <c r="D51" s="28">
        <f t="shared" si="25"/>
        <v>1.7196395410260142E-2</v>
      </c>
      <c r="E51" s="28">
        <f t="shared" si="25"/>
        <v>1.3608706018362291E-2</v>
      </c>
      <c r="F51" s="28">
        <f t="shared" si="25"/>
        <v>7.3768168333508176E-3</v>
      </c>
    </row>
    <row r="52" spans="1:24" x14ac:dyDescent="0.25">
      <c r="A52" t="s">
        <v>543</v>
      </c>
      <c r="B52" s="28">
        <f t="shared" si="25"/>
        <v>5.893630921709885E-3</v>
      </c>
      <c r="C52" s="28">
        <f t="shared" si="25"/>
        <v>1.9470123409916773E-2</v>
      </c>
      <c r="D52" s="28">
        <f t="shared" si="25"/>
        <v>2.2831869233095833E-3</v>
      </c>
      <c r="E52" s="28">
        <f t="shared" si="25"/>
        <v>0</v>
      </c>
      <c r="F52" s="28">
        <f t="shared" si="25"/>
        <v>0</v>
      </c>
    </row>
    <row r="53" spans="1:24" x14ac:dyDescent="0.25">
      <c r="A53" t="s">
        <v>544</v>
      </c>
      <c r="B53" s="28">
        <f t="shared" si="25"/>
        <v>6.6027668419083819E-3</v>
      </c>
      <c r="C53" s="28">
        <f t="shared" si="25"/>
        <v>2.3904294442586457E-2</v>
      </c>
      <c r="D53" s="28">
        <f t="shared" si="25"/>
        <v>7.869835619694834E-3</v>
      </c>
      <c r="E53" s="28">
        <f t="shared" si="25"/>
        <v>3.6363656577724267E-3</v>
      </c>
      <c r="F53" s="28">
        <f t="shared" si="25"/>
        <v>1.1021430018101795E-3</v>
      </c>
    </row>
    <row r="54" spans="1:24" x14ac:dyDescent="0.25">
      <c r="A54" t="s">
        <v>545</v>
      </c>
      <c r="B54" s="28">
        <f t="shared" si="25"/>
        <v>2.3242364080098125E-3</v>
      </c>
      <c r="C54" s="28">
        <f t="shared" si="25"/>
        <v>1.7702525816434605E-3</v>
      </c>
      <c r="D54" s="28">
        <f t="shared" si="25"/>
        <v>9.7455532261367384E-4</v>
      </c>
      <c r="E54" s="28">
        <f t="shared" si="25"/>
        <v>6.7547119190355563E-4</v>
      </c>
      <c r="F54" s="28">
        <f t="shared" si="25"/>
        <v>9.9748137486298954E-4</v>
      </c>
    </row>
    <row r="55" spans="1:24" x14ac:dyDescent="0.25">
      <c r="A55" t="s">
        <v>546</v>
      </c>
      <c r="B55" s="28">
        <f t="shared" si="25"/>
        <v>0.54847122604449428</v>
      </c>
      <c r="C55" s="28">
        <f t="shared" si="25"/>
        <v>0.57179652433651429</v>
      </c>
      <c r="D55" s="28">
        <f t="shared" si="25"/>
        <v>0.57486795614239994</v>
      </c>
      <c r="E55" s="28">
        <f t="shared" si="25"/>
        <v>0.52536472777983845</v>
      </c>
      <c r="F55" s="28">
        <f t="shared" si="25"/>
        <v>0.4962290448000552</v>
      </c>
    </row>
    <row r="56" spans="1:24" x14ac:dyDescent="0.25">
      <c r="A56" t="s">
        <v>547</v>
      </c>
      <c r="B56" s="28">
        <f t="shared" si="25"/>
        <v>0.22077256555706232</v>
      </c>
      <c r="C56" s="28">
        <f t="shared" si="25"/>
        <v>0.19420225592000731</v>
      </c>
      <c r="D56" s="28">
        <f t="shared" si="25"/>
        <v>0.18639495251365742</v>
      </c>
      <c r="E56" s="28">
        <f t="shared" si="25"/>
        <v>0.19563885418888127</v>
      </c>
      <c r="F56" s="28">
        <f t="shared" si="25"/>
        <v>0.17567465901204801</v>
      </c>
    </row>
    <row r="57" spans="1:24" x14ac:dyDescent="0.25">
      <c r="A57" t="s">
        <v>548</v>
      </c>
      <c r="B57" s="28">
        <f t="shared" si="25"/>
        <v>0</v>
      </c>
      <c r="C57" s="28">
        <f t="shared" si="25"/>
        <v>0</v>
      </c>
      <c r="D57" s="28">
        <f t="shared" si="25"/>
        <v>0</v>
      </c>
      <c r="E57" s="28">
        <f t="shared" si="25"/>
        <v>0</v>
      </c>
      <c r="F57" s="28">
        <f t="shared" si="25"/>
        <v>0</v>
      </c>
    </row>
    <row r="58" spans="1:24" x14ac:dyDescent="0.25">
      <c r="A58" t="s">
        <v>549</v>
      </c>
      <c r="B58" s="28">
        <f t="shared" si="25"/>
        <v>8.8511673880785971E-3</v>
      </c>
      <c r="C58" s="28">
        <f t="shared" si="25"/>
        <v>3.8932128089645538E-3</v>
      </c>
      <c r="D58" s="28">
        <f t="shared" si="25"/>
        <v>7.0780048824381396E-3</v>
      </c>
      <c r="E58" s="28">
        <f t="shared" si="25"/>
        <v>3.0171152647600731E-3</v>
      </c>
      <c r="F58" s="28">
        <f t="shared" si="25"/>
        <v>7.4842506386143754E-3</v>
      </c>
    </row>
    <row r="59" spans="1:24" x14ac:dyDescent="0.25">
      <c r="A59" t="s">
        <v>550</v>
      </c>
      <c r="B59" s="28">
        <f t="shared" si="25"/>
        <v>0</v>
      </c>
      <c r="C59" s="28">
        <f t="shared" si="25"/>
        <v>0</v>
      </c>
      <c r="D59" s="28">
        <f t="shared" si="25"/>
        <v>0</v>
      </c>
      <c r="E59" s="28">
        <f t="shared" si="25"/>
        <v>0</v>
      </c>
      <c r="F59" s="28">
        <f t="shared" si="25"/>
        <v>0</v>
      </c>
    </row>
    <row r="62" spans="1:24" x14ac:dyDescent="0.25">
      <c r="A62" t="str">
        <f>+Sistema!A575</f>
        <v>2103                Depósitos a plazo</v>
      </c>
      <c r="B62" s="1">
        <f>+Sistema!B575</f>
        <v>32.952587770000001</v>
      </c>
      <c r="C62" s="1">
        <f>+Sistema!C575</f>
        <v>256.53309994</v>
      </c>
      <c r="D62" s="1">
        <f>+Sistema!D575</f>
        <v>310.28438211000002</v>
      </c>
      <c r="E62" s="1">
        <f>+Sistema!E575</f>
        <v>258.40628312000001</v>
      </c>
      <c r="F62" s="1">
        <f>+Sistema!F575</f>
        <v>490.8972867</v>
      </c>
      <c r="G62" s="1"/>
      <c r="H62" s="1">
        <f>+Sistema!P575</f>
        <v>100</v>
      </c>
      <c r="I62" s="1">
        <f>+Sistema!Q575</f>
        <v>680.91134677999992</v>
      </c>
      <c r="J62" s="1">
        <f>+Sistema!R575</f>
        <v>707.46662048999997</v>
      </c>
      <c r="K62" s="1">
        <f>+Sistema!S575</f>
        <v>908.03139963000001</v>
      </c>
      <c r="L62" s="1">
        <f>+Sistema!T575</f>
        <v>1532.09410901</v>
      </c>
      <c r="M62" s="1"/>
      <c r="N62" s="1">
        <f>+Sistema!W575</f>
        <v>44.252110439999996</v>
      </c>
      <c r="O62" s="1">
        <f>+Sistema!X575</f>
        <v>246.63354167</v>
      </c>
      <c r="P62" s="1">
        <f>+Sistema!Y575</f>
        <v>407.96930125</v>
      </c>
      <c r="Q62" s="1">
        <f>+Sistema!Z575</f>
        <v>324.22843518000002</v>
      </c>
      <c r="R62" s="1">
        <f>+Sistema!AA575</f>
        <v>680.06347999000002</v>
      </c>
      <c r="S62" s="1"/>
      <c r="T62" s="1">
        <f>+Sistema!I575</f>
        <v>0</v>
      </c>
      <c r="U62" s="1">
        <f>+Sistema!J575</f>
        <v>50</v>
      </c>
      <c r="V62" s="1">
        <f>+Sistema!K575</f>
        <v>100</v>
      </c>
      <c r="W62" s="1">
        <f>+Sistema!L575</f>
        <v>125</v>
      </c>
      <c r="X62" s="1">
        <f>+Sistema!M575</f>
        <v>124.99999998999999</v>
      </c>
    </row>
    <row r="63" spans="1:24" x14ac:dyDescent="0.25">
      <c r="A63" t="str">
        <f>+Sistema!A576</f>
        <v>210305              De 1 a 30 días</v>
      </c>
      <c r="B63" s="1">
        <f>+Sistema!B576</f>
        <v>11.919340960000001</v>
      </c>
      <c r="C63" s="1">
        <f>+Sistema!C576</f>
        <v>22.51164722</v>
      </c>
      <c r="D63" s="1">
        <f>+Sistema!D576</f>
        <v>19.831497350000003</v>
      </c>
      <c r="E63" s="1">
        <f>+Sistema!E576</f>
        <v>24.285457260000001</v>
      </c>
      <c r="F63" s="1">
        <f>+Sistema!F576</f>
        <v>30.446669170000003</v>
      </c>
      <c r="G63" s="1"/>
      <c r="H63" s="1">
        <f>+Sistema!P576</f>
        <v>0</v>
      </c>
      <c r="I63" s="1">
        <f>+Sistema!Q576</f>
        <v>80.204647900000012</v>
      </c>
      <c r="J63" s="1">
        <f>+Sistema!R576</f>
        <v>25.807200000000002</v>
      </c>
      <c r="K63" s="1">
        <f>+Sistema!S576</f>
        <v>82.887426099999999</v>
      </c>
      <c r="L63" s="1">
        <f>+Sistema!T576</f>
        <v>165.01657698</v>
      </c>
      <c r="M63" s="1"/>
      <c r="N63" s="1">
        <f>+Sistema!W576</f>
        <v>3.25211044</v>
      </c>
      <c r="O63" s="1">
        <f>+Sistema!X576</f>
        <v>2</v>
      </c>
      <c r="P63" s="1">
        <f>+Sistema!Y576</f>
        <v>59.419550729999997</v>
      </c>
      <c r="Q63" s="1">
        <f>+Sistema!Z576</f>
        <v>32.780665570000004</v>
      </c>
      <c r="R63" s="1">
        <f>+Sistema!AA576</f>
        <v>35.581458499999997</v>
      </c>
      <c r="S63" s="1"/>
      <c r="T63" s="1">
        <f>+Sistema!I576</f>
        <v>0</v>
      </c>
      <c r="U63" s="1">
        <f>+Sistema!J576</f>
        <v>0</v>
      </c>
      <c r="V63" s="1">
        <f>+Sistema!K576</f>
        <v>0</v>
      </c>
      <c r="W63" s="1">
        <f>+Sistema!L576</f>
        <v>0</v>
      </c>
      <c r="X63" s="1">
        <f>+Sistema!M576</f>
        <v>0</v>
      </c>
    </row>
    <row r="64" spans="1:24" x14ac:dyDescent="0.25">
      <c r="A64" t="str">
        <f>+Sistema!A577</f>
        <v>210310              De 31 a 90 días</v>
      </c>
      <c r="B64" s="1">
        <f>+Sistema!B577</f>
        <v>13.86672463</v>
      </c>
      <c r="C64" s="1">
        <f>+Sistema!C577</f>
        <v>19.215846429999999</v>
      </c>
      <c r="D64" s="1">
        <f>+Sistema!D577</f>
        <v>23.93927622</v>
      </c>
      <c r="E64" s="1">
        <f>+Sistema!E577</f>
        <v>33.124881950000002</v>
      </c>
      <c r="F64" s="1">
        <f>+Sistema!F577</f>
        <v>33.127134859999998</v>
      </c>
      <c r="G64" s="1"/>
      <c r="H64" s="1">
        <f>+Sistema!P577</f>
        <v>25</v>
      </c>
      <c r="I64" s="1">
        <f>+Sistema!Q577</f>
        <v>128.10686473000001</v>
      </c>
      <c r="J64" s="1">
        <f>+Sistema!R577</f>
        <v>134.73929577000001</v>
      </c>
      <c r="K64" s="1">
        <f>+Sistema!S577</f>
        <v>230.49384382</v>
      </c>
      <c r="L64" s="1">
        <f>+Sistema!T577</f>
        <v>266.94091247</v>
      </c>
      <c r="M64" s="1"/>
      <c r="N64" s="1">
        <f>+Sistema!W577</f>
        <v>0.8</v>
      </c>
      <c r="O64" s="1">
        <f>+Sistema!X577</f>
        <v>4.6335416699999996</v>
      </c>
      <c r="P64" s="1">
        <f>+Sistema!Y577</f>
        <v>37.229941950000004</v>
      </c>
      <c r="Q64" s="1">
        <f>+Sistema!Z577</f>
        <v>16.130124769999998</v>
      </c>
      <c r="R64" s="1">
        <f>+Sistema!AA577</f>
        <v>49.027443270000006</v>
      </c>
      <c r="S64" s="1"/>
      <c r="T64" s="1">
        <f>+Sistema!I577</f>
        <v>0</v>
      </c>
      <c r="U64" s="1">
        <f>+Sistema!J577</f>
        <v>0</v>
      </c>
      <c r="V64" s="1">
        <f>+Sistema!K577</f>
        <v>0</v>
      </c>
      <c r="W64" s="1">
        <f>+Sistema!L577</f>
        <v>3.5714285800000001</v>
      </c>
      <c r="X64" s="1">
        <f>+Sistema!M577</f>
        <v>16.071428560000001</v>
      </c>
    </row>
    <row r="65" spans="1:24" x14ac:dyDescent="0.25">
      <c r="A65" t="str">
        <f>+Sistema!A578</f>
        <v>210315              De 91 a 180 días</v>
      </c>
      <c r="B65" s="1">
        <f>+Sistema!B578</f>
        <v>5.3072506500000003</v>
      </c>
      <c r="C65" s="1">
        <f>+Sistema!C578</f>
        <v>7.2480399599999998</v>
      </c>
      <c r="D65" s="1">
        <f>+Sistema!D578</f>
        <v>20.259642850000002</v>
      </c>
      <c r="E65" s="1">
        <f>+Sistema!E578</f>
        <v>18.420479690000001</v>
      </c>
      <c r="F65" s="1">
        <f>+Sistema!F578</f>
        <v>23.613083750000001</v>
      </c>
      <c r="G65" s="1"/>
      <c r="H65" s="1">
        <f>+Sistema!P578</f>
        <v>0</v>
      </c>
      <c r="I65" s="1">
        <f>+Sistema!Q578</f>
        <v>70.956395790000002</v>
      </c>
      <c r="J65" s="1">
        <f>+Sistema!R578</f>
        <v>145.99335300000001</v>
      </c>
      <c r="K65" s="1">
        <f>+Sistema!S578</f>
        <v>90.748477930000007</v>
      </c>
      <c r="L65" s="1">
        <f>+Sistema!T578</f>
        <v>138.80270038999998</v>
      </c>
      <c r="M65" s="1"/>
      <c r="N65" s="1">
        <f>+Sistema!W578</f>
        <v>0.2</v>
      </c>
      <c r="O65" s="1">
        <f>+Sistema!X578</f>
        <v>50</v>
      </c>
      <c r="P65" s="1">
        <f>+Sistema!Y578</f>
        <v>76.319808559999998</v>
      </c>
      <c r="Q65" s="1">
        <f>+Sistema!Z578</f>
        <v>127.31764487999999</v>
      </c>
      <c r="R65" s="1">
        <f>+Sistema!AA578</f>
        <v>80.917096189999995</v>
      </c>
      <c r="S65" s="1"/>
      <c r="T65" s="1">
        <f>+Sistema!I578</f>
        <v>0</v>
      </c>
      <c r="U65" s="1">
        <f>+Sistema!J578</f>
        <v>0</v>
      </c>
      <c r="V65" s="1">
        <f>+Sistema!K578</f>
        <v>12.5</v>
      </c>
      <c r="W65" s="1">
        <f>+Sistema!L578</f>
        <v>12.5</v>
      </c>
      <c r="X65" s="1">
        <f>+Sistema!M578</f>
        <v>9.5238095200000004</v>
      </c>
    </row>
    <row r="66" spans="1:24" x14ac:dyDescent="0.25">
      <c r="A66" t="str">
        <f>+Sistema!A579</f>
        <v>210320              De 181 a 360 días</v>
      </c>
      <c r="B66" s="1">
        <f>+Sistema!B579</f>
        <v>1.70063963</v>
      </c>
      <c r="C66" s="1">
        <f>+Sistema!C579</f>
        <v>2.2888269000000001</v>
      </c>
      <c r="D66" s="1">
        <f>+Sistema!D579</f>
        <v>4.3814279800000007</v>
      </c>
      <c r="E66" s="1">
        <f>+Sistema!E579</f>
        <v>79.815558290000013</v>
      </c>
      <c r="F66" s="1">
        <f>+Sistema!F579</f>
        <v>24.248180010000002</v>
      </c>
      <c r="G66" s="1"/>
      <c r="H66" s="1">
        <f>+Sistema!P579</f>
        <v>75</v>
      </c>
      <c r="I66" s="1">
        <f>+Sistema!Q579</f>
        <v>72.02739634000001</v>
      </c>
      <c r="J66" s="1">
        <f>+Sistema!R579</f>
        <v>126.20718766</v>
      </c>
      <c r="K66" s="1">
        <f>+Sistema!S579</f>
        <v>137.23234974000002</v>
      </c>
      <c r="L66" s="1">
        <f>+Sistema!T579</f>
        <v>165.28185435</v>
      </c>
      <c r="M66" s="1"/>
      <c r="N66" s="1">
        <f>+Sistema!W579</f>
        <v>40</v>
      </c>
      <c r="O66" s="1">
        <f>+Sistema!X579</f>
        <v>0</v>
      </c>
      <c r="P66" s="1">
        <f>+Sistema!Y579</f>
        <v>80.555555549999994</v>
      </c>
      <c r="Q66" s="1">
        <f>+Sistema!Z579</f>
        <v>91.666666640000003</v>
      </c>
      <c r="R66" s="1">
        <f>+Sistema!AA579</f>
        <v>32.470815420000001</v>
      </c>
      <c r="S66" s="1"/>
      <c r="T66" s="1">
        <f>+Sistema!I579</f>
        <v>0</v>
      </c>
      <c r="U66" s="1">
        <f>+Sistema!J579</f>
        <v>0</v>
      </c>
      <c r="V66" s="1">
        <f>+Sistema!K579</f>
        <v>12.5</v>
      </c>
      <c r="W66" s="1">
        <f>+Sistema!L579</f>
        <v>28.571428579999999</v>
      </c>
      <c r="X66" s="1">
        <f>+Sistema!M579</f>
        <v>36.50793651</v>
      </c>
    </row>
    <row r="67" spans="1:24" x14ac:dyDescent="0.25">
      <c r="A67" t="str">
        <f>+Sistema!A580</f>
        <v>210325              De más de 361 días</v>
      </c>
      <c r="B67" s="1">
        <f>+Sistema!B580</f>
        <v>0.15463189999999999</v>
      </c>
      <c r="C67" s="1">
        <f>+Sistema!C580</f>
        <v>205.26873943000001</v>
      </c>
      <c r="D67" s="1">
        <f>+Sistema!D580</f>
        <v>241.87203771</v>
      </c>
      <c r="E67" s="1">
        <f>+Sistema!E580</f>
        <v>102.75787131</v>
      </c>
      <c r="F67" s="1">
        <f>+Sistema!F580</f>
        <v>379.46221891000005</v>
      </c>
      <c r="G67" s="1"/>
      <c r="H67" s="1">
        <f>+Sistema!P580</f>
        <v>0</v>
      </c>
      <c r="I67" s="1">
        <f>+Sistema!Q580</f>
        <v>329.61604202000001</v>
      </c>
      <c r="J67" s="1">
        <f>+Sistema!R580</f>
        <v>274.71958405999999</v>
      </c>
      <c r="K67" s="1">
        <f>+Sistema!S580</f>
        <v>366.66930204000005</v>
      </c>
      <c r="L67" s="1">
        <f>+Sistema!T580</f>
        <v>796.05206482000006</v>
      </c>
      <c r="M67" s="1"/>
      <c r="N67" s="1">
        <f>+Sistema!W580</f>
        <v>0</v>
      </c>
      <c r="O67" s="1">
        <f>+Sistema!X580</f>
        <v>190</v>
      </c>
      <c r="P67" s="1">
        <f>+Sistema!Y580</f>
        <v>154.44444446</v>
      </c>
      <c r="Q67" s="1">
        <f>+Sistema!Z580</f>
        <v>56.333333320000001</v>
      </c>
      <c r="R67" s="1">
        <f>+Sistema!AA580</f>
        <v>482.06666661000003</v>
      </c>
      <c r="S67" s="1"/>
      <c r="T67" s="1">
        <f>+Sistema!I580</f>
        <v>0</v>
      </c>
      <c r="U67" s="1">
        <f>+Sistema!J580</f>
        <v>50</v>
      </c>
      <c r="V67" s="1">
        <f>+Sistema!K580</f>
        <v>75</v>
      </c>
      <c r="W67" s="1">
        <f>+Sistema!L580</f>
        <v>80.357142840000009</v>
      </c>
      <c r="X67" s="1">
        <f>+Sistema!M580</f>
        <v>62.896825399999997</v>
      </c>
    </row>
    <row r="68" spans="1:24" x14ac:dyDescent="0.25">
      <c r="A68" t="str">
        <f>+Sistema!A581</f>
        <v>210330              Depósitos por confirmar</v>
      </c>
      <c r="B68" s="1">
        <f>+Sistema!B581</f>
        <v>4.0000000000000001E-3</v>
      </c>
      <c r="C68" s="1">
        <f>+Sistema!C581</f>
        <v>0</v>
      </c>
      <c r="D68" s="1">
        <f>+Sistema!D581</f>
        <v>5.0000000000000001E-4</v>
      </c>
      <c r="E68" s="1">
        <f>+Sistema!E581</f>
        <v>2.03462E-3</v>
      </c>
      <c r="F68" s="1">
        <f>+Sistema!F581</f>
        <v>0</v>
      </c>
      <c r="G68" s="1"/>
      <c r="H68" s="1">
        <f>+Sistema!P581</f>
        <v>0</v>
      </c>
      <c r="I68" s="1">
        <f>+Sistema!Q581</f>
        <v>0</v>
      </c>
      <c r="J68" s="1">
        <f>+Sistema!R581</f>
        <v>0</v>
      </c>
      <c r="K68" s="1">
        <f>+Sistema!S581</f>
        <v>0</v>
      </c>
      <c r="L68" s="1">
        <f>+Sistema!T581</f>
        <v>0</v>
      </c>
      <c r="M68" s="1"/>
      <c r="N68" s="1">
        <f>+Sistema!W581</f>
        <v>0</v>
      </c>
      <c r="O68" s="1">
        <f>+Sistema!X581</f>
        <v>0</v>
      </c>
      <c r="P68" s="1">
        <f>+Sistema!Y581</f>
        <v>0</v>
      </c>
      <c r="Q68" s="1">
        <f>+Sistema!Z581</f>
        <v>0</v>
      </c>
      <c r="R68" s="1">
        <f>+Sistema!AA581</f>
        <v>0</v>
      </c>
      <c r="S68" s="1"/>
      <c r="T68" s="1">
        <f>+Sistema!I581</f>
        <v>0</v>
      </c>
      <c r="U68" s="1">
        <f>+Sistema!J581</f>
        <v>0</v>
      </c>
      <c r="V68" s="1">
        <f>+Sistema!K581</f>
        <v>0</v>
      </c>
      <c r="W68" s="1">
        <f>+Sistema!L581</f>
        <v>0</v>
      </c>
      <c r="X68" s="1">
        <f>+Sistema!M581</f>
        <v>0</v>
      </c>
    </row>
  </sheetData>
  <mergeCells count="4">
    <mergeCell ref="B3:F3"/>
    <mergeCell ref="H3:L3"/>
    <mergeCell ref="N3:R3"/>
    <mergeCell ref="T3:X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pane xSplit="1" ySplit="3" topLeftCell="B58" activePane="bottomRight" state="frozen"/>
      <selection pane="topRight" activeCell="B1" sqref="B1"/>
      <selection pane="bottomLeft" activeCell="A4" sqref="A4"/>
      <selection pane="bottomRight" activeCell="G10" sqref="G10"/>
    </sheetView>
  </sheetViews>
  <sheetFormatPr baseColWidth="10" defaultRowHeight="15" x14ac:dyDescent="0.25"/>
  <cols>
    <col min="1" max="1" width="25.7109375" bestFit="1" customWidth="1"/>
    <col min="2" max="6" width="5.7109375" customWidth="1"/>
  </cols>
  <sheetData>
    <row r="2" spans="1:7" ht="15.75" thickBot="1" x14ac:dyDescent="0.3">
      <c r="A2" s="4" t="s">
        <v>1221</v>
      </c>
    </row>
    <row r="3" spans="1:7" ht="18.75" customHeight="1" x14ac:dyDescent="0.25">
      <c r="A3" s="200"/>
      <c r="B3" s="201">
        <v>2008</v>
      </c>
      <c r="C3" s="201">
        <v>2009</v>
      </c>
      <c r="D3" s="201">
        <v>2010</v>
      </c>
      <c r="E3" s="201">
        <v>2011</v>
      </c>
      <c r="F3" s="202">
        <v>2012</v>
      </c>
    </row>
    <row r="4" spans="1:7" x14ac:dyDescent="0.25">
      <c r="A4" s="203" t="s">
        <v>1396</v>
      </c>
      <c r="B4" s="204">
        <f>+Fondeo!B6</f>
        <v>362.07742127999995</v>
      </c>
      <c r="C4" s="204">
        <f>+Fondeo!C6</f>
        <v>621.02798065000002</v>
      </c>
      <c r="D4" s="204">
        <f>+Fondeo!D6</f>
        <v>774.09847954999998</v>
      </c>
      <c r="E4" s="204">
        <f>+Fondeo!E6</f>
        <v>852.96323952</v>
      </c>
      <c r="F4" s="205">
        <f>+Fondeo!F6</f>
        <v>1248.1440818900001</v>
      </c>
    </row>
    <row r="5" spans="1:7" x14ac:dyDescent="0.25">
      <c r="A5" s="59" t="s">
        <v>1397</v>
      </c>
      <c r="B5" s="36">
        <f>+Fondeo!B7</f>
        <v>328.58438468999998</v>
      </c>
      <c r="C5" s="36">
        <f>+Fondeo!C7</f>
        <v>363.67017152</v>
      </c>
      <c r="D5" s="36">
        <f>+Fondeo!D7</f>
        <v>462.79634366000005</v>
      </c>
      <c r="E5" s="36">
        <f>+Fondeo!E7</f>
        <v>593.41152488</v>
      </c>
      <c r="F5" s="198">
        <f>+Fondeo!F7</f>
        <v>755.95786448000001</v>
      </c>
    </row>
    <row r="6" spans="1:7" hidden="1" x14ac:dyDescent="0.25">
      <c r="A6" s="59" t="s">
        <v>1398</v>
      </c>
      <c r="B6" s="36">
        <f>+Fondeo!B19</f>
        <v>0</v>
      </c>
      <c r="C6" s="36">
        <f>+Fondeo!C19</f>
        <v>0</v>
      </c>
      <c r="D6" s="36">
        <f>+Fondeo!D19</f>
        <v>0</v>
      </c>
      <c r="E6" s="36">
        <f>+Fondeo!E19</f>
        <v>0</v>
      </c>
      <c r="F6" s="198">
        <f>+Fondeo!F19</f>
        <v>0</v>
      </c>
    </row>
    <row r="7" spans="1:7" ht="15.75" thickBot="1" x14ac:dyDescent="0.3">
      <c r="A7" s="60" t="s">
        <v>1361</v>
      </c>
      <c r="B7" s="40">
        <f>+Fondeo!B20</f>
        <v>32.952587770000001</v>
      </c>
      <c r="C7" s="40">
        <f>+Fondeo!C20</f>
        <v>256.53309994</v>
      </c>
      <c r="D7" s="40">
        <f>+Fondeo!D20</f>
        <v>310.28438211000002</v>
      </c>
      <c r="E7" s="40">
        <f>+Fondeo!E20</f>
        <v>258.40628312000001</v>
      </c>
      <c r="F7" s="199">
        <f>+Fondeo!F20</f>
        <v>490.8972867</v>
      </c>
    </row>
    <row r="8" spans="1:7" ht="15.75" hidden="1" thickBot="1" x14ac:dyDescent="0.3">
      <c r="A8" s="60" t="s">
        <v>1399</v>
      </c>
      <c r="B8" s="40">
        <f>+Fondeo!B21</f>
        <v>0.54044881999999994</v>
      </c>
      <c r="C8" s="40">
        <f>+Fondeo!C21</f>
        <v>0.82470918999999998</v>
      </c>
      <c r="D8" s="40">
        <f>+Fondeo!D21</f>
        <v>1.0177537800000001</v>
      </c>
      <c r="E8" s="40">
        <f>+Fondeo!E21</f>
        <v>1.14543152</v>
      </c>
      <c r="F8" s="199">
        <f>+Fondeo!F21</f>
        <v>1.28893071</v>
      </c>
    </row>
    <row r="9" spans="1:7" ht="15.75" hidden="1" thickBot="1" x14ac:dyDescent="0.3">
      <c r="A9" s="59" t="s">
        <v>1400</v>
      </c>
      <c r="B9" s="40">
        <f>+Fondeo!B22</f>
        <v>0</v>
      </c>
      <c r="C9" s="40">
        <f>+Fondeo!C22</f>
        <v>0</v>
      </c>
      <c r="D9" s="40">
        <f>+Fondeo!D22</f>
        <v>0</v>
      </c>
      <c r="E9" s="40">
        <f>+Fondeo!E22</f>
        <v>0</v>
      </c>
      <c r="F9" s="199">
        <f>+Fondeo!F22</f>
        <v>0</v>
      </c>
    </row>
    <row r="10" spans="1:7" x14ac:dyDescent="0.25">
      <c r="A10" s="69"/>
    </row>
    <row r="11" spans="1:7" x14ac:dyDescent="0.25">
      <c r="A11" s="89" t="s">
        <v>1302</v>
      </c>
      <c r="B11" s="206"/>
      <c r="C11" s="206"/>
      <c r="D11" s="206"/>
      <c r="E11" s="206"/>
      <c r="F11" s="206"/>
    </row>
    <row r="12" spans="1:7" x14ac:dyDescent="0.25">
      <c r="A12" s="210" t="s">
        <v>1396</v>
      </c>
      <c r="B12" s="208"/>
      <c r="C12" s="209">
        <f>+C4/B4-1</f>
        <v>0.715180080698127</v>
      </c>
      <c r="D12" s="209">
        <f t="shared" ref="D12:F12" si="0">+D4/C4-1</f>
        <v>0.24647923067780053</v>
      </c>
      <c r="E12" s="209">
        <f t="shared" si="0"/>
        <v>0.10187949214917169</v>
      </c>
      <c r="F12" s="209">
        <f t="shared" si="0"/>
        <v>0.46330348608268945</v>
      </c>
      <c r="G12" s="42"/>
    </row>
    <row r="13" spans="1:7" x14ac:dyDescent="0.25">
      <c r="A13" s="69" t="s">
        <v>1397</v>
      </c>
      <c r="B13" s="207"/>
      <c r="C13" s="209">
        <f t="shared" ref="C13:F13" si="1">+C5/B5-1</f>
        <v>0.10677861902385111</v>
      </c>
      <c r="D13" s="209">
        <f t="shared" si="1"/>
        <v>0.27257163194245804</v>
      </c>
      <c r="E13" s="209">
        <f t="shared" si="1"/>
        <v>0.28223036549303049</v>
      </c>
      <c r="F13" s="209">
        <f t="shared" si="1"/>
        <v>0.27391840701589043</v>
      </c>
      <c r="G13" s="42"/>
    </row>
    <row r="14" spans="1:7" x14ac:dyDescent="0.25">
      <c r="A14" s="69" t="s">
        <v>1361</v>
      </c>
      <c r="B14" s="207"/>
      <c r="C14" s="209">
        <f>+C7/B7-1</f>
        <v>6.7849151553902374</v>
      </c>
      <c r="D14" s="209">
        <f t="shared" ref="D14:F14" si="2">+D7/C7-1</f>
        <v>0.2095296169678369</v>
      </c>
      <c r="E14" s="209">
        <f t="shared" si="2"/>
        <v>-0.16719532783834579</v>
      </c>
      <c r="F14" s="209">
        <f t="shared" si="2"/>
        <v>0.89971110908334473</v>
      </c>
      <c r="G14" s="42"/>
    </row>
    <row r="15" spans="1:7" x14ac:dyDescent="0.25">
      <c r="A15" s="148"/>
      <c r="B15" s="206"/>
      <c r="C15" s="206"/>
      <c r="D15" s="206"/>
      <c r="E15" s="206"/>
      <c r="F15" s="206"/>
    </row>
    <row r="16" spans="1:7" x14ac:dyDescent="0.25">
      <c r="A16" s="4" t="s">
        <v>1303</v>
      </c>
      <c r="B16" s="206"/>
      <c r="C16" s="206"/>
      <c r="D16" s="206"/>
      <c r="E16" s="206"/>
      <c r="F16" s="206"/>
    </row>
    <row r="17" spans="1:6" x14ac:dyDescent="0.25">
      <c r="A17" t="s">
        <v>1396</v>
      </c>
      <c r="B17" s="206"/>
      <c r="C17" s="206"/>
      <c r="D17" s="206"/>
      <c r="E17" s="206"/>
      <c r="F17" s="206"/>
    </row>
    <row r="18" spans="1:6" x14ac:dyDescent="0.25">
      <c r="A18" t="s">
        <v>1397</v>
      </c>
      <c r="B18" s="211">
        <f>+B5/B4</f>
        <v>0.90749758305393113</v>
      </c>
      <c r="C18" s="211">
        <f t="shared" ref="C18:F18" si="3">+C5/C4</f>
        <v>0.58559385865249414</v>
      </c>
      <c r="D18" s="211">
        <f t="shared" si="3"/>
        <v>0.59785202514418256</v>
      </c>
      <c r="E18" s="211">
        <f t="shared" si="3"/>
        <v>0.69570586091604469</v>
      </c>
      <c r="F18" s="211">
        <f t="shared" si="3"/>
        <v>0.60566554410552675</v>
      </c>
    </row>
    <row r="19" spans="1:6" x14ac:dyDescent="0.25">
      <c r="A19" t="s">
        <v>1361</v>
      </c>
      <c r="B19" s="211">
        <f>+B7/B4</f>
        <v>9.1009783635520494E-2</v>
      </c>
      <c r="C19" s="211">
        <f t="shared" ref="C19:F19" si="4">+C7/C4</f>
        <v>0.41307816706020101</v>
      </c>
      <c r="D19" s="211">
        <f t="shared" si="4"/>
        <v>0.40083321477439793</v>
      </c>
      <c r="E19" s="211">
        <f t="shared" si="4"/>
        <v>0.30295125410728907</v>
      </c>
      <c r="F19" s="211">
        <f t="shared" si="4"/>
        <v>0.39330177807409833</v>
      </c>
    </row>
    <row r="20" spans="1:6" x14ac:dyDescent="0.25">
      <c r="B20" s="206"/>
      <c r="C20" s="206"/>
      <c r="D20" s="206"/>
      <c r="E20" s="206"/>
      <c r="F20" s="206"/>
    </row>
    <row r="21" spans="1:6" x14ac:dyDescent="0.25">
      <c r="B21" s="206"/>
      <c r="C21" s="206"/>
      <c r="D21" s="206"/>
      <c r="E21" s="206"/>
      <c r="F21" s="206"/>
    </row>
    <row r="22" spans="1:6" x14ac:dyDescent="0.25">
      <c r="A22" t="s">
        <v>1361</v>
      </c>
      <c r="B22" s="1">
        <f>+Fondeo!B62</f>
        <v>32.952587770000001</v>
      </c>
      <c r="C22" s="1">
        <f>+Fondeo!C62</f>
        <v>256.53309994</v>
      </c>
      <c r="D22" s="1">
        <f>+Fondeo!D62</f>
        <v>310.28438211000002</v>
      </c>
      <c r="E22" s="1">
        <f>+Fondeo!E62</f>
        <v>258.40628312000001</v>
      </c>
      <c r="F22" s="1">
        <f>+Fondeo!F62</f>
        <v>490.8972867</v>
      </c>
    </row>
    <row r="23" spans="1:6" x14ac:dyDescent="0.25">
      <c r="A23" t="s">
        <v>1401</v>
      </c>
      <c r="B23" s="1">
        <f>+Fondeo!B63</f>
        <v>11.919340960000001</v>
      </c>
      <c r="C23" s="1">
        <f>+Fondeo!C63</f>
        <v>22.51164722</v>
      </c>
      <c r="D23" s="1">
        <f>+Fondeo!D63</f>
        <v>19.831497350000003</v>
      </c>
      <c r="E23" s="1">
        <f>+Fondeo!E63</f>
        <v>24.285457260000001</v>
      </c>
      <c r="F23" s="1">
        <f>+Fondeo!F63</f>
        <v>30.446669170000003</v>
      </c>
    </row>
    <row r="24" spans="1:6" x14ac:dyDescent="0.25">
      <c r="A24" t="s">
        <v>1402</v>
      </c>
      <c r="B24" s="1">
        <f>+Fondeo!B64</f>
        <v>13.86672463</v>
      </c>
      <c r="C24" s="1">
        <f>+Fondeo!C64</f>
        <v>19.215846429999999</v>
      </c>
      <c r="D24" s="1">
        <f>+Fondeo!D64</f>
        <v>23.93927622</v>
      </c>
      <c r="E24" s="1">
        <f>+Fondeo!E64</f>
        <v>33.124881950000002</v>
      </c>
      <c r="F24" s="1">
        <f>+Fondeo!F64</f>
        <v>33.127134859999998</v>
      </c>
    </row>
    <row r="25" spans="1:6" x14ac:dyDescent="0.25">
      <c r="A25" t="s">
        <v>1403</v>
      </c>
      <c r="B25" s="1">
        <f>+Fondeo!B65</f>
        <v>5.3072506500000003</v>
      </c>
      <c r="C25" s="1">
        <f>+Fondeo!C65</f>
        <v>7.2480399599999998</v>
      </c>
      <c r="D25" s="1">
        <f>+Fondeo!D65</f>
        <v>20.259642850000002</v>
      </c>
      <c r="E25" s="1">
        <f>+Fondeo!E65</f>
        <v>18.420479690000001</v>
      </c>
      <c r="F25" s="1">
        <f>+Fondeo!F65</f>
        <v>23.613083750000001</v>
      </c>
    </row>
    <row r="26" spans="1:6" x14ac:dyDescent="0.25">
      <c r="A26" t="s">
        <v>1404</v>
      </c>
      <c r="B26" s="1">
        <f>+Fondeo!B66</f>
        <v>1.70063963</v>
      </c>
      <c r="C26" s="1">
        <f>+Fondeo!C66</f>
        <v>2.2888269000000001</v>
      </c>
      <c r="D26" s="1">
        <f>+Fondeo!D66</f>
        <v>4.3814279800000007</v>
      </c>
      <c r="E26" s="1">
        <f>+Fondeo!E66</f>
        <v>79.815558290000013</v>
      </c>
      <c r="F26" s="1">
        <f>+Fondeo!F66</f>
        <v>24.248180010000002</v>
      </c>
    </row>
    <row r="27" spans="1:6" x14ac:dyDescent="0.25">
      <c r="A27" t="s">
        <v>1405</v>
      </c>
      <c r="B27" s="1">
        <f>+Fondeo!B67</f>
        <v>0.15463189999999999</v>
      </c>
      <c r="C27" s="1">
        <f>+Fondeo!C67</f>
        <v>205.26873943000001</v>
      </c>
      <c r="D27" s="1">
        <f>+Fondeo!D67</f>
        <v>241.87203771</v>
      </c>
      <c r="E27" s="1">
        <f>+Fondeo!E67</f>
        <v>102.75787131</v>
      </c>
      <c r="F27" s="1">
        <f>+Fondeo!F67</f>
        <v>379.46221891000005</v>
      </c>
    </row>
    <row r="28" spans="1:6" x14ac:dyDescent="0.25">
      <c r="A28" t="s">
        <v>1406</v>
      </c>
      <c r="B28" s="1">
        <f>+Fondeo!B68</f>
        <v>4.0000000000000001E-3</v>
      </c>
      <c r="C28" s="1">
        <f>+Fondeo!C68</f>
        <v>0</v>
      </c>
      <c r="D28" s="1">
        <f>+Fondeo!D68</f>
        <v>5.0000000000000001E-4</v>
      </c>
      <c r="E28" s="1">
        <f>+Fondeo!E68</f>
        <v>2.03462E-3</v>
      </c>
      <c r="F28" s="1">
        <f>+Fondeo!F68</f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E122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20" sqref="F20"/>
    </sheetView>
  </sheetViews>
  <sheetFormatPr baseColWidth="10" defaultRowHeight="15" x14ac:dyDescent="0.25"/>
  <cols>
    <col min="1" max="1" width="33.5703125" customWidth="1"/>
    <col min="22" max="22" width="15.140625" bestFit="1" customWidth="1"/>
    <col min="24" max="24" width="15.140625" bestFit="1" customWidth="1"/>
    <col min="29" max="29" width="15.140625" bestFit="1" customWidth="1"/>
  </cols>
  <sheetData>
    <row r="4" spans="1:31" s="3" customFormat="1" x14ac:dyDescent="0.25">
      <c r="B4" s="2">
        <v>2007</v>
      </c>
      <c r="C4" s="2">
        <v>2007</v>
      </c>
      <c r="D4" s="2">
        <v>2007</v>
      </c>
      <c r="E4" s="2">
        <v>2007</v>
      </c>
      <c r="F4" s="2"/>
      <c r="G4" s="2">
        <v>2008</v>
      </c>
      <c r="H4" s="2">
        <v>2008</v>
      </c>
      <c r="I4" s="2">
        <v>2008</v>
      </c>
      <c r="J4" s="2">
        <v>2008</v>
      </c>
      <c r="K4" s="2"/>
      <c r="L4" s="2">
        <v>2009</v>
      </c>
      <c r="M4" s="2">
        <v>2009</v>
      </c>
      <c r="N4" s="2">
        <v>2009</v>
      </c>
      <c r="O4" s="2">
        <v>2009</v>
      </c>
      <c r="P4" s="2"/>
      <c r="Q4" s="2">
        <v>2010</v>
      </c>
      <c r="R4" s="2">
        <v>2010</v>
      </c>
      <c r="S4" s="2">
        <v>2010</v>
      </c>
      <c r="T4" s="2">
        <v>2010</v>
      </c>
      <c r="V4" s="2">
        <v>2011</v>
      </c>
      <c r="W4" s="2">
        <v>2011</v>
      </c>
      <c r="X4" s="2">
        <v>2011</v>
      </c>
      <c r="Y4" s="2">
        <v>2011</v>
      </c>
      <c r="AB4" s="2">
        <v>2012</v>
      </c>
      <c r="AC4" s="2">
        <v>2012</v>
      </c>
      <c r="AD4" s="2">
        <v>2012</v>
      </c>
      <c r="AE4" s="2">
        <v>2012</v>
      </c>
    </row>
    <row r="5" spans="1:31" x14ac:dyDescent="0.25">
      <c r="B5" t="s">
        <v>1219</v>
      </c>
      <c r="C5" t="s">
        <v>1220</v>
      </c>
      <c r="D5" t="s">
        <v>1222</v>
      </c>
      <c r="E5" t="s">
        <v>1221</v>
      </c>
      <c r="G5" t="s">
        <v>1219</v>
      </c>
      <c r="H5" t="s">
        <v>1220</v>
      </c>
      <c r="I5" t="s">
        <v>1222</v>
      </c>
      <c r="J5" t="s">
        <v>1221</v>
      </c>
      <c r="L5" t="s">
        <v>1219</v>
      </c>
      <c r="M5" t="s">
        <v>1220</v>
      </c>
      <c r="N5" t="s">
        <v>1222</v>
      </c>
      <c r="O5" t="s">
        <v>1221</v>
      </c>
      <c r="Q5" t="s">
        <v>1219</v>
      </c>
      <c r="R5" t="s">
        <v>1220</v>
      </c>
      <c r="S5" t="s">
        <v>1222</v>
      </c>
      <c r="T5" t="s">
        <v>1221</v>
      </c>
      <c r="V5" t="s">
        <v>1220</v>
      </c>
      <c r="W5" t="s">
        <v>1219</v>
      </c>
      <c r="X5" t="s">
        <v>1222</v>
      </c>
      <c r="Y5" t="s">
        <v>1221</v>
      </c>
      <c r="AB5" t="s">
        <v>1224</v>
      </c>
      <c r="AC5" t="s">
        <v>1225</v>
      </c>
      <c r="AD5" t="s">
        <v>1226</v>
      </c>
      <c r="AE5" t="s">
        <v>1221</v>
      </c>
    </row>
    <row r="6" spans="1:31" x14ac:dyDescent="0.25">
      <c r="A6" t="s">
        <v>0</v>
      </c>
      <c r="B6">
        <v>115123013.88</v>
      </c>
      <c r="C6">
        <v>423416309.06999999</v>
      </c>
      <c r="D6">
        <v>507127582.68000001</v>
      </c>
      <c r="E6">
        <v>625441147.78999996</v>
      </c>
      <c r="G6">
        <v>138803346.06999999</v>
      </c>
      <c r="H6">
        <v>559455455.48000002</v>
      </c>
      <c r="I6">
        <v>658501377.59000003</v>
      </c>
      <c r="J6">
        <v>832260408.50999999</v>
      </c>
      <c r="L6">
        <v>196997972.94</v>
      </c>
      <c r="M6">
        <v>835418786.72000003</v>
      </c>
      <c r="N6">
        <v>1229782809.3</v>
      </c>
      <c r="O6">
        <v>1120980060.76</v>
      </c>
      <c r="Q6">
        <v>299219075.13</v>
      </c>
      <c r="R6">
        <v>1137817566.05</v>
      </c>
      <c r="S6">
        <v>1344107541.3900001</v>
      </c>
      <c r="T6">
        <v>1297269296.2</v>
      </c>
      <c r="V6">
        <v>1239040342.8800001</v>
      </c>
      <c r="W6">
        <v>295217330.77999997</v>
      </c>
      <c r="X6">
        <v>1513041816.48</v>
      </c>
      <c r="Y6">
        <v>1342395373.1700001</v>
      </c>
      <c r="AA6" s="2">
        <v>1</v>
      </c>
      <c r="AB6">
        <v>2599120885.8299999</v>
      </c>
      <c r="AC6">
        <v>1701673947.78</v>
      </c>
      <c r="AD6">
        <v>267692455.91999999</v>
      </c>
      <c r="AE6">
        <v>1775.61588149</v>
      </c>
    </row>
    <row r="7" spans="1:31" x14ac:dyDescent="0.25">
      <c r="A7" t="s">
        <v>1</v>
      </c>
      <c r="B7">
        <v>4021785.58</v>
      </c>
      <c r="C7">
        <v>86875943.680000007</v>
      </c>
      <c r="D7">
        <v>117306288.51000001</v>
      </c>
      <c r="E7">
        <v>89142162.549999997</v>
      </c>
      <c r="G7">
        <v>8018690.7400000002</v>
      </c>
      <c r="H7">
        <v>105145305</v>
      </c>
      <c r="I7">
        <v>48055227.530000001</v>
      </c>
      <c r="J7">
        <v>99131064.379999995</v>
      </c>
      <c r="L7">
        <v>56530868.780000001</v>
      </c>
      <c r="M7">
        <v>90189407.400000006</v>
      </c>
      <c r="N7">
        <v>139382949.77000001</v>
      </c>
      <c r="O7">
        <v>194413337.81</v>
      </c>
      <c r="Q7">
        <v>127925269.23999999</v>
      </c>
      <c r="R7">
        <v>76069921.209999993</v>
      </c>
      <c r="S7">
        <v>25877651.02</v>
      </c>
      <c r="T7">
        <v>113636624</v>
      </c>
      <c r="V7">
        <v>131344444.98999999</v>
      </c>
      <c r="W7">
        <v>45419743.969999999</v>
      </c>
      <c r="X7">
        <v>71867732.079999998</v>
      </c>
      <c r="Y7">
        <v>176428688.27000001</v>
      </c>
      <c r="AA7" s="2">
        <v>11</v>
      </c>
      <c r="AB7">
        <v>60972364.009999998</v>
      </c>
      <c r="AC7">
        <v>163646382.08000001</v>
      </c>
      <c r="AD7">
        <v>40465403.229999997</v>
      </c>
      <c r="AE7">
        <v>91.807388700000004</v>
      </c>
    </row>
    <row r="8" spans="1:31" x14ac:dyDescent="0.25">
      <c r="A8" t="s">
        <v>2</v>
      </c>
      <c r="B8">
        <v>32928.31</v>
      </c>
      <c r="C8">
        <v>3203.46</v>
      </c>
      <c r="D8">
        <v>32362.57</v>
      </c>
      <c r="E8">
        <v>10490216.060000001</v>
      </c>
      <c r="G8">
        <v>45338.43</v>
      </c>
      <c r="H8">
        <v>3431</v>
      </c>
      <c r="I8">
        <v>38160.74</v>
      </c>
      <c r="J8">
        <v>11222411.49</v>
      </c>
      <c r="L8">
        <v>82206.58</v>
      </c>
      <c r="M8">
        <v>3001</v>
      </c>
      <c r="N8">
        <v>48608.36</v>
      </c>
      <c r="O8">
        <v>13164519.51</v>
      </c>
      <c r="Q8">
        <v>101355.39</v>
      </c>
      <c r="R8">
        <v>3905.53</v>
      </c>
      <c r="S8">
        <v>33035.22</v>
      </c>
      <c r="T8">
        <v>13736824.689999999</v>
      </c>
      <c r="V8">
        <v>3333.88</v>
      </c>
      <c r="W8">
        <v>109913.82</v>
      </c>
      <c r="X8">
        <v>39846.120000000003</v>
      </c>
      <c r="Y8">
        <v>13810986.060000001</v>
      </c>
      <c r="AA8" s="2">
        <v>1101</v>
      </c>
      <c r="AB8">
        <v>29198.63</v>
      </c>
      <c r="AC8">
        <v>2700</v>
      </c>
      <c r="AD8">
        <v>105585.61</v>
      </c>
      <c r="AE8">
        <v>17.498698960000002</v>
      </c>
    </row>
    <row r="9" spans="1:31" x14ac:dyDescent="0.25">
      <c r="A9" t="s">
        <v>3</v>
      </c>
      <c r="B9">
        <v>30823.31</v>
      </c>
      <c r="C9">
        <v>3.46</v>
      </c>
      <c r="D9">
        <v>5862.57</v>
      </c>
      <c r="E9">
        <v>10486197.960000001</v>
      </c>
      <c r="G9">
        <v>42778.43</v>
      </c>
      <c r="H9">
        <v>31</v>
      </c>
      <c r="I9">
        <v>2060.7399999999998</v>
      </c>
      <c r="J9">
        <v>11219007.4</v>
      </c>
      <c r="L9">
        <v>79966.58</v>
      </c>
      <c r="M9">
        <v>1</v>
      </c>
      <c r="N9">
        <v>11608.36</v>
      </c>
      <c r="O9">
        <v>13160597.41</v>
      </c>
      <c r="Q9">
        <v>98720.39</v>
      </c>
      <c r="R9">
        <v>1305.53</v>
      </c>
      <c r="S9">
        <v>9385.2900000000009</v>
      </c>
      <c r="T9">
        <v>13732680.77</v>
      </c>
      <c r="V9">
        <v>733.88</v>
      </c>
      <c r="W9">
        <v>107028.12</v>
      </c>
      <c r="X9">
        <v>17496.12</v>
      </c>
      <c r="Y9">
        <v>13806934.359999999</v>
      </c>
      <c r="AA9" s="2">
        <v>110105</v>
      </c>
      <c r="AB9">
        <v>21778.63</v>
      </c>
      <c r="AC9">
        <v>100</v>
      </c>
      <c r="AD9">
        <v>104314.61</v>
      </c>
      <c r="AE9">
        <v>17.488997210000001</v>
      </c>
    </row>
    <row r="10" spans="1:31" x14ac:dyDescent="0.25">
      <c r="A10" t="s">
        <v>4</v>
      </c>
      <c r="B10">
        <v>2105</v>
      </c>
      <c r="C10">
        <v>3200</v>
      </c>
      <c r="D10">
        <v>26500</v>
      </c>
      <c r="E10">
        <v>4018.1</v>
      </c>
      <c r="G10">
        <v>2560</v>
      </c>
      <c r="H10">
        <v>3400</v>
      </c>
      <c r="I10">
        <v>36100</v>
      </c>
      <c r="J10">
        <v>3404.09</v>
      </c>
      <c r="L10">
        <v>2240</v>
      </c>
      <c r="M10">
        <v>3000</v>
      </c>
      <c r="N10">
        <v>37000</v>
      </c>
      <c r="O10">
        <v>3922.1</v>
      </c>
      <c r="Q10">
        <v>2635</v>
      </c>
      <c r="R10">
        <v>2600</v>
      </c>
      <c r="S10">
        <v>23649.93</v>
      </c>
      <c r="T10">
        <v>4143.92</v>
      </c>
      <c r="V10">
        <v>2600</v>
      </c>
      <c r="W10">
        <v>2885.7</v>
      </c>
      <c r="X10">
        <v>22350</v>
      </c>
      <c r="Y10">
        <v>4051.7</v>
      </c>
      <c r="AA10" s="2">
        <v>110110</v>
      </c>
      <c r="AB10">
        <v>7420</v>
      </c>
      <c r="AC10">
        <v>2600</v>
      </c>
      <c r="AD10">
        <v>1271</v>
      </c>
      <c r="AE10">
        <v>9.7017500000000003E-3</v>
      </c>
    </row>
    <row r="11" spans="1:31" x14ac:dyDescent="0.25">
      <c r="A11" t="s">
        <v>5</v>
      </c>
      <c r="B11">
        <v>3974719.12</v>
      </c>
      <c r="C11">
        <v>0</v>
      </c>
      <c r="D11">
        <v>0</v>
      </c>
      <c r="E11">
        <v>20254382.059999999</v>
      </c>
      <c r="G11">
        <v>7792438.0899999999</v>
      </c>
      <c r="H11">
        <v>850000</v>
      </c>
      <c r="I11">
        <v>0</v>
      </c>
      <c r="J11">
        <v>23666865.050000001</v>
      </c>
      <c r="L11">
        <v>56430467.280000001</v>
      </c>
      <c r="M11">
        <v>9366599.7100000009</v>
      </c>
      <c r="N11">
        <v>20000000</v>
      </c>
      <c r="O11">
        <v>27205088.239999998</v>
      </c>
      <c r="Q11">
        <v>127775371.05</v>
      </c>
      <c r="R11">
        <v>11318772.050000001</v>
      </c>
      <c r="S11">
        <v>4700036.09</v>
      </c>
      <c r="T11">
        <v>16026297.779999999</v>
      </c>
      <c r="V11">
        <v>4969137.32</v>
      </c>
      <c r="W11">
        <v>45076035.18</v>
      </c>
      <c r="X11">
        <v>100036.09</v>
      </c>
      <c r="Y11">
        <v>82292378.859999999</v>
      </c>
      <c r="AA11" s="2">
        <v>1102</v>
      </c>
      <c r="AB11">
        <v>10036.09</v>
      </c>
      <c r="AC11">
        <v>0</v>
      </c>
      <c r="AD11">
        <v>40315628.899999999</v>
      </c>
      <c r="AE11">
        <v>70.298498590000008</v>
      </c>
    </row>
    <row r="12" spans="1:31" x14ac:dyDescent="0.25">
      <c r="A12" t="s">
        <v>6</v>
      </c>
      <c r="B12">
        <v>2661458.62</v>
      </c>
      <c r="C12">
        <v>0</v>
      </c>
      <c r="D12">
        <v>0</v>
      </c>
      <c r="E12">
        <v>20254382.059999999</v>
      </c>
      <c r="G12">
        <v>6939527</v>
      </c>
      <c r="H12">
        <v>850000</v>
      </c>
      <c r="I12">
        <v>0</v>
      </c>
      <c r="J12">
        <v>23666865.050000001</v>
      </c>
      <c r="L12">
        <v>55783450.990000002</v>
      </c>
      <c r="M12">
        <v>9366599.7100000009</v>
      </c>
      <c r="N12">
        <v>20000000</v>
      </c>
      <c r="O12">
        <v>27205088.239999998</v>
      </c>
      <c r="Q12">
        <v>126740889.28</v>
      </c>
      <c r="R12">
        <v>11318772.050000001</v>
      </c>
      <c r="S12">
        <v>4700036.09</v>
      </c>
      <c r="T12">
        <v>16026297.779999999</v>
      </c>
      <c r="V12">
        <v>4969137.32</v>
      </c>
      <c r="W12">
        <v>43452981.920000002</v>
      </c>
      <c r="X12">
        <v>100036.09</v>
      </c>
      <c r="Y12">
        <v>82292378.859999999</v>
      </c>
      <c r="AA12" s="2">
        <v>110205</v>
      </c>
      <c r="AB12">
        <v>10036.09</v>
      </c>
      <c r="AC12">
        <v>0</v>
      </c>
      <c r="AD12">
        <v>39142265.460000001</v>
      </c>
      <c r="AE12">
        <v>70.298498590000008</v>
      </c>
    </row>
    <row r="13" spans="1:31" x14ac:dyDescent="0.25">
      <c r="A13" t="s">
        <v>7</v>
      </c>
      <c r="B13">
        <v>1313260.5</v>
      </c>
      <c r="C13">
        <v>0</v>
      </c>
      <c r="D13">
        <v>0</v>
      </c>
      <c r="E13">
        <v>0</v>
      </c>
      <c r="G13">
        <v>852911.09</v>
      </c>
      <c r="H13">
        <v>0</v>
      </c>
      <c r="I13">
        <v>0</v>
      </c>
      <c r="J13">
        <v>0</v>
      </c>
      <c r="L13">
        <v>647016.29</v>
      </c>
      <c r="M13">
        <v>0</v>
      </c>
      <c r="N13">
        <v>0</v>
      </c>
      <c r="O13">
        <v>0</v>
      </c>
      <c r="Q13">
        <v>1034481.77</v>
      </c>
      <c r="R13">
        <v>0</v>
      </c>
      <c r="S13">
        <v>0</v>
      </c>
      <c r="T13">
        <v>0</v>
      </c>
      <c r="V13">
        <v>0</v>
      </c>
      <c r="W13">
        <v>1623053.26</v>
      </c>
      <c r="X13">
        <v>0</v>
      </c>
      <c r="Y13">
        <v>0</v>
      </c>
      <c r="AA13" s="2">
        <v>110210</v>
      </c>
      <c r="AB13">
        <v>0</v>
      </c>
      <c r="AC13">
        <v>0</v>
      </c>
      <c r="AD13">
        <v>1173363.44</v>
      </c>
      <c r="AE13">
        <v>0</v>
      </c>
    </row>
    <row r="14" spans="1:31" x14ac:dyDescent="0.25">
      <c r="A14" t="s">
        <v>8</v>
      </c>
      <c r="B14">
        <v>0</v>
      </c>
      <c r="C14">
        <v>0</v>
      </c>
      <c r="D14">
        <v>0</v>
      </c>
      <c r="E14">
        <v>0</v>
      </c>
      <c r="G14">
        <v>0</v>
      </c>
      <c r="H14">
        <v>0</v>
      </c>
      <c r="I14">
        <v>0</v>
      </c>
      <c r="J14">
        <v>0</v>
      </c>
      <c r="L14">
        <v>0</v>
      </c>
      <c r="M14">
        <v>0</v>
      </c>
      <c r="N14">
        <v>0</v>
      </c>
      <c r="O14">
        <v>0</v>
      </c>
      <c r="Q14">
        <v>0</v>
      </c>
      <c r="R14">
        <v>0</v>
      </c>
      <c r="S14">
        <v>0</v>
      </c>
      <c r="T14">
        <v>0</v>
      </c>
      <c r="V14">
        <v>0</v>
      </c>
      <c r="W14">
        <v>0</v>
      </c>
      <c r="X14">
        <v>0</v>
      </c>
      <c r="Y14">
        <v>0</v>
      </c>
      <c r="AA14" s="2">
        <v>110215</v>
      </c>
      <c r="AB14">
        <v>0</v>
      </c>
      <c r="AC14">
        <v>0</v>
      </c>
      <c r="AD14">
        <v>0</v>
      </c>
      <c r="AE14">
        <v>0</v>
      </c>
    </row>
    <row r="15" spans="1:31" x14ac:dyDescent="0.25">
      <c r="A15" t="s">
        <v>9</v>
      </c>
      <c r="B15">
        <v>0</v>
      </c>
      <c r="C15">
        <v>86872740.219999999</v>
      </c>
      <c r="D15">
        <v>117217963.33</v>
      </c>
      <c r="E15">
        <v>56672298.240000002</v>
      </c>
      <c r="G15">
        <v>0</v>
      </c>
      <c r="H15">
        <v>104291874</v>
      </c>
      <c r="I15">
        <v>47965649.829999998</v>
      </c>
      <c r="J15">
        <v>62879834.840000004</v>
      </c>
      <c r="L15">
        <v>0</v>
      </c>
      <c r="M15">
        <v>80819806.689999998</v>
      </c>
      <c r="N15">
        <v>119028087.64</v>
      </c>
      <c r="O15">
        <v>153171390.84</v>
      </c>
      <c r="Q15">
        <v>0</v>
      </c>
      <c r="R15">
        <v>64747243.630000003</v>
      </c>
      <c r="S15">
        <v>20372744.670000002</v>
      </c>
      <c r="T15">
        <v>81673916.159999996</v>
      </c>
      <c r="V15">
        <v>126371973.79000001</v>
      </c>
      <c r="W15">
        <v>0</v>
      </c>
      <c r="X15">
        <v>71558175.700000003</v>
      </c>
      <c r="Y15">
        <v>79238799.909999996</v>
      </c>
      <c r="AA15" s="2">
        <v>1103</v>
      </c>
      <c r="AB15">
        <v>60408265.700000003</v>
      </c>
      <c r="AC15">
        <v>163643682.08000001</v>
      </c>
      <c r="AD15">
        <v>0</v>
      </c>
      <c r="AE15">
        <v>0.31715288000000003</v>
      </c>
    </row>
    <row r="16" spans="1:31" x14ac:dyDescent="0.25">
      <c r="A16" t="s">
        <v>10</v>
      </c>
      <c r="B16">
        <v>0</v>
      </c>
      <c r="C16">
        <v>8096.02</v>
      </c>
      <c r="D16">
        <v>614000.25</v>
      </c>
      <c r="E16">
        <v>0</v>
      </c>
      <c r="G16">
        <v>0</v>
      </c>
      <c r="H16">
        <v>8333.99</v>
      </c>
      <c r="I16">
        <v>22335944.010000002</v>
      </c>
      <c r="J16">
        <v>0</v>
      </c>
      <c r="L16">
        <v>0</v>
      </c>
      <c r="M16">
        <v>12732.85</v>
      </c>
      <c r="N16">
        <v>97562711.939999998</v>
      </c>
      <c r="O16">
        <v>0</v>
      </c>
      <c r="Q16">
        <v>0</v>
      </c>
      <c r="R16">
        <v>4514.6099999999997</v>
      </c>
      <c r="S16">
        <v>18541180.82</v>
      </c>
      <c r="T16">
        <v>0</v>
      </c>
      <c r="V16">
        <v>8519.1</v>
      </c>
      <c r="W16">
        <v>0</v>
      </c>
      <c r="X16">
        <v>66953653.560000002</v>
      </c>
      <c r="Y16">
        <v>88831.58</v>
      </c>
      <c r="AA16" s="2">
        <v>110310</v>
      </c>
      <c r="AB16">
        <v>55641755.219999999</v>
      </c>
      <c r="AC16">
        <v>8702.4</v>
      </c>
      <c r="AD16">
        <v>0</v>
      </c>
      <c r="AE16">
        <v>0.31144023999999998</v>
      </c>
    </row>
    <row r="17" spans="1:31" x14ac:dyDescent="0.25">
      <c r="A17" t="s">
        <v>11</v>
      </c>
      <c r="B17">
        <v>0</v>
      </c>
      <c r="C17">
        <v>0</v>
      </c>
      <c r="D17">
        <v>110330330.3</v>
      </c>
      <c r="E17">
        <v>0</v>
      </c>
      <c r="G17">
        <v>0</v>
      </c>
      <c r="H17">
        <v>0</v>
      </c>
      <c r="I17">
        <v>222360.41</v>
      </c>
      <c r="J17">
        <v>0</v>
      </c>
      <c r="L17">
        <v>0</v>
      </c>
      <c r="M17">
        <v>0</v>
      </c>
      <c r="N17">
        <v>201061.07</v>
      </c>
      <c r="O17">
        <v>0</v>
      </c>
      <c r="Q17">
        <v>0</v>
      </c>
      <c r="R17">
        <v>0</v>
      </c>
      <c r="S17">
        <v>458710.48</v>
      </c>
      <c r="T17">
        <v>0</v>
      </c>
      <c r="V17">
        <v>0</v>
      </c>
      <c r="W17">
        <v>0</v>
      </c>
      <c r="X17">
        <v>930018.33</v>
      </c>
      <c r="Y17">
        <v>0</v>
      </c>
      <c r="AA17" s="2">
        <v>110315</v>
      </c>
      <c r="AB17">
        <v>668273.32999999996</v>
      </c>
      <c r="AC17">
        <v>0</v>
      </c>
      <c r="AD17">
        <v>0</v>
      </c>
      <c r="AE17">
        <v>0</v>
      </c>
    </row>
    <row r="18" spans="1:31" x14ac:dyDescent="0.25">
      <c r="A18" t="s">
        <v>12</v>
      </c>
      <c r="B18">
        <v>14138.15</v>
      </c>
      <c r="C18">
        <v>0</v>
      </c>
      <c r="D18">
        <v>55962.61</v>
      </c>
      <c r="E18">
        <v>307449.42</v>
      </c>
      <c r="G18">
        <v>180914.22</v>
      </c>
      <c r="H18">
        <v>0</v>
      </c>
      <c r="I18">
        <v>51416.959999999999</v>
      </c>
      <c r="J18">
        <v>153971.35</v>
      </c>
      <c r="L18">
        <v>17594.919999999998</v>
      </c>
      <c r="M18">
        <v>0</v>
      </c>
      <c r="N18">
        <v>306253.77</v>
      </c>
      <c r="O18">
        <v>82685.56</v>
      </c>
      <c r="Q18">
        <v>25392.49</v>
      </c>
      <c r="R18">
        <v>0</v>
      </c>
      <c r="S18">
        <v>771835.04</v>
      </c>
      <c r="T18">
        <v>1418866.66</v>
      </c>
      <c r="V18">
        <v>0</v>
      </c>
      <c r="W18">
        <v>233794.97</v>
      </c>
      <c r="X18">
        <v>169674.17</v>
      </c>
      <c r="Y18">
        <v>339855.31</v>
      </c>
      <c r="AA18" s="2">
        <v>1104</v>
      </c>
      <c r="AB18">
        <v>524863.59</v>
      </c>
      <c r="AC18">
        <v>0</v>
      </c>
      <c r="AD18">
        <v>44188.72</v>
      </c>
      <c r="AE18">
        <v>2.8958550199999999</v>
      </c>
    </row>
    <row r="19" spans="1:31" x14ac:dyDescent="0.25">
      <c r="A19" t="s">
        <v>13</v>
      </c>
      <c r="B19">
        <v>0</v>
      </c>
      <c r="C19">
        <v>0</v>
      </c>
      <c r="D19">
        <v>0</v>
      </c>
      <c r="E19">
        <v>1417816.77</v>
      </c>
      <c r="G19">
        <v>0</v>
      </c>
      <c r="H19">
        <v>0</v>
      </c>
      <c r="I19">
        <v>0</v>
      </c>
      <c r="J19">
        <v>1207981.6499999999</v>
      </c>
      <c r="L19">
        <v>600</v>
      </c>
      <c r="M19">
        <v>0</v>
      </c>
      <c r="N19">
        <v>0</v>
      </c>
      <c r="O19">
        <v>789653.66</v>
      </c>
      <c r="Q19">
        <v>23150.31</v>
      </c>
      <c r="R19">
        <v>0</v>
      </c>
      <c r="S19">
        <v>0</v>
      </c>
      <c r="T19">
        <v>780718.71</v>
      </c>
      <c r="V19">
        <v>0</v>
      </c>
      <c r="W19">
        <v>0</v>
      </c>
      <c r="X19">
        <v>0</v>
      </c>
      <c r="Y19">
        <v>746668.13</v>
      </c>
      <c r="AA19" s="2">
        <v>1105</v>
      </c>
      <c r="AB19">
        <v>0</v>
      </c>
      <c r="AC19">
        <v>0</v>
      </c>
      <c r="AD19">
        <v>0</v>
      </c>
      <c r="AE19">
        <v>0.79718325000000001</v>
      </c>
    </row>
    <row r="20" spans="1:31" x14ac:dyDescent="0.25">
      <c r="A20" t="s">
        <v>14</v>
      </c>
      <c r="B20">
        <v>0</v>
      </c>
      <c r="C20">
        <v>0</v>
      </c>
      <c r="D20">
        <v>0</v>
      </c>
      <c r="E20">
        <v>1417816.77</v>
      </c>
      <c r="G20">
        <v>0</v>
      </c>
      <c r="H20">
        <v>0</v>
      </c>
      <c r="I20">
        <v>0</v>
      </c>
      <c r="J20">
        <v>1207981.6499999999</v>
      </c>
      <c r="L20">
        <v>0</v>
      </c>
      <c r="M20">
        <v>0</v>
      </c>
      <c r="N20">
        <v>0</v>
      </c>
      <c r="O20">
        <v>789653.66</v>
      </c>
      <c r="Q20">
        <v>0</v>
      </c>
      <c r="R20">
        <v>0</v>
      </c>
      <c r="S20">
        <v>0</v>
      </c>
      <c r="T20">
        <v>780718.71</v>
      </c>
      <c r="V20">
        <v>0</v>
      </c>
      <c r="W20">
        <v>0</v>
      </c>
      <c r="X20">
        <v>0</v>
      </c>
      <c r="Y20">
        <v>746668.13</v>
      </c>
      <c r="AA20" s="2">
        <v>110505</v>
      </c>
      <c r="AB20">
        <v>0</v>
      </c>
      <c r="AC20">
        <v>0</v>
      </c>
      <c r="AD20">
        <v>0</v>
      </c>
      <c r="AE20">
        <v>0.79718325000000001</v>
      </c>
    </row>
    <row r="21" spans="1:31" x14ac:dyDescent="0.25">
      <c r="A21" t="s">
        <v>15</v>
      </c>
      <c r="B21">
        <v>0</v>
      </c>
      <c r="C21">
        <v>0</v>
      </c>
      <c r="D21">
        <v>0</v>
      </c>
      <c r="E21">
        <v>0</v>
      </c>
      <c r="G21">
        <v>0</v>
      </c>
      <c r="H21">
        <v>0</v>
      </c>
      <c r="I21">
        <v>0</v>
      </c>
      <c r="J21">
        <v>0</v>
      </c>
      <c r="L21">
        <v>600</v>
      </c>
      <c r="M21">
        <v>0</v>
      </c>
      <c r="N21">
        <v>0</v>
      </c>
      <c r="O21">
        <v>0</v>
      </c>
      <c r="Q21">
        <v>23150.31</v>
      </c>
      <c r="R21">
        <v>0</v>
      </c>
      <c r="S21">
        <v>0</v>
      </c>
      <c r="T21">
        <v>0</v>
      </c>
      <c r="V21">
        <v>0</v>
      </c>
      <c r="W21">
        <v>0</v>
      </c>
      <c r="X21">
        <v>0</v>
      </c>
      <c r="Y21">
        <v>0</v>
      </c>
      <c r="AA21" s="2">
        <v>110510</v>
      </c>
      <c r="AB21">
        <v>0</v>
      </c>
      <c r="AC21">
        <v>0</v>
      </c>
      <c r="AD21">
        <v>0</v>
      </c>
      <c r="AE21">
        <v>0</v>
      </c>
    </row>
    <row r="22" spans="1:31" x14ac:dyDescent="0.25">
      <c r="A22" t="s">
        <v>16</v>
      </c>
      <c r="B22">
        <v>0</v>
      </c>
      <c r="C22">
        <v>0</v>
      </c>
      <c r="D22">
        <v>0</v>
      </c>
      <c r="E22">
        <v>29920000</v>
      </c>
      <c r="G22">
        <v>0</v>
      </c>
      <c r="H22">
        <v>0</v>
      </c>
      <c r="I22">
        <v>0</v>
      </c>
      <c r="J22">
        <v>0</v>
      </c>
      <c r="L22">
        <v>0</v>
      </c>
      <c r="M22">
        <v>0</v>
      </c>
      <c r="N22">
        <v>0</v>
      </c>
      <c r="O22">
        <v>0</v>
      </c>
      <c r="Q22">
        <v>0</v>
      </c>
      <c r="R22">
        <v>0</v>
      </c>
      <c r="S22">
        <v>2000000</v>
      </c>
      <c r="T22">
        <v>0</v>
      </c>
      <c r="V22">
        <v>0</v>
      </c>
      <c r="W22">
        <v>0</v>
      </c>
      <c r="X22">
        <v>0</v>
      </c>
      <c r="Y22">
        <v>0</v>
      </c>
      <c r="AA22" s="2">
        <v>12</v>
      </c>
      <c r="AB22">
        <v>0</v>
      </c>
      <c r="AC22">
        <v>0</v>
      </c>
      <c r="AD22">
        <v>0</v>
      </c>
      <c r="AE22">
        <v>0</v>
      </c>
    </row>
    <row r="23" spans="1:31" x14ac:dyDescent="0.25">
      <c r="A23" t="s">
        <v>17</v>
      </c>
      <c r="B23">
        <v>0</v>
      </c>
      <c r="C23">
        <v>0</v>
      </c>
      <c r="D23">
        <v>0</v>
      </c>
      <c r="E23">
        <v>0</v>
      </c>
      <c r="G23">
        <v>0</v>
      </c>
      <c r="H23">
        <v>0</v>
      </c>
      <c r="I23">
        <v>0</v>
      </c>
      <c r="J23">
        <v>0</v>
      </c>
      <c r="L23">
        <v>0</v>
      </c>
      <c r="M23">
        <v>0</v>
      </c>
      <c r="N23">
        <v>0</v>
      </c>
      <c r="O23">
        <v>0</v>
      </c>
      <c r="Q23">
        <v>0</v>
      </c>
      <c r="R23">
        <v>0</v>
      </c>
      <c r="S23">
        <v>2000000</v>
      </c>
      <c r="T23">
        <v>0</v>
      </c>
      <c r="V23">
        <v>0</v>
      </c>
      <c r="W23">
        <v>0</v>
      </c>
      <c r="X23">
        <v>0</v>
      </c>
      <c r="Y23">
        <v>0</v>
      </c>
      <c r="AA23" s="2">
        <v>1201</v>
      </c>
      <c r="AB23">
        <v>0</v>
      </c>
      <c r="AC23">
        <v>0</v>
      </c>
      <c r="AD23">
        <v>0</v>
      </c>
      <c r="AE23">
        <v>0</v>
      </c>
    </row>
    <row r="24" spans="1:31" x14ac:dyDescent="0.25">
      <c r="A24" t="s">
        <v>18</v>
      </c>
      <c r="B24">
        <v>0</v>
      </c>
      <c r="C24">
        <v>0</v>
      </c>
      <c r="D24">
        <v>0</v>
      </c>
      <c r="E24">
        <v>0</v>
      </c>
      <c r="G24">
        <v>0</v>
      </c>
      <c r="H24">
        <v>0</v>
      </c>
      <c r="I24">
        <v>0</v>
      </c>
      <c r="J24">
        <v>0</v>
      </c>
      <c r="L24">
        <v>0</v>
      </c>
      <c r="M24">
        <v>0</v>
      </c>
      <c r="N24">
        <v>0</v>
      </c>
      <c r="O24">
        <v>0</v>
      </c>
      <c r="Q24">
        <v>0</v>
      </c>
      <c r="R24">
        <v>0</v>
      </c>
      <c r="S24">
        <v>2000000</v>
      </c>
      <c r="T24">
        <v>0</v>
      </c>
      <c r="V24">
        <v>0</v>
      </c>
      <c r="W24">
        <v>0</v>
      </c>
      <c r="X24">
        <v>0</v>
      </c>
      <c r="Y24">
        <v>0</v>
      </c>
      <c r="AA24" s="2">
        <v>120105</v>
      </c>
      <c r="AB24">
        <v>0</v>
      </c>
      <c r="AC24">
        <v>0</v>
      </c>
      <c r="AD24">
        <v>0</v>
      </c>
      <c r="AE24">
        <v>0</v>
      </c>
    </row>
    <row r="25" spans="1:31" x14ac:dyDescent="0.25">
      <c r="A25" t="s">
        <v>19</v>
      </c>
      <c r="B25">
        <v>0</v>
      </c>
      <c r="C25">
        <v>0</v>
      </c>
      <c r="D25">
        <v>0</v>
      </c>
      <c r="E25">
        <v>0</v>
      </c>
      <c r="G25">
        <v>0</v>
      </c>
      <c r="H25">
        <v>0</v>
      </c>
      <c r="I25">
        <v>0</v>
      </c>
      <c r="J25">
        <v>0</v>
      </c>
      <c r="L25">
        <v>0</v>
      </c>
      <c r="M25">
        <v>0</v>
      </c>
      <c r="N25">
        <v>0</v>
      </c>
      <c r="O25">
        <v>0</v>
      </c>
      <c r="Q25">
        <v>0</v>
      </c>
      <c r="R25">
        <v>0</v>
      </c>
      <c r="S25">
        <v>0</v>
      </c>
      <c r="T25">
        <v>0</v>
      </c>
      <c r="V25">
        <v>0</v>
      </c>
      <c r="W25">
        <v>0</v>
      </c>
      <c r="X25">
        <v>0</v>
      </c>
      <c r="Y25">
        <v>0</v>
      </c>
      <c r="AA25" s="2">
        <v>120110</v>
      </c>
      <c r="AB25">
        <v>0</v>
      </c>
      <c r="AC25">
        <v>0</v>
      </c>
      <c r="AD25">
        <v>0</v>
      </c>
      <c r="AE25">
        <v>0</v>
      </c>
    </row>
    <row r="26" spans="1:31" x14ac:dyDescent="0.25">
      <c r="A26" t="s">
        <v>20</v>
      </c>
      <c r="B26">
        <v>0</v>
      </c>
      <c r="C26">
        <v>0</v>
      </c>
      <c r="D26">
        <v>0</v>
      </c>
      <c r="E26">
        <v>30000000</v>
      </c>
      <c r="G26">
        <v>0</v>
      </c>
      <c r="H26">
        <v>0</v>
      </c>
      <c r="I26">
        <v>0</v>
      </c>
      <c r="J26">
        <v>0</v>
      </c>
      <c r="L26">
        <v>0</v>
      </c>
      <c r="M26">
        <v>0</v>
      </c>
      <c r="N26">
        <v>0</v>
      </c>
      <c r="O26">
        <v>0</v>
      </c>
      <c r="Q26">
        <v>0</v>
      </c>
      <c r="R26">
        <v>0</v>
      </c>
      <c r="S26">
        <v>0</v>
      </c>
      <c r="T26">
        <v>0</v>
      </c>
      <c r="V26">
        <v>0</v>
      </c>
      <c r="W26">
        <v>0</v>
      </c>
      <c r="X26">
        <v>0</v>
      </c>
      <c r="Y26">
        <v>0</v>
      </c>
      <c r="AA26" s="2">
        <v>1202</v>
      </c>
      <c r="AB26">
        <v>0</v>
      </c>
      <c r="AC26">
        <v>0</v>
      </c>
      <c r="AD26">
        <v>0</v>
      </c>
      <c r="AE26">
        <v>0</v>
      </c>
    </row>
    <row r="27" spans="1:31" x14ac:dyDescent="0.25">
      <c r="A27" t="s">
        <v>21</v>
      </c>
      <c r="B27">
        <v>0</v>
      </c>
      <c r="C27">
        <v>0</v>
      </c>
      <c r="D27">
        <v>0</v>
      </c>
      <c r="E27">
        <v>0</v>
      </c>
      <c r="G27">
        <v>0</v>
      </c>
      <c r="H27">
        <v>0</v>
      </c>
      <c r="I27">
        <v>0</v>
      </c>
      <c r="J27">
        <v>0</v>
      </c>
      <c r="L27">
        <v>0</v>
      </c>
      <c r="M27">
        <v>0</v>
      </c>
      <c r="N27">
        <v>0</v>
      </c>
      <c r="O27">
        <v>0</v>
      </c>
      <c r="Q27">
        <v>0</v>
      </c>
      <c r="R27">
        <v>0</v>
      </c>
      <c r="S27">
        <v>0</v>
      </c>
      <c r="T27">
        <v>0</v>
      </c>
      <c r="V27">
        <v>0</v>
      </c>
      <c r="W27">
        <v>0</v>
      </c>
      <c r="X27">
        <v>0</v>
      </c>
      <c r="Y27">
        <v>0</v>
      </c>
      <c r="AA27" s="2">
        <v>120205</v>
      </c>
      <c r="AB27">
        <v>0</v>
      </c>
      <c r="AC27">
        <v>0</v>
      </c>
      <c r="AD27">
        <v>0</v>
      </c>
      <c r="AE27">
        <v>0</v>
      </c>
    </row>
    <row r="28" spans="1:31" x14ac:dyDescent="0.25">
      <c r="A28" t="s">
        <v>22</v>
      </c>
      <c r="B28">
        <v>0</v>
      </c>
      <c r="C28">
        <v>0</v>
      </c>
      <c r="D28">
        <v>0</v>
      </c>
      <c r="E28">
        <v>30000000</v>
      </c>
      <c r="G28">
        <v>0</v>
      </c>
      <c r="H28">
        <v>0</v>
      </c>
      <c r="I28">
        <v>0</v>
      </c>
      <c r="J28">
        <v>0</v>
      </c>
      <c r="L28">
        <v>0</v>
      </c>
      <c r="M28">
        <v>0</v>
      </c>
      <c r="N28">
        <v>0</v>
      </c>
      <c r="O28">
        <v>0</v>
      </c>
      <c r="Q28">
        <v>0</v>
      </c>
      <c r="R28">
        <v>0</v>
      </c>
      <c r="S28">
        <v>0</v>
      </c>
      <c r="T28">
        <v>0</v>
      </c>
      <c r="V28">
        <v>0</v>
      </c>
      <c r="W28">
        <v>0</v>
      </c>
      <c r="X28">
        <v>0</v>
      </c>
      <c r="Y28">
        <v>0</v>
      </c>
      <c r="AA28" s="2">
        <v>120210</v>
      </c>
      <c r="AB28">
        <v>0</v>
      </c>
      <c r="AC28">
        <v>0</v>
      </c>
      <c r="AD28">
        <v>0</v>
      </c>
      <c r="AE28">
        <v>0</v>
      </c>
    </row>
    <row r="29" spans="1:31" x14ac:dyDescent="0.25">
      <c r="A29" t="s">
        <v>23</v>
      </c>
      <c r="B29">
        <v>0</v>
      </c>
      <c r="C29">
        <v>0</v>
      </c>
      <c r="D29">
        <v>0</v>
      </c>
      <c r="E29">
        <v>0</v>
      </c>
      <c r="G29">
        <v>0</v>
      </c>
      <c r="H29">
        <v>0</v>
      </c>
      <c r="I29">
        <v>0</v>
      </c>
      <c r="J29">
        <v>0</v>
      </c>
      <c r="L29">
        <v>0</v>
      </c>
      <c r="M29">
        <v>0</v>
      </c>
      <c r="N29">
        <v>0</v>
      </c>
      <c r="O29">
        <v>0</v>
      </c>
      <c r="Q29">
        <v>0</v>
      </c>
      <c r="R29">
        <v>0</v>
      </c>
      <c r="S29">
        <v>0</v>
      </c>
      <c r="T29">
        <v>0</v>
      </c>
      <c r="V29">
        <v>0</v>
      </c>
      <c r="W29">
        <v>0</v>
      </c>
      <c r="X29">
        <v>0</v>
      </c>
      <c r="Y29">
        <v>0</v>
      </c>
      <c r="AA29" s="2">
        <v>120215</v>
      </c>
      <c r="AB29">
        <v>0</v>
      </c>
      <c r="AC29">
        <v>0</v>
      </c>
      <c r="AD29">
        <v>0</v>
      </c>
      <c r="AE29">
        <v>0</v>
      </c>
    </row>
    <row r="30" spans="1:31" x14ac:dyDescent="0.25">
      <c r="A30" t="s">
        <v>24</v>
      </c>
      <c r="B30">
        <v>0</v>
      </c>
      <c r="C30">
        <v>0</v>
      </c>
      <c r="D30">
        <v>0</v>
      </c>
      <c r="E30">
        <v>-80000</v>
      </c>
      <c r="G30">
        <v>0</v>
      </c>
      <c r="H30">
        <v>0</v>
      </c>
      <c r="I30">
        <v>0</v>
      </c>
      <c r="J30">
        <v>0</v>
      </c>
      <c r="L30">
        <v>0</v>
      </c>
      <c r="M30">
        <v>0</v>
      </c>
      <c r="N30">
        <v>0</v>
      </c>
      <c r="O30">
        <v>0</v>
      </c>
      <c r="Q30">
        <v>0</v>
      </c>
      <c r="R30">
        <v>0</v>
      </c>
      <c r="S30">
        <v>0</v>
      </c>
      <c r="T30">
        <v>0</v>
      </c>
      <c r="V30">
        <v>0</v>
      </c>
      <c r="W30">
        <v>0</v>
      </c>
      <c r="X30">
        <v>0</v>
      </c>
      <c r="Y30">
        <v>0</v>
      </c>
      <c r="AA30" s="2">
        <v>1299</v>
      </c>
      <c r="AB30">
        <v>0</v>
      </c>
      <c r="AC30">
        <v>0</v>
      </c>
      <c r="AD30">
        <v>0</v>
      </c>
      <c r="AE30">
        <v>0</v>
      </c>
    </row>
    <row r="31" spans="1:31" x14ac:dyDescent="0.25">
      <c r="A31" t="s">
        <v>25</v>
      </c>
      <c r="B31">
        <v>0</v>
      </c>
      <c r="C31">
        <v>0</v>
      </c>
      <c r="D31">
        <v>0</v>
      </c>
      <c r="E31">
        <v>0</v>
      </c>
      <c r="G31">
        <v>0</v>
      </c>
      <c r="H31">
        <v>0</v>
      </c>
      <c r="I31">
        <v>0</v>
      </c>
      <c r="J31">
        <v>0</v>
      </c>
      <c r="L31">
        <v>0</v>
      </c>
      <c r="M31">
        <v>0</v>
      </c>
      <c r="N31">
        <v>0</v>
      </c>
      <c r="O31">
        <v>0</v>
      </c>
      <c r="Q31">
        <v>0</v>
      </c>
      <c r="R31">
        <v>0</v>
      </c>
      <c r="S31">
        <v>0</v>
      </c>
      <c r="T31">
        <v>0</v>
      </c>
      <c r="V31">
        <v>0</v>
      </c>
      <c r="W31">
        <v>0</v>
      </c>
      <c r="X31">
        <v>0</v>
      </c>
      <c r="Y31">
        <v>0</v>
      </c>
      <c r="AA31" s="2">
        <v>129905</v>
      </c>
      <c r="AB31">
        <v>0</v>
      </c>
      <c r="AC31">
        <v>0</v>
      </c>
      <c r="AD31">
        <v>0</v>
      </c>
      <c r="AE31">
        <v>0</v>
      </c>
    </row>
    <row r="32" spans="1:31" x14ac:dyDescent="0.25">
      <c r="A32" t="s">
        <v>26</v>
      </c>
      <c r="B32">
        <v>0</v>
      </c>
      <c r="C32">
        <v>0</v>
      </c>
      <c r="D32">
        <v>0</v>
      </c>
      <c r="E32">
        <v>-80000</v>
      </c>
      <c r="G32">
        <v>0</v>
      </c>
      <c r="H32">
        <v>0</v>
      </c>
      <c r="I32">
        <v>0</v>
      </c>
      <c r="J32">
        <v>0</v>
      </c>
      <c r="L32">
        <v>0</v>
      </c>
      <c r="M32">
        <v>0</v>
      </c>
      <c r="N32">
        <v>0</v>
      </c>
      <c r="O32">
        <v>0</v>
      </c>
      <c r="Q32">
        <v>0</v>
      </c>
      <c r="R32">
        <v>0</v>
      </c>
      <c r="S32">
        <v>0</v>
      </c>
      <c r="T32">
        <v>0</v>
      </c>
      <c r="V32">
        <v>0</v>
      </c>
      <c r="W32">
        <v>0</v>
      </c>
      <c r="X32">
        <v>0</v>
      </c>
      <c r="Y32">
        <v>0</v>
      </c>
      <c r="AA32" s="2">
        <v>129910</v>
      </c>
      <c r="AB32">
        <v>0</v>
      </c>
      <c r="AC32">
        <v>0</v>
      </c>
      <c r="AD32">
        <v>0</v>
      </c>
      <c r="AE32">
        <v>0</v>
      </c>
    </row>
    <row r="33" spans="1:31" x14ac:dyDescent="0.25">
      <c r="A33" t="s">
        <v>27</v>
      </c>
      <c r="B33">
        <v>33225849.68</v>
      </c>
      <c r="C33">
        <v>1101654.1399999999</v>
      </c>
      <c r="D33">
        <v>72489842.840000004</v>
      </c>
      <c r="E33">
        <v>73864240.909999996</v>
      </c>
      <c r="G33">
        <v>25564156.710000001</v>
      </c>
      <c r="H33">
        <v>803501.11</v>
      </c>
      <c r="I33">
        <v>104897400.31</v>
      </c>
      <c r="J33">
        <v>32902109.530000001</v>
      </c>
      <c r="L33">
        <v>46243349.329999998</v>
      </c>
      <c r="M33">
        <v>402161.56</v>
      </c>
      <c r="N33">
        <v>237794586.75999999</v>
      </c>
      <c r="O33">
        <v>94134006.299999997</v>
      </c>
      <c r="Q33">
        <v>46172870.909999996</v>
      </c>
      <c r="R33">
        <v>155128312.63</v>
      </c>
      <c r="S33">
        <v>278453294.67000002</v>
      </c>
      <c r="T33">
        <v>60321000.670000002</v>
      </c>
      <c r="V33">
        <v>61220859.200000003</v>
      </c>
      <c r="W33">
        <v>52733255.530000001</v>
      </c>
      <c r="X33">
        <v>244125899.38</v>
      </c>
      <c r="Y33">
        <v>103715881.26000001</v>
      </c>
      <c r="AA33" s="2">
        <v>13</v>
      </c>
      <c r="AB33">
        <v>668549998.52999997</v>
      </c>
      <c r="AC33">
        <v>478489996.19</v>
      </c>
      <c r="AD33">
        <v>16134539.66</v>
      </c>
      <c r="AE33">
        <v>533.09946236999997</v>
      </c>
    </row>
    <row r="34" spans="1:31" x14ac:dyDescent="0.25">
      <c r="A34" t="s">
        <v>28</v>
      </c>
      <c r="B34">
        <v>0</v>
      </c>
      <c r="C34">
        <v>0</v>
      </c>
      <c r="D34">
        <v>1179573.1599999999</v>
      </c>
      <c r="E34">
        <v>58898542.5</v>
      </c>
      <c r="G34">
        <v>0</v>
      </c>
      <c r="H34">
        <v>0</v>
      </c>
      <c r="I34">
        <v>1020746.18</v>
      </c>
      <c r="J34">
        <v>25457635.739999998</v>
      </c>
      <c r="L34">
        <v>0</v>
      </c>
      <c r="M34">
        <v>0</v>
      </c>
      <c r="N34">
        <v>248317.77</v>
      </c>
      <c r="O34">
        <v>88210165.900000006</v>
      </c>
      <c r="Q34">
        <v>0</v>
      </c>
      <c r="R34">
        <v>0</v>
      </c>
      <c r="S34">
        <v>140186.66</v>
      </c>
      <c r="T34">
        <v>21792660.829999998</v>
      </c>
      <c r="V34">
        <v>0</v>
      </c>
      <c r="W34">
        <v>0</v>
      </c>
      <c r="X34">
        <v>116186.66</v>
      </c>
      <c r="Y34">
        <v>20530463.699999999</v>
      </c>
      <c r="AA34" s="2">
        <v>1301</v>
      </c>
      <c r="AB34">
        <v>0</v>
      </c>
      <c r="AC34">
        <v>0</v>
      </c>
      <c r="AD34">
        <v>0</v>
      </c>
      <c r="AE34">
        <v>0</v>
      </c>
    </row>
    <row r="35" spans="1:31" x14ac:dyDescent="0.25">
      <c r="A35" t="s">
        <v>29</v>
      </c>
      <c r="B35">
        <v>0</v>
      </c>
      <c r="C35">
        <v>0</v>
      </c>
      <c r="D35">
        <v>0</v>
      </c>
      <c r="E35">
        <v>9798883.8100000005</v>
      </c>
      <c r="G35">
        <v>0</v>
      </c>
      <c r="H35">
        <v>0</v>
      </c>
      <c r="I35">
        <v>0</v>
      </c>
      <c r="J35">
        <v>5135802.71</v>
      </c>
      <c r="L35">
        <v>0</v>
      </c>
      <c r="M35">
        <v>0</v>
      </c>
      <c r="N35">
        <v>0</v>
      </c>
      <c r="O35">
        <v>38251972.049999997</v>
      </c>
      <c r="Q35">
        <v>0</v>
      </c>
      <c r="R35">
        <v>0</v>
      </c>
      <c r="S35">
        <v>0</v>
      </c>
      <c r="T35">
        <v>4692605.57</v>
      </c>
      <c r="V35">
        <v>0</v>
      </c>
      <c r="W35">
        <v>0</v>
      </c>
      <c r="X35">
        <v>0</v>
      </c>
      <c r="Y35">
        <v>15067542.220000001</v>
      </c>
      <c r="AA35" s="2">
        <v>130105</v>
      </c>
      <c r="AB35">
        <v>0</v>
      </c>
      <c r="AC35">
        <v>0</v>
      </c>
      <c r="AD35">
        <v>0</v>
      </c>
      <c r="AE35">
        <v>0</v>
      </c>
    </row>
    <row r="36" spans="1:31" x14ac:dyDescent="0.25">
      <c r="A36" t="s">
        <v>30</v>
      </c>
      <c r="B36">
        <v>0</v>
      </c>
      <c r="C36">
        <v>0</v>
      </c>
      <c r="D36">
        <v>0</v>
      </c>
      <c r="E36">
        <v>10958209.960000001</v>
      </c>
      <c r="G36">
        <v>0</v>
      </c>
      <c r="H36">
        <v>0</v>
      </c>
      <c r="I36">
        <v>0</v>
      </c>
      <c r="J36">
        <v>2271877.77</v>
      </c>
      <c r="L36">
        <v>0</v>
      </c>
      <c r="M36">
        <v>0</v>
      </c>
      <c r="N36">
        <v>0</v>
      </c>
      <c r="O36">
        <v>32142796.850000001</v>
      </c>
      <c r="Q36">
        <v>0</v>
      </c>
      <c r="R36">
        <v>0</v>
      </c>
      <c r="S36">
        <v>0</v>
      </c>
      <c r="T36">
        <v>1191641.33</v>
      </c>
      <c r="V36">
        <v>0</v>
      </c>
      <c r="W36">
        <v>0</v>
      </c>
      <c r="X36">
        <v>0</v>
      </c>
      <c r="Y36">
        <v>1163194.94</v>
      </c>
      <c r="AA36" s="2">
        <v>130110</v>
      </c>
      <c r="AB36">
        <v>0</v>
      </c>
      <c r="AC36">
        <v>0</v>
      </c>
      <c r="AD36">
        <v>0</v>
      </c>
      <c r="AE36">
        <v>0</v>
      </c>
    </row>
    <row r="37" spans="1:31" x14ac:dyDescent="0.25">
      <c r="A37" t="s">
        <v>31</v>
      </c>
      <c r="B37">
        <v>0</v>
      </c>
      <c r="C37">
        <v>0</v>
      </c>
      <c r="D37">
        <v>0</v>
      </c>
      <c r="E37">
        <v>9351393.7100000009</v>
      </c>
      <c r="G37">
        <v>0</v>
      </c>
      <c r="H37">
        <v>0</v>
      </c>
      <c r="I37">
        <v>0</v>
      </c>
      <c r="J37">
        <v>1454728.68</v>
      </c>
      <c r="L37">
        <v>0</v>
      </c>
      <c r="M37">
        <v>0</v>
      </c>
      <c r="N37">
        <v>0</v>
      </c>
      <c r="O37">
        <v>7935987.4100000001</v>
      </c>
      <c r="Q37">
        <v>0</v>
      </c>
      <c r="R37">
        <v>0</v>
      </c>
      <c r="S37">
        <v>0</v>
      </c>
      <c r="T37">
        <v>6500105.9199999999</v>
      </c>
      <c r="V37">
        <v>0</v>
      </c>
      <c r="W37">
        <v>0</v>
      </c>
      <c r="X37">
        <v>0</v>
      </c>
      <c r="Y37">
        <v>1236640.6000000001</v>
      </c>
      <c r="AA37" s="2">
        <v>130115</v>
      </c>
      <c r="AB37">
        <v>0</v>
      </c>
      <c r="AC37">
        <v>0</v>
      </c>
      <c r="AD37">
        <v>0</v>
      </c>
      <c r="AE37">
        <v>0</v>
      </c>
    </row>
    <row r="38" spans="1:31" x14ac:dyDescent="0.25">
      <c r="A38" t="s">
        <v>32</v>
      </c>
      <c r="B38">
        <v>0</v>
      </c>
      <c r="C38">
        <v>0</v>
      </c>
      <c r="D38">
        <v>0</v>
      </c>
      <c r="E38">
        <v>7326995.8300000001</v>
      </c>
      <c r="G38">
        <v>0</v>
      </c>
      <c r="H38">
        <v>0</v>
      </c>
      <c r="I38">
        <v>0</v>
      </c>
      <c r="J38">
        <v>1415830.68</v>
      </c>
      <c r="L38">
        <v>0</v>
      </c>
      <c r="M38">
        <v>0</v>
      </c>
      <c r="N38">
        <v>0</v>
      </c>
      <c r="O38">
        <v>1028158.35</v>
      </c>
      <c r="Q38">
        <v>0</v>
      </c>
      <c r="R38">
        <v>0</v>
      </c>
      <c r="S38">
        <v>0</v>
      </c>
      <c r="T38">
        <v>3468329.35</v>
      </c>
      <c r="V38">
        <v>0</v>
      </c>
      <c r="W38">
        <v>0</v>
      </c>
      <c r="X38">
        <v>0</v>
      </c>
      <c r="Y38">
        <v>0</v>
      </c>
      <c r="AA38" s="2">
        <v>130120</v>
      </c>
      <c r="AB38">
        <v>0</v>
      </c>
      <c r="AC38">
        <v>0</v>
      </c>
      <c r="AD38">
        <v>0</v>
      </c>
      <c r="AE38">
        <v>0</v>
      </c>
    </row>
    <row r="39" spans="1:31" x14ac:dyDescent="0.25">
      <c r="A39" t="s">
        <v>33</v>
      </c>
      <c r="B39">
        <v>0</v>
      </c>
      <c r="C39">
        <v>0</v>
      </c>
      <c r="D39">
        <v>1179573.1599999999</v>
      </c>
      <c r="E39">
        <v>21463059.190000001</v>
      </c>
      <c r="G39">
        <v>0</v>
      </c>
      <c r="H39">
        <v>0</v>
      </c>
      <c r="I39">
        <v>1020746.18</v>
      </c>
      <c r="J39">
        <v>15179395.9</v>
      </c>
      <c r="L39">
        <v>0</v>
      </c>
      <c r="M39">
        <v>0</v>
      </c>
      <c r="N39">
        <v>248317.77</v>
      </c>
      <c r="O39">
        <v>8851251.2400000002</v>
      </c>
      <c r="Q39">
        <v>0</v>
      </c>
      <c r="R39">
        <v>0</v>
      </c>
      <c r="S39">
        <v>140186.66</v>
      </c>
      <c r="T39">
        <v>5939978.6600000001</v>
      </c>
      <c r="V39">
        <v>0</v>
      </c>
      <c r="W39">
        <v>0</v>
      </c>
      <c r="X39">
        <v>116186.66</v>
      </c>
      <c r="Y39">
        <v>3063085.94</v>
      </c>
      <c r="AA39" s="2">
        <v>130125</v>
      </c>
      <c r="AB39">
        <v>0</v>
      </c>
      <c r="AC39">
        <v>0</v>
      </c>
      <c r="AD39">
        <v>0</v>
      </c>
      <c r="AE39">
        <v>0</v>
      </c>
    </row>
    <row r="40" spans="1:31" x14ac:dyDescent="0.25">
      <c r="A40" t="s">
        <v>34</v>
      </c>
      <c r="B40">
        <v>0</v>
      </c>
      <c r="C40">
        <v>0</v>
      </c>
      <c r="D40">
        <v>24182711.210000001</v>
      </c>
      <c r="E40">
        <v>9092208.4100000001</v>
      </c>
      <c r="G40">
        <v>0</v>
      </c>
      <c r="H40">
        <v>0</v>
      </c>
      <c r="I40">
        <v>0</v>
      </c>
      <c r="J40">
        <v>5465451.79</v>
      </c>
      <c r="L40">
        <v>0</v>
      </c>
      <c r="M40">
        <v>0</v>
      </c>
      <c r="N40">
        <v>0</v>
      </c>
      <c r="O40">
        <v>5246160.4000000004</v>
      </c>
      <c r="Q40">
        <v>0</v>
      </c>
      <c r="R40">
        <v>0</v>
      </c>
      <c r="S40">
        <v>0</v>
      </c>
      <c r="T40">
        <v>38145127.840000004</v>
      </c>
      <c r="V40">
        <v>0</v>
      </c>
      <c r="W40">
        <v>0</v>
      </c>
      <c r="X40">
        <v>0</v>
      </c>
      <c r="Y40">
        <v>68371470.340000004</v>
      </c>
      <c r="AA40" s="2">
        <v>1302</v>
      </c>
      <c r="AB40">
        <v>0</v>
      </c>
      <c r="AC40">
        <v>0</v>
      </c>
      <c r="AD40">
        <v>0</v>
      </c>
      <c r="AE40">
        <v>0</v>
      </c>
    </row>
    <row r="41" spans="1:31" x14ac:dyDescent="0.25">
      <c r="A41" t="s">
        <v>35</v>
      </c>
      <c r="B41">
        <v>0</v>
      </c>
      <c r="C41">
        <v>0</v>
      </c>
      <c r="D41">
        <v>0</v>
      </c>
      <c r="E41">
        <v>0</v>
      </c>
      <c r="G41">
        <v>0</v>
      </c>
      <c r="H41">
        <v>0</v>
      </c>
      <c r="I41">
        <v>0</v>
      </c>
      <c r="J41">
        <v>0</v>
      </c>
      <c r="L41">
        <v>0</v>
      </c>
      <c r="M41">
        <v>0</v>
      </c>
      <c r="N41">
        <v>0</v>
      </c>
      <c r="O41">
        <v>0</v>
      </c>
      <c r="Q41">
        <v>0</v>
      </c>
      <c r="R41">
        <v>0</v>
      </c>
      <c r="S41">
        <v>0</v>
      </c>
      <c r="T41">
        <v>7156709.29</v>
      </c>
      <c r="V41">
        <v>0</v>
      </c>
      <c r="W41">
        <v>0</v>
      </c>
      <c r="X41">
        <v>0</v>
      </c>
      <c r="Y41">
        <v>6913448.8200000003</v>
      </c>
      <c r="AA41" s="2">
        <v>130205</v>
      </c>
      <c r="AB41">
        <v>0</v>
      </c>
      <c r="AC41">
        <v>0</v>
      </c>
      <c r="AD41">
        <v>0</v>
      </c>
      <c r="AE41">
        <v>0</v>
      </c>
    </row>
    <row r="42" spans="1:31" x14ac:dyDescent="0.25">
      <c r="A42" t="s">
        <v>36</v>
      </c>
      <c r="B42">
        <v>0</v>
      </c>
      <c r="C42">
        <v>0</v>
      </c>
      <c r="D42">
        <v>419209</v>
      </c>
      <c r="E42">
        <v>0</v>
      </c>
      <c r="G42">
        <v>0</v>
      </c>
      <c r="H42">
        <v>0</v>
      </c>
      <c r="I42">
        <v>0</v>
      </c>
      <c r="J42">
        <v>0</v>
      </c>
      <c r="L42">
        <v>0</v>
      </c>
      <c r="M42">
        <v>0</v>
      </c>
      <c r="N42">
        <v>0</v>
      </c>
      <c r="O42">
        <v>0</v>
      </c>
      <c r="Q42">
        <v>0</v>
      </c>
      <c r="R42">
        <v>0</v>
      </c>
      <c r="S42">
        <v>0</v>
      </c>
      <c r="T42">
        <v>10000948.949999999</v>
      </c>
      <c r="V42">
        <v>0</v>
      </c>
      <c r="W42">
        <v>0</v>
      </c>
      <c r="X42">
        <v>0</v>
      </c>
      <c r="Y42">
        <v>36707608.119999997</v>
      </c>
      <c r="AA42" s="2">
        <v>130210</v>
      </c>
      <c r="AB42">
        <v>0</v>
      </c>
      <c r="AC42">
        <v>0</v>
      </c>
      <c r="AD42">
        <v>0</v>
      </c>
      <c r="AE42">
        <v>0</v>
      </c>
    </row>
    <row r="43" spans="1:31" x14ac:dyDescent="0.25">
      <c r="A43" t="s">
        <v>37</v>
      </c>
      <c r="B43">
        <v>0</v>
      </c>
      <c r="C43">
        <v>0</v>
      </c>
      <c r="D43">
        <v>0</v>
      </c>
      <c r="E43">
        <v>0</v>
      </c>
      <c r="G43">
        <v>0</v>
      </c>
      <c r="H43">
        <v>0</v>
      </c>
      <c r="I43">
        <v>0</v>
      </c>
      <c r="J43">
        <v>109641.73</v>
      </c>
      <c r="L43">
        <v>0</v>
      </c>
      <c r="M43">
        <v>0</v>
      </c>
      <c r="N43">
        <v>0</v>
      </c>
      <c r="O43">
        <v>127087.41</v>
      </c>
      <c r="Q43">
        <v>0</v>
      </c>
      <c r="R43">
        <v>0</v>
      </c>
      <c r="S43">
        <v>0</v>
      </c>
      <c r="T43">
        <v>15122109.720000001</v>
      </c>
      <c r="V43">
        <v>0</v>
      </c>
      <c r="W43">
        <v>0</v>
      </c>
      <c r="X43">
        <v>0</v>
      </c>
      <c r="Y43">
        <v>16219838.58</v>
      </c>
      <c r="AA43" s="2">
        <v>130215</v>
      </c>
      <c r="AB43">
        <v>0</v>
      </c>
      <c r="AC43">
        <v>0</v>
      </c>
      <c r="AD43">
        <v>0</v>
      </c>
      <c r="AE43">
        <v>0</v>
      </c>
    </row>
    <row r="44" spans="1:31" x14ac:dyDescent="0.25">
      <c r="A44" t="s">
        <v>38</v>
      </c>
      <c r="B44">
        <v>0</v>
      </c>
      <c r="C44">
        <v>0</v>
      </c>
      <c r="D44">
        <v>3809893.9</v>
      </c>
      <c r="E44">
        <v>0</v>
      </c>
      <c r="G44">
        <v>0</v>
      </c>
      <c r="H44">
        <v>0</v>
      </c>
      <c r="I44">
        <v>0</v>
      </c>
      <c r="J44">
        <v>8800.4599999999991</v>
      </c>
      <c r="L44">
        <v>0</v>
      </c>
      <c r="M44">
        <v>0</v>
      </c>
      <c r="N44">
        <v>0</v>
      </c>
      <c r="O44">
        <v>702009.01</v>
      </c>
      <c r="Q44">
        <v>0</v>
      </c>
      <c r="R44">
        <v>0</v>
      </c>
      <c r="S44">
        <v>0</v>
      </c>
      <c r="T44">
        <v>115680.84</v>
      </c>
      <c r="V44">
        <v>0</v>
      </c>
      <c r="W44">
        <v>0</v>
      </c>
      <c r="X44">
        <v>0</v>
      </c>
      <c r="Y44">
        <v>174525.26</v>
      </c>
      <c r="AA44" s="2">
        <v>130220</v>
      </c>
      <c r="AB44">
        <v>0</v>
      </c>
      <c r="AC44">
        <v>0</v>
      </c>
      <c r="AD44">
        <v>0</v>
      </c>
      <c r="AE44">
        <v>0</v>
      </c>
    </row>
    <row r="45" spans="1:31" x14ac:dyDescent="0.25">
      <c r="A45" t="s">
        <v>39</v>
      </c>
      <c r="B45">
        <v>0</v>
      </c>
      <c r="C45">
        <v>0</v>
      </c>
      <c r="D45">
        <v>19953608.309999999</v>
      </c>
      <c r="E45">
        <v>9092208.4100000001</v>
      </c>
      <c r="G45">
        <v>0</v>
      </c>
      <c r="H45">
        <v>0</v>
      </c>
      <c r="I45">
        <v>0</v>
      </c>
      <c r="J45">
        <v>5347009.5999999996</v>
      </c>
      <c r="L45">
        <v>0</v>
      </c>
      <c r="M45">
        <v>0</v>
      </c>
      <c r="N45">
        <v>0</v>
      </c>
      <c r="O45">
        <v>4417063.9800000004</v>
      </c>
      <c r="Q45">
        <v>0</v>
      </c>
      <c r="R45">
        <v>0</v>
      </c>
      <c r="S45">
        <v>0</v>
      </c>
      <c r="T45">
        <v>5749679.04</v>
      </c>
      <c r="V45">
        <v>0</v>
      </c>
      <c r="W45">
        <v>0</v>
      </c>
      <c r="X45">
        <v>0</v>
      </c>
      <c r="Y45">
        <v>8356049.5599999996</v>
      </c>
      <c r="AA45" s="2">
        <v>130225</v>
      </c>
      <c r="AB45">
        <v>0</v>
      </c>
      <c r="AC45">
        <v>0</v>
      </c>
      <c r="AD45">
        <v>0</v>
      </c>
      <c r="AE45">
        <v>0</v>
      </c>
    </row>
    <row r="46" spans="1:31" x14ac:dyDescent="0.25">
      <c r="A46" t="s">
        <v>40</v>
      </c>
      <c r="B46">
        <v>33030000</v>
      </c>
      <c r="C46">
        <v>0</v>
      </c>
      <c r="D46">
        <v>20393606.34</v>
      </c>
      <c r="E46">
        <v>0</v>
      </c>
      <c r="G46">
        <v>25400000</v>
      </c>
      <c r="H46">
        <v>0</v>
      </c>
      <c r="I46">
        <v>59801237.780000001</v>
      </c>
      <c r="J46">
        <v>0</v>
      </c>
      <c r="L46">
        <v>46100000</v>
      </c>
      <c r="M46">
        <v>0</v>
      </c>
      <c r="N46">
        <v>225535409.62</v>
      </c>
      <c r="O46">
        <v>0</v>
      </c>
      <c r="Q46">
        <v>46075273.369999997</v>
      </c>
      <c r="R46">
        <v>0</v>
      </c>
      <c r="S46">
        <v>137145655.53999999</v>
      </c>
      <c r="T46">
        <v>0</v>
      </c>
      <c r="V46">
        <v>0</v>
      </c>
      <c r="W46">
        <v>40245117.799999997</v>
      </c>
      <c r="X46">
        <v>161778312.11000001</v>
      </c>
      <c r="Y46">
        <v>0</v>
      </c>
      <c r="AA46" s="2">
        <v>1303</v>
      </c>
      <c r="AB46">
        <v>176072602.59</v>
      </c>
      <c r="AC46">
        <v>0</v>
      </c>
      <c r="AD46">
        <v>14575896.859999999</v>
      </c>
      <c r="AE46">
        <v>46.828212790000002</v>
      </c>
    </row>
    <row r="47" spans="1:31" x14ac:dyDescent="0.25">
      <c r="A47" t="s">
        <v>41</v>
      </c>
      <c r="B47">
        <v>8600000</v>
      </c>
      <c r="C47">
        <v>0</v>
      </c>
      <c r="D47">
        <v>0</v>
      </c>
      <c r="E47">
        <v>0</v>
      </c>
      <c r="G47">
        <v>25400000</v>
      </c>
      <c r="H47">
        <v>0</v>
      </c>
      <c r="I47">
        <v>2805815.57</v>
      </c>
      <c r="J47">
        <v>0</v>
      </c>
      <c r="L47">
        <v>46100000</v>
      </c>
      <c r="M47">
        <v>0</v>
      </c>
      <c r="N47">
        <v>56500000</v>
      </c>
      <c r="O47">
        <v>0</v>
      </c>
      <c r="Q47">
        <v>14569897.699999999</v>
      </c>
      <c r="R47">
        <v>0</v>
      </c>
      <c r="S47">
        <v>7062270.1200000001</v>
      </c>
      <c r="T47">
        <v>0</v>
      </c>
      <c r="V47">
        <v>0</v>
      </c>
      <c r="W47">
        <v>7497923.8300000001</v>
      </c>
      <c r="X47">
        <v>33933778.920000002</v>
      </c>
      <c r="Y47">
        <v>0</v>
      </c>
      <c r="AA47" s="2">
        <v>130305</v>
      </c>
      <c r="AB47">
        <v>8534884.5399999991</v>
      </c>
      <c r="AC47">
        <v>0</v>
      </c>
      <c r="AD47">
        <v>221831.84</v>
      </c>
      <c r="AE47">
        <v>33.972647070000001</v>
      </c>
    </row>
    <row r="48" spans="1:31" x14ac:dyDescent="0.25">
      <c r="A48" t="s">
        <v>42</v>
      </c>
      <c r="B48">
        <v>11300000</v>
      </c>
      <c r="C48">
        <v>0</v>
      </c>
      <c r="D48">
        <v>0</v>
      </c>
      <c r="E48">
        <v>0</v>
      </c>
      <c r="G48">
        <v>0</v>
      </c>
      <c r="H48">
        <v>0</v>
      </c>
      <c r="I48">
        <v>187500</v>
      </c>
      <c r="J48">
        <v>0</v>
      </c>
      <c r="L48">
        <v>0</v>
      </c>
      <c r="M48">
        <v>0</v>
      </c>
      <c r="N48">
        <v>83380899.120000005</v>
      </c>
      <c r="O48">
        <v>0</v>
      </c>
      <c r="Q48">
        <v>9919492.6400000006</v>
      </c>
      <c r="R48">
        <v>0</v>
      </c>
      <c r="S48">
        <v>5650319.9699999997</v>
      </c>
      <c r="T48">
        <v>0</v>
      </c>
      <c r="V48">
        <v>0</v>
      </c>
      <c r="W48">
        <v>14789730.73</v>
      </c>
      <c r="X48">
        <v>33592905.439999998</v>
      </c>
      <c r="Y48">
        <v>0</v>
      </c>
      <c r="AA48" s="2">
        <v>130310</v>
      </c>
      <c r="AB48">
        <v>10729058.640000001</v>
      </c>
      <c r="AC48">
        <v>0</v>
      </c>
      <c r="AD48">
        <v>2343934.75</v>
      </c>
      <c r="AE48">
        <v>11.46483935</v>
      </c>
    </row>
    <row r="49" spans="1:31" x14ac:dyDescent="0.25">
      <c r="A49" t="s">
        <v>43</v>
      </c>
      <c r="B49">
        <v>13130000</v>
      </c>
      <c r="C49">
        <v>0</v>
      </c>
      <c r="D49">
        <v>801656.76</v>
      </c>
      <c r="E49">
        <v>0</v>
      </c>
      <c r="G49">
        <v>0</v>
      </c>
      <c r="H49">
        <v>0</v>
      </c>
      <c r="I49">
        <v>895344.06</v>
      </c>
      <c r="J49">
        <v>0</v>
      </c>
      <c r="L49">
        <v>0</v>
      </c>
      <c r="M49">
        <v>0</v>
      </c>
      <c r="N49">
        <v>38694356.840000004</v>
      </c>
      <c r="O49">
        <v>0</v>
      </c>
      <c r="Q49">
        <v>2177112.85</v>
      </c>
      <c r="R49">
        <v>0</v>
      </c>
      <c r="S49">
        <v>9957124.2100000009</v>
      </c>
      <c r="T49">
        <v>0</v>
      </c>
      <c r="V49">
        <v>0</v>
      </c>
      <c r="W49">
        <v>3038113.71</v>
      </c>
      <c r="X49">
        <v>7125298.9699999997</v>
      </c>
      <c r="Y49">
        <v>0</v>
      </c>
      <c r="AA49" s="2">
        <v>130315</v>
      </c>
      <c r="AB49">
        <v>17929444.449999999</v>
      </c>
      <c r="AC49">
        <v>0</v>
      </c>
      <c r="AD49">
        <v>576213.36</v>
      </c>
      <c r="AE49">
        <v>0.35042000000000001</v>
      </c>
    </row>
    <row r="50" spans="1:31" x14ac:dyDescent="0.25">
      <c r="A50" t="s">
        <v>44</v>
      </c>
      <c r="B50">
        <v>0</v>
      </c>
      <c r="C50">
        <v>0</v>
      </c>
      <c r="D50">
        <v>1867057.83</v>
      </c>
      <c r="E50">
        <v>0</v>
      </c>
      <c r="G50">
        <v>0</v>
      </c>
      <c r="H50">
        <v>0</v>
      </c>
      <c r="I50">
        <v>3203196.3</v>
      </c>
      <c r="J50">
        <v>0</v>
      </c>
      <c r="L50">
        <v>0</v>
      </c>
      <c r="M50">
        <v>0</v>
      </c>
      <c r="N50">
        <v>5842211.54</v>
      </c>
      <c r="O50">
        <v>0</v>
      </c>
      <c r="Q50">
        <v>8319099.1200000001</v>
      </c>
      <c r="R50">
        <v>0</v>
      </c>
      <c r="S50">
        <v>20704754.710000001</v>
      </c>
      <c r="T50">
        <v>0</v>
      </c>
      <c r="V50">
        <v>0</v>
      </c>
      <c r="W50">
        <v>1740731.49</v>
      </c>
      <c r="X50">
        <v>16740827.51</v>
      </c>
      <c r="Y50">
        <v>0</v>
      </c>
      <c r="AA50" s="2">
        <v>130320</v>
      </c>
      <c r="AB50">
        <v>21678668.129999999</v>
      </c>
      <c r="AC50">
        <v>0</v>
      </c>
      <c r="AD50">
        <v>1073995.1399999999</v>
      </c>
      <c r="AE50">
        <v>0.57816221000000001</v>
      </c>
    </row>
    <row r="51" spans="1:31" x14ac:dyDescent="0.25">
      <c r="A51" t="s">
        <v>45</v>
      </c>
      <c r="B51">
        <v>0</v>
      </c>
      <c r="C51">
        <v>0</v>
      </c>
      <c r="D51">
        <v>17724891.75</v>
      </c>
      <c r="E51">
        <v>0</v>
      </c>
      <c r="G51">
        <v>0</v>
      </c>
      <c r="H51">
        <v>0</v>
      </c>
      <c r="I51">
        <v>52709381.850000001</v>
      </c>
      <c r="J51">
        <v>0</v>
      </c>
      <c r="L51">
        <v>0</v>
      </c>
      <c r="M51">
        <v>0</v>
      </c>
      <c r="N51">
        <v>41117942.119999997</v>
      </c>
      <c r="O51">
        <v>0</v>
      </c>
      <c r="Q51">
        <v>11089671.060000001</v>
      </c>
      <c r="R51">
        <v>0</v>
      </c>
      <c r="S51">
        <v>93771186.530000001</v>
      </c>
      <c r="T51">
        <v>0</v>
      </c>
      <c r="V51">
        <v>0</v>
      </c>
      <c r="W51">
        <v>13178618.039999999</v>
      </c>
      <c r="X51">
        <v>70385501.269999996</v>
      </c>
      <c r="Y51">
        <v>0</v>
      </c>
      <c r="AA51" s="2">
        <v>130325</v>
      </c>
      <c r="AB51">
        <v>117200546.83</v>
      </c>
      <c r="AC51">
        <v>0</v>
      </c>
      <c r="AD51">
        <v>10359921.77</v>
      </c>
      <c r="AE51">
        <v>0.46214415999999997</v>
      </c>
    </row>
    <row r="52" spans="1:31" x14ac:dyDescent="0.25">
      <c r="A52" t="s">
        <v>46</v>
      </c>
      <c r="B52">
        <v>10736.84</v>
      </c>
      <c r="C52">
        <v>193970.11</v>
      </c>
      <c r="D52">
        <v>0</v>
      </c>
      <c r="E52">
        <v>0</v>
      </c>
      <c r="G52">
        <v>9726.32</v>
      </c>
      <c r="H52">
        <v>140141.5</v>
      </c>
      <c r="I52">
        <v>0</v>
      </c>
      <c r="J52">
        <v>0</v>
      </c>
      <c r="L52">
        <v>8715.7999999999993</v>
      </c>
      <c r="M52">
        <v>68969.929999999993</v>
      </c>
      <c r="N52">
        <v>0</v>
      </c>
      <c r="O52">
        <v>0</v>
      </c>
      <c r="Q52">
        <v>7705.28</v>
      </c>
      <c r="R52">
        <v>150128388.06</v>
      </c>
      <c r="S52">
        <v>112202965.25</v>
      </c>
      <c r="T52">
        <v>0</v>
      </c>
      <c r="V52">
        <v>53220859.200000003</v>
      </c>
      <c r="W52">
        <v>3110993</v>
      </c>
      <c r="X52">
        <v>39079360.770000003</v>
      </c>
      <c r="Y52">
        <v>0</v>
      </c>
      <c r="AA52" s="2">
        <v>1304</v>
      </c>
      <c r="AB52">
        <v>416851073.22000003</v>
      </c>
      <c r="AC52">
        <v>53490511.200000003</v>
      </c>
      <c r="AD52">
        <v>1504203</v>
      </c>
      <c r="AE52">
        <v>486.75101952</v>
      </c>
    </row>
    <row r="53" spans="1:31" x14ac:dyDescent="0.25">
      <c r="A53" t="s">
        <v>47</v>
      </c>
      <c r="B53">
        <v>0</v>
      </c>
      <c r="C53">
        <v>0</v>
      </c>
      <c r="D53">
        <v>0</v>
      </c>
      <c r="E53">
        <v>0</v>
      </c>
      <c r="G53">
        <v>0</v>
      </c>
      <c r="H53">
        <v>0</v>
      </c>
      <c r="I53">
        <v>0</v>
      </c>
      <c r="J53">
        <v>0</v>
      </c>
      <c r="L53">
        <v>0</v>
      </c>
      <c r="M53">
        <v>0</v>
      </c>
      <c r="N53">
        <v>0</v>
      </c>
      <c r="O53">
        <v>0</v>
      </c>
      <c r="Q53">
        <v>0</v>
      </c>
      <c r="R53">
        <v>0</v>
      </c>
      <c r="S53">
        <v>10000000</v>
      </c>
      <c r="T53">
        <v>0</v>
      </c>
      <c r="V53">
        <v>0</v>
      </c>
      <c r="W53">
        <v>3105000</v>
      </c>
      <c r="X53">
        <v>14980390</v>
      </c>
      <c r="Y53">
        <v>0</v>
      </c>
      <c r="AA53" s="2">
        <v>130405</v>
      </c>
      <c r="AB53">
        <v>37022.44</v>
      </c>
      <c r="AC53">
        <v>0</v>
      </c>
      <c r="AD53">
        <v>0</v>
      </c>
      <c r="AE53">
        <v>12.563615349999999</v>
      </c>
    </row>
    <row r="54" spans="1:31" x14ac:dyDescent="0.25">
      <c r="A54" t="s">
        <v>48</v>
      </c>
      <c r="B54">
        <v>505.26</v>
      </c>
      <c r="C54">
        <v>0</v>
      </c>
      <c r="D54">
        <v>0</v>
      </c>
      <c r="E54">
        <v>0</v>
      </c>
      <c r="G54">
        <v>505.26</v>
      </c>
      <c r="H54">
        <v>0</v>
      </c>
      <c r="I54">
        <v>0</v>
      </c>
      <c r="J54">
        <v>0</v>
      </c>
      <c r="L54">
        <v>505.26</v>
      </c>
      <c r="M54">
        <v>0</v>
      </c>
      <c r="N54">
        <v>0</v>
      </c>
      <c r="O54">
        <v>0</v>
      </c>
      <c r="Q54">
        <v>856.14</v>
      </c>
      <c r="R54">
        <v>0</v>
      </c>
      <c r="S54">
        <v>281981.33</v>
      </c>
      <c r="T54">
        <v>0</v>
      </c>
      <c r="V54">
        <v>0</v>
      </c>
      <c r="W54">
        <v>856.14</v>
      </c>
      <c r="X54">
        <v>15140831.1</v>
      </c>
      <c r="Y54">
        <v>0</v>
      </c>
      <c r="AA54" s="2">
        <v>130410</v>
      </c>
      <c r="AB54">
        <v>647281.18999999994</v>
      </c>
      <c r="AC54">
        <v>0</v>
      </c>
      <c r="AD54">
        <v>1500839.42</v>
      </c>
      <c r="AE54">
        <v>46.214342710000004</v>
      </c>
    </row>
    <row r="55" spans="1:31" x14ac:dyDescent="0.25">
      <c r="A55" t="s">
        <v>49</v>
      </c>
      <c r="B55">
        <v>0</v>
      </c>
      <c r="C55">
        <v>0</v>
      </c>
      <c r="D55">
        <v>0</v>
      </c>
      <c r="E55">
        <v>0</v>
      </c>
      <c r="G55">
        <v>0</v>
      </c>
      <c r="H55">
        <v>0</v>
      </c>
      <c r="I55">
        <v>0</v>
      </c>
      <c r="J55">
        <v>0</v>
      </c>
      <c r="L55">
        <v>0</v>
      </c>
      <c r="M55">
        <v>0</v>
      </c>
      <c r="N55">
        <v>0</v>
      </c>
      <c r="O55">
        <v>0</v>
      </c>
      <c r="Q55">
        <v>0</v>
      </c>
      <c r="R55">
        <v>0</v>
      </c>
      <c r="S55">
        <v>50000000</v>
      </c>
      <c r="T55">
        <v>0</v>
      </c>
      <c r="V55">
        <v>0</v>
      </c>
      <c r="W55">
        <v>0</v>
      </c>
      <c r="X55">
        <v>335608.45</v>
      </c>
      <c r="Y55">
        <v>0</v>
      </c>
      <c r="AA55" s="2">
        <v>130415</v>
      </c>
      <c r="AB55">
        <v>718196.53</v>
      </c>
      <c r="AC55">
        <v>0</v>
      </c>
      <c r="AD55">
        <v>0</v>
      </c>
      <c r="AE55">
        <v>15.92620769</v>
      </c>
    </row>
    <row r="56" spans="1:31" x14ac:dyDescent="0.25">
      <c r="A56" t="s">
        <v>50</v>
      </c>
      <c r="B56">
        <v>505.26</v>
      </c>
      <c r="C56">
        <v>0</v>
      </c>
      <c r="D56">
        <v>0</v>
      </c>
      <c r="E56">
        <v>0</v>
      </c>
      <c r="G56">
        <v>505.26</v>
      </c>
      <c r="H56">
        <v>0</v>
      </c>
      <c r="I56">
        <v>0</v>
      </c>
      <c r="J56">
        <v>0</v>
      </c>
      <c r="L56">
        <v>505.26</v>
      </c>
      <c r="M56">
        <v>68969.929999999993</v>
      </c>
      <c r="N56">
        <v>0</v>
      </c>
      <c r="O56">
        <v>0</v>
      </c>
      <c r="Q56">
        <v>856.14</v>
      </c>
      <c r="R56">
        <v>150128388.06</v>
      </c>
      <c r="S56">
        <v>50266398.170000002</v>
      </c>
      <c r="T56">
        <v>0</v>
      </c>
      <c r="V56">
        <v>53220859.200000003</v>
      </c>
      <c r="W56">
        <v>856.14</v>
      </c>
      <c r="X56">
        <v>942502.91</v>
      </c>
      <c r="Y56">
        <v>0</v>
      </c>
      <c r="AA56" s="2">
        <v>130420</v>
      </c>
      <c r="AB56">
        <v>1779936.85</v>
      </c>
      <c r="AC56">
        <v>53490511.200000003</v>
      </c>
      <c r="AD56">
        <v>840.89</v>
      </c>
      <c r="AE56">
        <v>0.75490833999999996</v>
      </c>
    </row>
    <row r="57" spans="1:31" x14ac:dyDescent="0.25">
      <c r="A57" s="9" t="s">
        <v>51</v>
      </c>
      <c r="B57">
        <v>9726.32</v>
      </c>
      <c r="C57">
        <v>193970.11</v>
      </c>
      <c r="D57">
        <v>0</v>
      </c>
      <c r="E57">
        <v>0</v>
      </c>
      <c r="G57">
        <v>8715.7999999999993</v>
      </c>
      <c r="H57">
        <v>140141.5</v>
      </c>
      <c r="I57">
        <v>0</v>
      </c>
      <c r="J57">
        <v>0</v>
      </c>
      <c r="L57">
        <v>7705.28</v>
      </c>
      <c r="M57">
        <v>0</v>
      </c>
      <c r="N57">
        <v>0</v>
      </c>
      <c r="O57">
        <v>0</v>
      </c>
      <c r="Q57">
        <v>5993</v>
      </c>
      <c r="R57">
        <v>0</v>
      </c>
      <c r="S57">
        <v>1654585.75</v>
      </c>
      <c r="T57">
        <v>0</v>
      </c>
      <c r="V57">
        <v>0</v>
      </c>
      <c r="W57">
        <v>4280.72</v>
      </c>
      <c r="X57">
        <v>7680028.3099999996</v>
      </c>
      <c r="Y57">
        <v>0</v>
      </c>
      <c r="AA57" s="2">
        <v>130425</v>
      </c>
      <c r="AB57">
        <v>413668636.20999998</v>
      </c>
      <c r="AC57">
        <v>0</v>
      </c>
      <c r="AD57">
        <v>2522.69</v>
      </c>
      <c r="AE57">
        <v>411.29194543</v>
      </c>
    </row>
    <row r="58" spans="1:31" x14ac:dyDescent="0.25">
      <c r="A58" t="s">
        <v>52</v>
      </c>
      <c r="B58">
        <v>186982.62</v>
      </c>
      <c r="C58">
        <v>0</v>
      </c>
      <c r="D58">
        <v>5095471.6900000004</v>
      </c>
      <c r="E58">
        <v>0</v>
      </c>
      <c r="G58">
        <v>155990.29</v>
      </c>
      <c r="H58">
        <v>0</v>
      </c>
      <c r="I58">
        <v>5152002.3</v>
      </c>
      <c r="J58">
        <v>0</v>
      </c>
      <c r="L58">
        <v>135993.46</v>
      </c>
      <c r="M58">
        <v>0</v>
      </c>
      <c r="N58">
        <v>4494046.4000000004</v>
      </c>
      <c r="O58">
        <v>0</v>
      </c>
      <c r="Q58">
        <v>91002.25</v>
      </c>
      <c r="R58">
        <v>0</v>
      </c>
      <c r="S58">
        <v>5027667.03</v>
      </c>
      <c r="T58">
        <v>0</v>
      </c>
      <c r="V58">
        <v>0</v>
      </c>
      <c r="W58">
        <v>70000.05</v>
      </c>
      <c r="X58">
        <v>5028333.21</v>
      </c>
      <c r="Y58">
        <v>0</v>
      </c>
      <c r="AA58" s="2">
        <v>1305</v>
      </c>
      <c r="AB58">
        <v>5030381.8099999996</v>
      </c>
      <c r="AC58">
        <v>0</v>
      </c>
      <c r="AD58">
        <v>54989.7</v>
      </c>
      <c r="AE58">
        <v>0</v>
      </c>
    </row>
    <row r="59" spans="1:31" x14ac:dyDescent="0.25">
      <c r="A59" t="s">
        <v>53</v>
      </c>
      <c r="B59">
        <v>0</v>
      </c>
      <c r="C59">
        <v>0</v>
      </c>
      <c r="D59">
        <v>0</v>
      </c>
      <c r="E59">
        <v>0</v>
      </c>
      <c r="G59">
        <v>0</v>
      </c>
      <c r="H59">
        <v>0</v>
      </c>
      <c r="I59">
        <v>0</v>
      </c>
      <c r="J59">
        <v>0</v>
      </c>
      <c r="L59">
        <v>0</v>
      </c>
      <c r="M59">
        <v>0</v>
      </c>
      <c r="N59">
        <v>0</v>
      </c>
      <c r="O59">
        <v>0</v>
      </c>
      <c r="Q59">
        <v>0</v>
      </c>
      <c r="R59">
        <v>0</v>
      </c>
      <c r="S59">
        <v>0</v>
      </c>
      <c r="T59">
        <v>0</v>
      </c>
      <c r="V59">
        <v>0</v>
      </c>
      <c r="W59">
        <v>0</v>
      </c>
      <c r="X59">
        <v>0</v>
      </c>
      <c r="Y59">
        <v>0</v>
      </c>
      <c r="AA59" s="2">
        <v>130505</v>
      </c>
      <c r="AB59">
        <v>0</v>
      </c>
      <c r="AC59">
        <v>0</v>
      </c>
      <c r="AD59">
        <v>0</v>
      </c>
      <c r="AE59">
        <v>0</v>
      </c>
    </row>
    <row r="60" spans="1:31" x14ac:dyDescent="0.25">
      <c r="A60" t="s">
        <v>54</v>
      </c>
      <c r="B60">
        <v>0</v>
      </c>
      <c r="C60">
        <v>0</v>
      </c>
      <c r="D60">
        <v>0</v>
      </c>
      <c r="E60">
        <v>0</v>
      </c>
      <c r="G60">
        <v>0</v>
      </c>
      <c r="H60">
        <v>0</v>
      </c>
      <c r="I60">
        <v>0</v>
      </c>
      <c r="J60">
        <v>0</v>
      </c>
      <c r="L60">
        <v>0</v>
      </c>
      <c r="M60">
        <v>0</v>
      </c>
      <c r="N60">
        <v>0</v>
      </c>
      <c r="O60">
        <v>0</v>
      </c>
      <c r="Q60">
        <v>0</v>
      </c>
      <c r="R60">
        <v>0</v>
      </c>
      <c r="S60">
        <v>0</v>
      </c>
      <c r="T60">
        <v>0</v>
      </c>
      <c r="V60">
        <v>0</v>
      </c>
      <c r="W60">
        <v>0</v>
      </c>
      <c r="X60">
        <v>0</v>
      </c>
      <c r="Y60">
        <v>0</v>
      </c>
      <c r="AA60" s="2">
        <v>130510</v>
      </c>
      <c r="AB60">
        <v>0</v>
      </c>
      <c r="AC60">
        <v>0</v>
      </c>
      <c r="AD60">
        <v>0</v>
      </c>
      <c r="AE60">
        <v>0</v>
      </c>
    </row>
    <row r="61" spans="1:31" x14ac:dyDescent="0.25">
      <c r="A61" t="s">
        <v>55</v>
      </c>
      <c r="B61">
        <v>0</v>
      </c>
      <c r="C61">
        <v>0</v>
      </c>
      <c r="D61">
        <v>0</v>
      </c>
      <c r="E61">
        <v>0</v>
      </c>
      <c r="G61">
        <v>0</v>
      </c>
      <c r="H61">
        <v>0</v>
      </c>
      <c r="I61">
        <v>0</v>
      </c>
      <c r="J61">
        <v>0</v>
      </c>
      <c r="L61">
        <v>0</v>
      </c>
      <c r="M61">
        <v>0</v>
      </c>
      <c r="N61">
        <v>0</v>
      </c>
      <c r="O61">
        <v>0</v>
      </c>
      <c r="Q61">
        <v>0</v>
      </c>
      <c r="R61">
        <v>0</v>
      </c>
      <c r="S61">
        <v>0</v>
      </c>
      <c r="T61">
        <v>0</v>
      </c>
      <c r="V61">
        <v>0</v>
      </c>
      <c r="W61">
        <v>0</v>
      </c>
      <c r="X61">
        <v>0</v>
      </c>
      <c r="Y61">
        <v>0</v>
      </c>
      <c r="AA61" s="2">
        <v>130515</v>
      </c>
      <c r="AB61">
        <v>0</v>
      </c>
      <c r="AC61">
        <v>0</v>
      </c>
      <c r="AD61">
        <v>0</v>
      </c>
      <c r="AE61">
        <v>0</v>
      </c>
    </row>
    <row r="62" spans="1:31" x14ac:dyDescent="0.25">
      <c r="A62" t="s">
        <v>56</v>
      </c>
      <c r="B62">
        <v>0</v>
      </c>
      <c r="C62">
        <v>0</v>
      </c>
      <c r="D62">
        <v>0</v>
      </c>
      <c r="E62">
        <v>0</v>
      </c>
      <c r="G62">
        <v>0</v>
      </c>
      <c r="H62">
        <v>0</v>
      </c>
      <c r="I62">
        <v>0</v>
      </c>
      <c r="J62">
        <v>0</v>
      </c>
      <c r="L62">
        <v>0</v>
      </c>
      <c r="M62">
        <v>0</v>
      </c>
      <c r="N62">
        <v>0</v>
      </c>
      <c r="O62">
        <v>0</v>
      </c>
      <c r="Q62">
        <v>0</v>
      </c>
      <c r="R62">
        <v>0</v>
      </c>
      <c r="S62">
        <v>0</v>
      </c>
      <c r="T62">
        <v>0</v>
      </c>
      <c r="V62">
        <v>0</v>
      </c>
      <c r="W62">
        <v>0</v>
      </c>
      <c r="X62">
        <v>0</v>
      </c>
      <c r="Y62">
        <v>0</v>
      </c>
      <c r="AA62" s="2">
        <v>130520</v>
      </c>
      <c r="AB62">
        <v>0</v>
      </c>
      <c r="AC62">
        <v>0</v>
      </c>
      <c r="AD62">
        <v>0</v>
      </c>
      <c r="AE62">
        <v>0</v>
      </c>
    </row>
    <row r="63" spans="1:31" x14ac:dyDescent="0.25">
      <c r="A63" t="s">
        <v>57</v>
      </c>
      <c r="B63">
        <v>0</v>
      </c>
      <c r="C63">
        <v>0</v>
      </c>
      <c r="D63">
        <v>0</v>
      </c>
      <c r="E63">
        <v>0</v>
      </c>
      <c r="G63">
        <v>0</v>
      </c>
      <c r="H63">
        <v>0</v>
      </c>
      <c r="I63">
        <v>0</v>
      </c>
      <c r="J63">
        <v>0</v>
      </c>
      <c r="L63">
        <v>0</v>
      </c>
      <c r="M63">
        <v>0</v>
      </c>
      <c r="N63">
        <v>0</v>
      </c>
      <c r="O63">
        <v>0</v>
      </c>
      <c r="Q63">
        <v>0</v>
      </c>
      <c r="R63">
        <v>0</v>
      </c>
      <c r="S63">
        <v>0</v>
      </c>
      <c r="T63">
        <v>0</v>
      </c>
      <c r="V63">
        <v>0</v>
      </c>
      <c r="W63">
        <v>70000.05</v>
      </c>
      <c r="X63">
        <v>5028333.21</v>
      </c>
      <c r="Y63">
        <v>0</v>
      </c>
      <c r="AA63" s="2">
        <v>130525</v>
      </c>
      <c r="AB63">
        <v>5030381.8099999996</v>
      </c>
      <c r="AC63">
        <v>0</v>
      </c>
      <c r="AD63">
        <v>54989.7</v>
      </c>
      <c r="AE63">
        <v>0</v>
      </c>
    </row>
    <row r="64" spans="1:31" x14ac:dyDescent="0.25">
      <c r="A64" t="s">
        <v>58</v>
      </c>
      <c r="B64">
        <v>0</v>
      </c>
      <c r="C64">
        <v>0</v>
      </c>
      <c r="D64">
        <v>0</v>
      </c>
      <c r="E64">
        <v>0</v>
      </c>
      <c r="G64">
        <v>0</v>
      </c>
      <c r="H64">
        <v>0</v>
      </c>
      <c r="I64">
        <v>0</v>
      </c>
      <c r="J64">
        <v>0</v>
      </c>
      <c r="L64">
        <v>135993.46</v>
      </c>
      <c r="M64">
        <v>0</v>
      </c>
      <c r="N64">
        <v>0</v>
      </c>
      <c r="O64">
        <v>0</v>
      </c>
      <c r="Q64">
        <v>91002.25</v>
      </c>
      <c r="R64">
        <v>0</v>
      </c>
      <c r="S64">
        <v>5027667.03</v>
      </c>
      <c r="T64">
        <v>0</v>
      </c>
      <c r="V64">
        <v>0</v>
      </c>
      <c r="W64">
        <v>0</v>
      </c>
      <c r="X64">
        <v>0</v>
      </c>
      <c r="Y64">
        <v>0</v>
      </c>
      <c r="AA64" s="2">
        <v>130530</v>
      </c>
      <c r="AB64">
        <v>0</v>
      </c>
      <c r="AC64">
        <v>0</v>
      </c>
      <c r="AD64">
        <v>0</v>
      </c>
      <c r="AE64">
        <v>0</v>
      </c>
    </row>
    <row r="65" spans="1:31" x14ac:dyDescent="0.25">
      <c r="A65" t="s">
        <v>59</v>
      </c>
      <c r="B65">
        <v>186982.62</v>
      </c>
      <c r="C65">
        <v>0</v>
      </c>
      <c r="D65">
        <v>5095471.6900000004</v>
      </c>
      <c r="E65">
        <v>0</v>
      </c>
      <c r="G65">
        <v>155990.29</v>
      </c>
      <c r="H65">
        <v>0</v>
      </c>
      <c r="I65">
        <v>5152002.3</v>
      </c>
      <c r="J65">
        <v>0</v>
      </c>
      <c r="L65">
        <v>0</v>
      </c>
      <c r="M65">
        <v>0</v>
      </c>
      <c r="N65">
        <v>4494046.4000000004</v>
      </c>
      <c r="O65">
        <v>0</v>
      </c>
      <c r="Q65">
        <v>0</v>
      </c>
      <c r="R65">
        <v>0</v>
      </c>
      <c r="S65">
        <v>0</v>
      </c>
      <c r="T65">
        <v>0</v>
      </c>
      <c r="V65">
        <v>0</v>
      </c>
      <c r="W65">
        <v>0</v>
      </c>
      <c r="X65">
        <v>0</v>
      </c>
      <c r="Y65">
        <v>0</v>
      </c>
      <c r="AA65" s="2">
        <v>130535</v>
      </c>
      <c r="AB65">
        <v>0</v>
      </c>
      <c r="AC65">
        <v>0</v>
      </c>
      <c r="AD65">
        <v>0</v>
      </c>
      <c r="AE65">
        <v>0</v>
      </c>
    </row>
    <row r="66" spans="1:31" x14ac:dyDescent="0.25">
      <c r="A66" t="s">
        <v>60</v>
      </c>
      <c r="B66">
        <v>0</v>
      </c>
      <c r="C66">
        <v>0</v>
      </c>
      <c r="D66">
        <v>0</v>
      </c>
      <c r="E66">
        <v>0</v>
      </c>
      <c r="G66">
        <v>0</v>
      </c>
      <c r="H66">
        <v>0</v>
      </c>
      <c r="I66">
        <v>0</v>
      </c>
      <c r="J66">
        <v>0</v>
      </c>
      <c r="L66">
        <v>0</v>
      </c>
      <c r="M66">
        <v>0</v>
      </c>
      <c r="N66">
        <v>0</v>
      </c>
      <c r="O66">
        <v>0</v>
      </c>
      <c r="Q66">
        <v>0</v>
      </c>
      <c r="R66">
        <v>0</v>
      </c>
      <c r="S66">
        <v>0</v>
      </c>
      <c r="T66">
        <v>0</v>
      </c>
      <c r="V66">
        <v>0</v>
      </c>
      <c r="W66">
        <v>0</v>
      </c>
      <c r="X66">
        <v>0</v>
      </c>
      <c r="Y66">
        <v>0</v>
      </c>
      <c r="AA66" s="2">
        <v>130540</v>
      </c>
      <c r="AB66">
        <v>0</v>
      </c>
      <c r="AC66">
        <v>0</v>
      </c>
      <c r="AD66">
        <v>0</v>
      </c>
      <c r="AE66">
        <v>0</v>
      </c>
    </row>
    <row r="67" spans="1:31" x14ac:dyDescent="0.25">
      <c r="A67" t="s">
        <v>61</v>
      </c>
      <c r="B67">
        <v>0</v>
      </c>
      <c r="C67">
        <v>0</v>
      </c>
      <c r="D67">
        <v>10436000</v>
      </c>
      <c r="E67">
        <v>0</v>
      </c>
      <c r="G67">
        <v>0</v>
      </c>
      <c r="H67">
        <v>0</v>
      </c>
      <c r="I67">
        <v>16000</v>
      </c>
      <c r="J67">
        <v>0</v>
      </c>
      <c r="L67">
        <v>0</v>
      </c>
      <c r="M67">
        <v>0</v>
      </c>
      <c r="N67">
        <v>0</v>
      </c>
      <c r="O67">
        <v>0</v>
      </c>
      <c r="Q67">
        <v>0</v>
      </c>
      <c r="R67">
        <v>0</v>
      </c>
      <c r="S67">
        <v>0</v>
      </c>
      <c r="T67">
        <v>0</v>
      </c>
      <c r="V67">
        <v>0</v>
      </c>
      <c r="W67">
        <v>5107944.67</v>
      </c>
      <c r="X67">
        <v>0</v>
      </c>
      <c r="Y67">
        <v>0</v>
      </c>
      <c r="AA67" s="2">
        <v>1306</v>
      </c>
      <c r="AB67">
        <v>0</v>
      </c>
      <c r="AC67">
        <v>407499538.63999999</v>
      </c>
      <c r="AD67">
        <v>0</v>
      </c>
      <c r="AE67">
        <v>0</v>
      </c>
    </row>
    <row r="68" spans="1:31" x14ac:dyDescent="0.25">
      <c r="A68" t="s">
        <v>62</v>
      </c>
      <c r="B68">
        <v>0</v>
      </c>
      <c r="C68">
        <v>0</v>
      </c>
      <c r="D68">
        <v>0</v>
      </c>
      <c r="E68">
        <v>0</v>
      </c>
      <c r="G68">
        <v>0</v>
      </c>
      <c r="H68">
        <v>0</v>
      </c>
      <c r="I68">
        <v>0</v>
      </c>
      <c r="J68">
        <v>0</v>
      </c>
      <c r="L68">
        <v>0</v>
      </c>
      <c r="M68">
        <v>0</v>
      </c>
      <c r="N68">
        <v>0</v>
      </c>
      <c r="O68">
        <v>0</v>
      </c>
      <c r="Q68">
        <v>0</v>
      </c>
      <c r="R68">
        <v>0</v>
      </c>
      <c r="S68">
        <v>0</v>
      </c>
      <c r="T68">
        <v>0</v>
      </c>
      <c r="V68">
        <v>0</v>
      </c>
      <c r="W68">
        <v>95000</v>
      </c>
      <c r="X68">
        <v>0</v>
      </c>
      <c r="Y68">
        <v>0</v>
      </c>
      <c r="AA68" s="2">
        <v>130605</v>
      </c>
      <c r="AB68">
        <v>0</v>
      </c>
      <c r="AC68">
        <v>0</v>
      </c>
      <c r="AD68">
        <v>0</v>
      </c>
      <c r="AE68">
        <v>0</v>
      </c>
    </row>
    <row r="69" spans="1:31" x14ac:dyDescent="0.25">
      <c r="A69" t="s">
        <v>63</v>
      </c>
      <c r="B69">
        <v>0</v>
      </c>
      <c r="C69">
        <v>0</v>
      </c>
      <c r="D69">
        <v>0</v>
      </c>
      <c r="E69">
        <v>0</v>
      </c>
      <c r="G69">
        <v>0</v>
      </c>
      <c r="H69">
        <v>0</v>
      </c>
      <c r="I69">
        <v>0</v>
      </c>
      <c r="J69">
        <v>0</v>
      </c>
      <c r="L69">
        <v>0</v>
      </c>
      <c r="M69">
        <v>0</v>
      </c>
      <c r="N69">
        <v>0</v>
      </c>
      <c r="O69">
        <v>0</v>
      </c>
      <c r="Q69">
        <v>0</v>
      </c>
      <c r="R69">
        <v>0</v>
      </c>
      <c r="S69">
        <v>0</v>
      </c>
      <c r="T69">
        <v>0</v>
      </c>
      <c r="V69">
        <v>0</v>
      </c>
      <c r="W69">
        <v>5012944.67</v>
      </c>
      <c r="X69">
        <v>0</v>
      </c>
      <c r="Y69">
        <v>0</v>
      </c>
      <c r="AA69" s="2">
        <v>130610</v>
      </c>
      <c r="AB69">
        <v>0</v>
      </c>
      <c r="AC69">
        <v>0</v>
      </c>
      <c r="AD69">
        <v>0</v>
      </c>
      <c r="AE69">
        <v>0</v>
      </c>
    </row>
    <row r="70" spans="1:31" x14ac:dyDescent="0.25">
      <c r="A70" t="s">
        <v>64</v>
      </c>
      <c r="B70">
        <v>0</v>
      </c>
      <c r="C70">
        <v>0</v>
      </c>
      <c r="D70">
        <v>0</v>
      </c>
      <c r="E70">
        <v>0</v>
      </c>
      <c r="G70">
        <v>0</v>
      </c>
      <c r="H70">
        <v>0</v>
      </c>
      <c r="I70">
        <v>0</v>
      </c>
      <c r="J70">
        <v>0</v>
      </c>
      <c r="L70">
        <v>0</v>
      </c>
      <c r="M70">
        <v>0</v>
      </c>
      <c r="N70">
        <v>0</v>
      </c>
      <c r="O70">
        <v>0</v>
      </c>
      <c r="Q70">
        <v>0</v>
      </c>
      <c r="R70">
        <v>0</v>
      </c>
      <c r="S70">
        <v>0</v>
      </c>
      <c r="T70">
        <v>0</v>
      </c>
      <c r="V70">
        <v>0</v>
      </c>
      <c r="W70">
        <v>0</v>
      </c>
      <c r="X70">
        <v>0</v>
      </c>
      <c r="Y70">
        <v>0</v>
      </c>
      <c r="AA70" s="2">
        <v>130615</v>
      </c>
      <c r="AB70">
        <v>0</v>
      </c>
      <c r="AC70">
        <v>0</v>
      </c>
      <c r="AD70">
        <v>0</v>
      </c>
      <c r="AE70">
        <v>0</v>
      </c>
    </row>
    <row r="71" spans="1:31" x14ac:dyDescent="0.25">
      <c r="A71" t="s">
        <v>65</v>
      </c>
      <c r="B71">
        <v>0</v>
      </c>
      <c r="C71">
        <v>0</v>
      </c>
      <c r="D71">
        <v>0</v>
      </c>
      <c r="E71">
        <v>0</v>
      </c>
      <c r="G71">
        <v>0</v>
      </c>
      <c r="H71">
        <v>0</v>
      </c>
      <c r="I71">
        <v>0</v>
      </c>
      <c r="J71">
        <v>0</v>
      </c>
      <c r="L71">
        <v>0</v>
      </c>
      <c r="M71">
        <v>0</v>
      </c>
      <c r="N71">
        <v>0</v>
      </c>
      <c r="O71">
        <v>0</v>
      </c>
      <c r="Q71">
        <v>0</v>
      </c>
      <c r="R71">
        <v>0</v>
      </c>
      <c r="S71">
        <v>0</v>
      </c>
      <c r="T71">
        <v>0</v>
      </c>
      <c r="V71">
        <v>0</v>
      </c>
      <c r="W71">
        <v>0</v>
      </c>
      <c r="X71">
        <v>0</v>
      </c>
      <c r="Y71">
        <v>0</v>
      </c>
      <c r="AA71" s="2">
        <v>130620</v>
      </c>
      <c r="AB71">
        <v>0</v>
      </c>
      <c r="AC71">
        <v>0</v>
      </c>
      <c r="AD71">
        <v>0</v>
      </c>
      <c r="AE71">
        <v>0</v>
      </c>
    </row>
    <row r="72" spans="1:31" x14ac:dyDescent="0.25">
      <c r="A72" t="s">
        <v>66</v>
      </c>
      <c r="B72">
        <v>0</v>
      </c>
      <c r="C72">
        <v>0</v>
      </c>
      <c r="D72">
        <v>0</v>
      </c>
      <c r="E72">
        <v>0</v>
      </c>
      <c r="G72">
        <v>0</v>
      </c>
      <c r="H72">
        <v>0</v>
      </c>
      <c r="I72">
        <v>0</v>
      </c>
      <c r="J72">
        <v>0</v>
      </c>
      <c r="L72">
        <v>0</v>
      </c>
      <c r="M72">
        <v>0</v>
      </c>
      <c r="N72">
        <v>0</v>
      </c>
      <c r="O72">
        <v>0</v>
      </c>
      <c r="Q72">
        <v>0</v>
      </c>
      <c r="R72">
        <v>0</v>
      </c>
      <c r="S72">
        <v>0</v>
      </c>
      <c r="T72">
        <v>0</v>
      </c>
      <c r="V72">
        <v>0</v>
      </c>
      <c r="W72">
        <v>0</v>
      </c>
      <c r="X72">
        <v>0</v>
      </c>
      <c r="Y72">
        <v>0</v>
      </c>
      <c r="AA72" s="2">
        <v>130625</v>
      </c>
      <c r="AB72">
        <v>0</v>
      </c>
      <c r="AC72">
        <v>150000000</v>
      </c>
      <c r="AD72">
        <v>0</v>
      </c>
      <c r="AE72">
        <v>0</v>
      </c>
    </row>
    <row r="73" spans="1:31" x14ac:dyDescent="0.25">
      <c r="A73" t="s">
        <v>67</v>
      </c>
      <c r="B73">
        <v>0</v>
      </c>
      <c r="C73">
        <v>0</v>
      </c>
      <c r="D73">
        <v>0</v>
      </c>
      <c r="E73">
        <v>0</v>
      </c>
      <c r="G73">
        <v>0</v>
      </c>
      <c r="H73">
        <v>0</v>
      </c>
      <c r="I73">
        <v>0</v>
      </c>
      <c r="J73">
        <v>0</v>
      </c>
      <c r="L73">
        <v>0</v>
      </c>
      <c r="M73">
        <v>0</v>
      </c>
      <c r="N73">
        <v>0</v>
      </c>
      <c r="O73">
        <v>0</v>
      </c>
      <c r="Q73">
        <v>0</v>
      </c>
      <c r="R73">
        <v>0</v>
      </c>
      <c r="S73">
        <v>0</v>
      </c>
      <c r="T73">
        <v>0</v>
      </c>
      <c r="V73">
        <v>0</v>
      </c>
      <c r="W73">
        <v>0</v>
      </c>
      <c r="X73">
        <v>0</v>
      </c>
      <c r="Y73">
        <v>0</v>
      </c>
      <c r="AA73" s="2">
        <v>130630</v>
      </c>
      <c r="AB73">
        <v>0</v>
      </c>
      <c r="AC73">
        <v>0</v>
      </c>
      <c r="AD73">
        <v>0</v>
      </c>
      <c r="AE73">
        <v>0</v>
      </c>
    </row>
    <row r="74" spans="1:31" x14ac:dyDescent="0.25">
      <c r="A74" t="s">
        <v>68</v>
      </c>
      <c r="B74">
        <v>0</v>
      </c>
      <c r="C74">
        <v>0</v>
      </c>
      <c r="D74">
        <v>0</v>
      </c>
      <c r="E74">
        <v>0</v>
      </c>
      <c r="G74">
        <v>0</v>
      </c>
      <c r="H74">
        <v>0</v>
      </c>
      <c r="I74">
        <v>0</v>
      </c>
      <c r="J74">
        <v>0</v>
      </c>
      <c r="L74">
        <v>0</v>
      </c>
      <c r="M74">
        <v>0</v>
      </c>
      <c r="N74">
        <v>0</v>
      </c>
      <c r="O74">
        <v>0</v>
      </c>
      <c r="Q74">
        <v>0</v>
      </c>
      <c r="R74">
        <v>0</v>
      </c>
      <c r="S74">
        <v>0</v>
      </c>
      <c r="T74">
        <v>0</v>
      </c>
      <c r="V74">
        <v>0</v>
      </c>
      <c r="W74">
        <v>0</v>
      </c>
      <c r="X74">
        <v>0</v>
      </c>
      <c r="Y74">
        <v>0</v>
      </c>
      <c r="AA74" s="2">
        <v>130635</v>
      </c>
      <c r="AB74">
        <v>0</v>
      </c>
      <c r="AC74">
        <v>257499538.63999999</v>
      </c>
      <c r="AD74">
        <v>0</v>
      </c>
      <c r="AE74">
        <v>0</v>
      </c>
    </row>
    <row r="75" spans="1:31" x14ac:dyDescent="0.25">
      <c r="A75" t="s">
        <v>69</v>
      </c>
      <c r="B75">
        <v>0</v>
      </c>
      <c r="C75">
        <v>0</v>
      </c>
      <c r="D75">
        <v>10436000</v>
      </c>
      <c r="E75">
        <v>0</v>
      </c>
      <c r="G75">
        <v>0</v>
      </c>
      <c r="H75">
        <v>0</v>
      </c>
      <c r="I75">
        <v>16000</v>
      </c>
      <c r="J75">
        <v>0</v>
      </c>
      <c r="L75">
        <v>0</v>
      </c>
      <c r="M75">
        <v>0</v>
      </c>
      <c r="N75">
        <v>0</v>
      </c>
      <c r="O75">
        <v>0</v>
      </c>
      <c r="Q75">
        <v>0</v>
      </c>
      <c r="R75">
        <v>0</v>
      </c>
      <c r="S75">
        <v>0</v>
      </c>
      <c r="T75">
        <v>0</v>
      </c>
      <c r="V75">
        <v>0</v>
      </c>
      <c r="W75">
        <v>0</v>
      </c>
      <c r="X75">
        <v>0</v>
      </c>
      <c r="Y75">
        <v>0</v>
      </c>
      <c r="AA75" s="2">
        <v>130640</v>
      </c>
      <c r="AB75">
        <v>0</v>
      </c>
      <c r="AC75">
        <v>0</v>
      </c>
      <c r="AD75">
        <v>0</v>
      </c>
      <c r="AE75">
        <v>0</v>
      </c>
    </row>
    <row r="76" spans="1:31" x14ac:dyDescent="0.25">
      <c r="A76" t="s">
        <v>70</v>
      </c>
      <c r="B76">
        <v>0</v>
      </c>
      <c r="C76">
        <v>907684.03</v>
      </c>
      <c r="D76">
        <v>11678398</v>
      </c>
      <c r="E76">
        <v>5873490</v>
      </c>
      <c r="G76">
        <v>0</v>
      </c>
      <c r="H76">
        <v>663359.61</v>
      </c>
      <c r="I76">
        <v>39560781.979999997</v>
      </c>
      <c r="J76">
        <v>1979022</v>
      </c>
      <c r="L76">
        <v>0</v>
      </c>
      <c r="M76">
        <v>333191.63</v>
      </c>
      <c r="N76">
        <v>7819712.4100000001</v>
      </c>
      <c r="O76">
        <v>677680</v>
      </c>
      <c r="Q76">
        <v>0</v>
      </c>
      <c r="R76">
        <v>4999924.57</v>
      </c>
      <c r="S76">
        <v>24645660.140000001</v>
      </c>
      <c r="T76">
        <v>383212</v>
      </c>
      <c r="V76">
        <v>8000000</v>
      </c>
      <c r="W76">
        <v>4500000</v>
      </c>
      <c r="X76">
        <v>38964771</v>
      </c>
      <c r="Y76">
        <v>15088864</v>
      </c>
      <c r="AA76" s="2">
        <v>1307</v>
      </c>
      <c r="AB76">
        <v>70654000</v>
      </c>
      <c r="AC76">
        <v>17499946.350000001</v>
      </c>
      <c r="AD76">
        <v>0</v>
      </c>
      <c r="AE76">
        <v>0</v>
      </c>
    </row>
    <row r="77" spans="1:31" x14ac:dyDescent="0.25">
      <c r="A77" t="s">
        <v>71</v>
      </c>
      <c r="B77">
        <v>0</v>
      </c>
      <c r="C77">
        <v>0</v>
      </c>
      <c r="D77">
        <v>0</v>
      </c>
      <c r="E77">
        <v>0</v>
      </c>
      <c r="G77">
        <v>0</v>
      </c>
      <c r="H77">
        <v>0</v>
      </c>
      <c r="I77">
        <v>0</v>
      </c>
      <c r="J77">
        <v>0</v>
      </c>
      <c r="L77">
        <v>0</v>
      </c>
      <c r="M77">
        <v>0</v>
      </c>
      <c r="N77">
        <v>0</v>
      </c>
      <c r="O77">
        <v>0</v>
      </c>
      <c r="Q77">
        <v>0</v>
      </c>
      <c r="R77">
        <v>0</v>
      </c>
      <c r="S77">
        <v>471441.14</v>
      </c>
      <c r="T77">
        <v>0</v>
      </c>
      <c r="V77">
        <v>0</v>
      </c>
      <c r="W77">
        <v>0</v>
      </c>
      <c r="X77">
        <v>430000</v>
      </c>
      <c r="Y77">
        <v>0</v>
      </c>
      <c r="AA77" s="2">
        <v>130705</v>
      </c>
      <c r="AB77">
        <v>654000</v>
      </c>
      <c r="AC77">
        <v>0</v>
      </c>
      <c r="AD77">
        <v>0</v>
      </c>
      <c r="AE77">
        <v>0</v>
      </c>
    </row>
    <row r="78" spans="1:31" x14ac:dyDescent="0.25">
      <c r="A78" t="s">
        <v>72</v>
      </c>
      <c r="B78">
        <v>0</v>
      </c>
      <c r="C78">
        <v>0</v>
      </c>
      <c r="D78">
        <v>0</v>
      </c>
      <c r="E78">
        <v>1106874</v>
      </c>
      <c r="G78">
        <v>0</v>
      </c>
      <c r="H78">
        <v>0</v>
      </c>
      <c r="I78">
        <v>0</v>
      </c>
      <c r="J78">
        <v>1006874</v>
      </c>
      <c r="L78">
        <v>0</v>
      </c>
      <c r="M78">
        <v>0</v>
      </c>
      <c r="N78">
        <v>0</v>
      </c>
      <c r="O78">
        <v>0</v>
      </c>
      <c r="Q78">
        <v>0</v>
      </c>
      <c r="R78">
        <v>0</v>
      </c>
      <c r="S78">
        <v>0</v>
      </c>
      <c r="T78">
        <v>0</v>
      </c>
      <c r="V78">
        <v>0</v>
      </c>
      <c r="W78">
        <v>0</v>
      </c>
      <c r="X78">
        <v>0</v>
      </c>
      <c r="Y78">
        <v>0</v>
      </c>
      <c r="AA78" s="2">
        <v>130710</v>
      </c>
      <c r="AB78">
        <v>0</v>
      </c>
      <c r="AC78">
        <v>0</v>
      </c>
      <c r="AD78">
        <v>0</v>
      </c>
      <c r="AE78">
        <v>0</v>
      </c>
    </row>
    <row r="79" spans="1:31" x14ac:dyDescent="0.25">
      <c r="A79" t="s">
        <v>73</v>
      </c>
      <c r="B79">
        <v>0</v>
      </c>
      <c r="C79">
        <v>907684.03</v>
      </c>
      <c r="D79">
        <v>1099870</v>
      </c>
      <c r="E79">
        <v>4766616</v>
      </c>
      <c r="G79">
        <v>0</v>
      </c>
      <c r="H79">
        <v>663359.61</v>
      </c>
      <c r="I79">
        <v>4586514</v>
      </c>
      <c r="J79">
        <v>972148</v>
      </c>
      <c r="L79">
        <v>0</v>
      </c>
      <c r="M79">
        <v>333191.63</v>
      </c>
      <c r="N79">
        <v>7819712.4100000001</v>
      </c>
      <c r="O79">
        <v>677680</v>
      </c>
      <c r="Q79">
        <v>0</v>
      </c>
      <c r="R79">
        <v>4999924.57</v>
      </c>
      <c r="S79">
        <v>24174219</v>
      </c>
      <c r="T79">
        <v>383212</v>
      </c>
      <c r="V79">
        <v>8000000</v>
      </c>
      <c r="W79">
        <v>4500000</v>
      </c>
      <c r="X79">
        <v>38534771</v>
      </c>
      <c r="Y79">
        <v>15088864</v>
      </c>
      <c r="AA79" s="2">
        <v>130715</v>
      </c>
      <c r="AB79">
        <v>70000000</v>
      </c>
      <c r="AC79">
        <v>17499946.350000001</v>
      </c>
      <c r="AD79">
        <v>0</v>
      </c>
      <c r="AE79">
        <v>0</v>
      </c>
    </row>
    <row r="80" spans="1:31" x14ac:dyDescent="0.25">
      <c r="A80" t="s">
        <v>74</v>
      </c>
      <c r="B80">
        <v>0</v>
      </c>
      <c r="C80">
        <v>0</v>
      </c>
      <c r="D80">
        <v>10578528</v>
      </c>
      <c r="E80">
        <v>0</v>
      </c>
      <c r="G80">
        <v>0</v>
      </c>
      <c r="H80">
        <v>0</v>
      </c>
      <c r="I80">
        <v>34974267.979999997</v>
      </c>
      <c r="J80">
        <v>0</v>
      </c>
      <c r="L80">
        <v>0</v>
      </c>
      <c r="M80">
        <v>0</v>
      </c>
      <c r="N80">
        <v>0</v>
      </c>
      <c r="O80">
        <v>0</v>
      </c>
      <c r="Q80">
        <v>0</v>
      </c>
      <c r="R80">
        <v>0</v>
      </c>
      <c r="S80">
        <v>0</v>
      </c>
      <c r="T80">
        <v>0</v>
      </c>
      <c r="V80">
        <v>0</v>
      </c>
      <c r="W80">
        <v>0</v>
      </c>
      <c r="X80">
        <v>0</v>
      </c>
      <c r="Y80">
        <v>0</v>
      </c>
      <c r="AA80" s="2">
        <v>130720</v>
      </c>
      <c r="AB80">
        <v>0</v>
      </c>
      <c r="AC80">
        <v>0</v>
      </c>
      <c r="AD80">
        <v>0</v>
      </c>
      <c r="AE80">
        <v>0</v>
      </c>
    </row>
    <row r="81" spans="1:31" x14ac:dyDescent="0.25">
      <c r="A81" t="s">
        <v>75</v>
      </c>
      <c r="AA81" s="2">
        <v>130790</v>
      </c>
      <c r="AB81">
        <v>0</v>
      </c>
      <c r="AC81">
        <v>0</v>
      </c>
      <c r="AD81">
        <v>0</v>
      </c>
      <c r="AE81">
        <v>0</v>
      </c>
    </row>
    <row r="82" spans="1:31" x14ac:dyDescent="0.25">
      <c r="A82" t="s">
        <v>76</v>
      </c>
      <c r="B82">
        <v>-1869.78</v>
      </c>
      <c r="C82">
        <v>0</v>
      </c>
      <c r="D82">
        <v>-475917.56</v>
      </c>
      <c r="E82">
        <v>0</v>
      </c>
      <c r="G82">
        <v>-1559.9</v>
      </c>
      <c r="H82">
        <v>0</v>
      </c>
      <c r="I82">
        <v>-653367.93000000005</v>
      </c>
      <c r="J82">
        <v>0</v>
      </c>
      <c r="L82">
        <v>-1359.93</v>
      </c>
      <c r="M82">
        <v>0</v>
      </c>
      <c r="N82">
        <v>-302899.44</v>
      </c>
      <c r="O82">
        <v>0</v>
      </c>
      <c r="Q82">
        <v>-1109.99</v>
      </c>
      <c r="R82">
        <v>0</v>
      </c>
      <c r="S82">
        <v>-708839.95</v>
      </c>
      <c r="T82">
        <v>0</v>
      </c>
      <c r="V82">
        <v>0</v>
      </c>
      <c r="W82">
        <v>-300799.99</v>
      </c>
      <c r="X82">
        <v>-841064.37</v>
      </c>
      <c r="Y82">
        <v>-274916.78000000003</v>
      </c>
      <c r="AA82" s="2">
        <v>1399</v>
      </c>
      <c r="AB82">
        <v>-58059.09</v>
      </c>
      <c r="AC82">
        <v>0</v>
      </c>
      <c r="AD82">
        <v>-549.9</v>
      </c>
      <c r="AE82">
        <v>-0.47976994000000001</v>
      </c>
    </row>
    <row r="83" spans="1:31" x14ac:dyDescent="0.25">
      <c r="A83" t="s">
        <v>77</v>
      </c>
      <c r="B83">
        <v>-1869.78</v>
      </c>
      <c r="C83">
        <v>0</v>
      </c>
      <c r="D83">
        <v>-475917.56</v>
      </c>
      <c r="E83">
        <v>0</v>
      </c>
      <c r="G83">
        <v>-1559.9</v>
      </c>
      <c r="H83">
        <v>0</v>
      </c>
      <c r="I83">
        <v>-653367.93000000005</v>
      </c>
      <c r="J83">
        <v>0</v>
      </c>
      <c r="L83">
        <v>-1359.93</v>
      </c>
      <c r="M83">
        <v>0</v>
      </c>
      <c r="N83">
        <v>-302899.44</v>
      </c>
      <c r="O83">
        <v>0</v>
      </c>
      <c r="Q83">
        <v>-1109.99</v>
      </c>
      <c r="R83">
        <v>0</v>
      </c>
      <c r="S83">
        <v>-708839.95</v>
      </c>
      <c r="T83">
        <v>0</v>
      </c>
      <c r="V83">
        <v>0</v>
      </c>
      <c r="W83">
        <v>-799.99</v>
      </c>
      <c r="X83">
        <v>-841064.37</v>
      </c>
      <c r="Y83">
        <v>0</v>
      </c>
      <c r="AA83" s="2">
        <v>139905</v>
      </c>
      <c r="AB83">
        <v>-58059.09</v>
      </c>
      <c r="AC83">
        <v>0</v>
      </c>
      <c r="AD83">
        <v>-549.9</v>
      </c>
      <c r="AE83">
        <v>0</v>
      </c>
    </row>
    <row r="84" spans="1:31" x14ac:dyDescent="0.25">
      <c r="A84" t="s">
        <v>78</v>
      </c>
      <c r="B84">
        <v>0</v>
      </c>
      <c r="C84">
        <v>0</v>
      </c>
      <c r="D84">
        <v>0</v>
      </c>
      <c r="E84">
        <v>0</v>
      </c>
      <c r="G84">
        <v>0</v>
      </c>
      <c r="H84">
        <v>0</v>
      </c>
      <c r="I84">
        <v>0</v>
      </c>
      <c r="J84">
        <v>0</v>
      </c>
      <c r="L84">
        <v>0</v>
      </c>
      <c r="M84">
        <v>0</v>
      </c>
      <c r="N84">
        <v>0</v>
      </c>
      <c r="O84">
        <v>0</v>
      </c>
      <c r="Q84">
        <v>0</v>
      </c>
      <c r="R84">
        <v>0</v>
      </c>
      <c r="S84">
        <v>0</v>
      </c>
      <c r="T84">
        <v>0</v>
      </c>
      <c r="V84">
        <v>0</v>
      </c>
      <c r="W84">
        <v>-300000</v>
      </c>
      <c r="X84">
        <v>0</v>
      </c>
      <c r="Y84">
        <v>-274916.78000000003</v>
      </c>
      <c r="AA84" s="2">
        <v>139910</v>
      </c>
      <c r="AB84">
        <v>0</v>
      </c>
      <c r="AC84">
        <v>0</v>
      </c>
      <c r="AD84">
        <v>0</v>
      </c>
      <c r="AE84">
        <v>-0.47976994000000001</v>
      </c>
    </row>
    <row r="85" spans="1:31" x14ac:dyDescent="0.25">
      <c r="A85" t="s">
        <v>79</v>
      </c>
      <c r="B85">
        <v>33584098.170000002</v>
      </c>
      <c r="C85">
        <v>320618461.61000001</v>
      </c>
      <c r="D85">
        <v>204901236.77000001</v>
      </c>
      <c r="E85">
        <v>357511687.63</v>
      </c>
      <c r="G85">
        <v>42338606.340000004</v>
      </c>
      <c r="H85">
        <v>438181317.85000002</v>
      </c>
      <c r="I85">
        <v>386754612.14999998</v>
      </c>
      <c r="J85">
        <v>559994750.33000004</v>
      </c>
      <c r="L85">
        <v>39185949.549999997</v>
      </c>
      <c r="M85">
        <v>729375075.50999999</v>
      </c>
      <c r="N85">
        <v>626546710.83000004</v>
      </c>
      <c r="O85">
        <v>631787844.90999997</v>
      </c>
      <c r="Q85">
        <v>84689317.530000001</v>
      </c>
      <c r="R85">
        <v>873162855.53999996</v>
      </c>
      <c r="S85">
        <v>801944665.29999995</v>
      </c>
      <c r="T85">
        <v>934482286.04999995</v>
      </c>
      <c r="V85" s="90">
        <v>915279947.35000002</v>
      </c>
      <c r="W85">
        <v>154570511.27000001</v>
      </c>
      <c r="X85" s="90">
        <v>942918792.25999999</v>
      </c>
      <c r="Y85">
        <v>902652559.01999998</v>
      </c>
      <c r="AA85" s="2">
        <v>14</v>
      </c>
      <c r="AB85">
        <v>1120903695</v>
      </c>
      <c r="AC85" s="90">
        <v>965019153.67999995</v>
      </c>
      <c r="AD85">
        <v>169256365.12</v>
      </c>
      <c r="AE85">
        <v>886.92515303999994</v>
      </c>
    </row>
    <row r="86" spans="1:31" x14ac:dyDescent="0.25">
      <c r="A86" t="s">
        <v>80</v>
      </c>
      <c r="B86">
        <v>17148881.68</v>
      </c>
      <c r="C86">
        <v>333630471.63999999</v>
      </c>
      <c r="D86">
        <v>201408025.97</v>
      </c>
      <c r="E86">
        <v>274957996.89999998</v>
      </c>
      <c r="G86">
        <v>26623461.170000002</v>
      </c>
      <c r="H86">
        <v>449837154.24000001</v>
      </c>
      <c r="I86">
        <v>360981207.19999999</v>
      </c>
      <c r="J86">
        <v>406157767.31999999</v>
      </c>
      <c r="L86">
        <v>26197521.859999999</v>
      </c>
      <c r="M86">
        <v>739707818.40999997</v>
      </c>
      <c r="N86">
        <v>561750082.29999995</v>
      </c>
      <c r="O86">
        <v>471716573.43000001</v>
      </c>
      <c r="Q86">
        <v>67244087.609999999</v>
      </c>
      <c r="R86">
        <v>884733168.50999999</v>
      </c>
      <c r="S86">
        <v>740661317.05999994</v>
      </c>
      <c r="T86">
        <v>526810371.31</v>
      </c>
      <c r="V86">
        <v>926961976.61000001</v>
      </c>
      <c r="W86">
        <v>136297660.75999999</v>
      </c>
      <c r="X86">
        <v>879135669.70000005</v>
      </c>
      <c r="Y86">
        <v>605182340.04999995</v>
      </c>
      <c r="AA86" s="2">
        <v>1401</v>
      </c>
      <c r="AB86">
        <v>1096581417.5699999</v>
      </c>
      <c r="AC86">
        <v>0</v>
      </c>
      <c r="AD86">
        <v>139983136.41</v>
      </c>
      <c r="AE86">
        <v>479.90849743000001</v>
      </c>
    </row>
    <row r="87" spans="1:31" x14ac:dyDescent="0.25">
      <c r="A87" t="s">
        <v>81</v>
      </c>
      <c r="B87">
        <v>349423.13</v>
      </c>
      <c r="C87">
        <v>8348844.4500000002</v>
      </c>
      <c r="D87">
        <v>6309555.8499999996</v>
      </c>
      <c r="E87">
        <v>11114316.029999999</v>
      </c>
      <c r="G87">
        <v>397398.09</v>
      </c>
      <c r="H87">
        <v>8941310.9199999999</v>
      </c>
      <c r="I87">
        <v>10935121</v>
      </c>
      <c r="J87">
        <v>14092982.99</v>
      </c>
      <c r="L87">
        <v>625161.43999999994</v>
      </c>
      <c r="M87">
        <v>16463553.01</v>
      </c>
      <c r="N87">
        <v>14792681.83</v>
      </c>
      <c r="O87">
        <v>17192181.68</v>
      </c>
      <c r="Q87">
        <v>1653171.11</v>
      </c>
      <c r="R87">
        <v>20527731.23</v>
      </c>
      <c r="S87">
        <v>22455896.309999999</v>
      </c>
      <c r="T87">
        <v>20455766.960000001</v>
      </c>
      <c r="V87">
        <v>22399590.789999999</v>
      </c>
      <c r="W87">
        <v>5114782.9800000004</v>
      </c>
      <c r="X87">
        <v>32721106.34</v>
      </c>
      <c r="Y87">
        <v>23101981.550000001</v>
      </c>
      <c r="AA87" s="2">
        <v>140105</v>
      </c>
      <c r="AB87">
        <v>32181701.539999999</v>
      </c>
      <c r="AC87">
        <v>0</v>
      </c>
      <c r="AD87">
        <v>13431136.949999999</v>
      </c>
      <c r="AE87">
        <v>18.362025899999999</v>
      </c>
    </row>
    <row r="88" spans="1:31" x14ac:dyDescent="0.25">
      <c r="A88" t="s">
        <v>82</v>
      </c>
      <c r="B88">
        <v>715402.71</v>
      </c>
      <c r="C88">
        <v>15725056.880000001</v>
      </c>
      <c r="D88">
        <v>10918066.960000001</v>
      </c>
      <c r="E88">
        <v>19865584.649999999</v>
      </c>
      <c r="G88">
        <v>961740.79</v>
      </c>
      <c r="H88">
        <v>18359527.52</v>
      </c>
      <c r="I88">
        <v>14939335.109999999</v>
      </c>
      <c r="J88">
        <v>26149972.27</v>
      </c>
      <c r="L88">
        <v>1712800.25</v>
      </c>
      <c r="M88">
        <v>30868678.949999999</v>
      </c>
      <c r="N88">
        <v>17721559.649999999</v>
      </c>
      <c r="O88">
        <v>27780396.780000001</v>
      </c>
      <c r="Q88">
        <v>2893010.55</v>
      </c>
      <c r="R88">
        <v>39169002.840000004</v>
      </c>
      <c r="S88">
        <v>36759471.579999998</v>
      </c>
      <c r="T88">
        <v>28545669.100000001</v>
      </c>
      <c r="V88">
        <v>44869525.670000002</v>
      </c>
      <c r="W88">
        <v>9478729.9100000001</v>
      </c>
      <c r="X88">
        <v>46231859.07</v>
      </c>
      <c r="Y88">
        <v>33987449.859999999</v>
      </c>
      <c r="AA88" s="2">
        <v>140110</v>
      </c>
      <c r="AB88">
        <v>55652605.479999997</v>
      </c>
      <c r="AC88">
        <v>0</v>
      </c>
      <c r="AD88">
        <v>9455213.6400000006</v>
      </c>
      <c r="AE88">
        <v>27.852175389999999</v>
      </c>
    </row>
    <row r="89" spans="1:31" x14ac:dyDescent="0.25">
      <c r="A89" t="s">
        <v>83</v>
      </c>
      <c r="B89">
        <v>1071829.43</v>
      </c>
      <c r="C89">
        <v>22177551.719999999</v>
      </c>
      <c r="D89">
        <v>12331656.630000001</v>
      </c>
      <c r="E89">
        <v>29499571.109999999</v>
      </c>
      <c r="G89">
        <v>1082555.9099999999</v>
      </c>
      <c r="H89">
        <v>26642256.460000001</v>
      </c>
      <c r="I89">
        <v>27537307.760000002</v>
      </c>
      <c r="J89">
        <v>41554879.710000001</v>
      </c>
      <c r="L89">
        <v>3046257.25</v>
      </c>
      <c r="M89">
        <v>44712580.890000001</v>
      </c>
      <c r="N89">
        <v>35731292.619999997</v>
      </c>
      <c r="O89">
        <v>44837276.219999999</v>
      </c>
      <c r="Q89">
        <v>3088796.57</v>
      </c>
      <c r="R89">
        <v>58126322.18</v>
      </c>
      <c r="S89">
        <v>56606587.969999999</v>
      </c>
      <c r="T89">
        <v>47152811.310000002</v>
      </c>
      <c r="V89">
        <v>63144697.939999998</v>
      </c>
      <c r="W89">
        <v>13284150.619999999</v>
      </c>
      <c r="X89">
        <v>62289758.32</v>
      </c>
      <c r="Y89">
        <v>52353242.450000003</v>
      </c>
      <c r="AA89" s="2">
        <v>140115</v>
      </c>
      <c r="AB89">
        <v>73784255.510000005</v>
      </c>
      <c r="AC89">
        <v>0</v>
      </c>
      <c r="AD89">
        <v>14806434.76</v>
      </c>
      <c r="AE89">
        <v>42.640933329999996</v>
      </c>
    </row>
    <row r="90" spans="1:31" x14ac:dyDescent="0.25">
      <c r="A90" t="s">
        <v>84</v>
      </c>
      <c r="B90">
        <v>2137075.0499999998</v>
      </c>
      <c r="C90">
        <v>43710141.979999997</v>
      </c>
      <c r="D90">
        <v>19939741.100000001</v>
      </c>
      <c r="E90">
        <v>56974581.560000002</v>
      </c>
      <c r="G90">
        <v>2400772.0699999998</v>
      </c>
      <c r="H90">
        <v>51001783.369999997</v>
      </c>
      <c r="I90">
        <v>40045817.109999999</v>
      </c>
      <c r="J90">
        <v>80691220.280000001</v>
      </c>
      <c r="L90">
        <v>3554673.63</v>
      </c>
      <c r="M90">
        <v>91015568.670000002</v>
      </c>
      <c r="N90">
        <v>63335259.039999999</v>
      </c>
      <c r="O90">
        <v>89408470.260000005</v>
      </c>
      <c r="Q90">
        <v>11424542.27</v>
      </c>
      <c r="R90">
        <v>111148402.98</v>
      </c>
      <c r="S90">
        <v>87830768.420000002</v>
      </c>
      <c r="T90">
        <v>91101845.109999999</v>
      </c>
      <c r="V90">
        <v>115605511.23</v>
      </c>
      <c r="W90">
        <v>30335890.030000001</v>
      </c>
      <c r="X90">
        <v>99595143.25</v>
      </c>
      <c r="Y90">
        <v>91955180.549999997</v>
      </c>
      <c r="AA90" s="2">
        <v>140120</v>
      </c>
      <c r="AB90">
        <v>119592870.66</v>
      </c>
      <c r="AC90">
        <v>0</v>
      </c>
      <c r="AD90">
        <v>37860245.079999998</v>
      </c>
      <c r="AE90">
        <v>71.578531209999994</v>
      </c>
    </row>
    <row r="91" spans="1:31" x14ac:dyDescent="0.25">
      <c r="A91" t="s">
        <v>85</v>
      </c>
      <c r="B91">
        <v>12875151.359999999</v>
      </c>
      <c r="C91">
        <v>243668876.61000001</v>
      </c>
      <c r="D91">
        <v>151909005.43000001</v>
      </c>
      <c r="E91">
        <v>157503943.55000001</v>
      </c>
      <c r="G91">
        <v>21780994.309999999</v>
      </c>
      <c r="H91">
        <v>344892275.97000003</v>
      </c>
      <c r="I91">
        <v>267523626.22</v>
      </c>
      <c r="J91">
        <v>243668712.06999999</v>
      </c>
      <c r="L91">
        <v>17258629.289999999</v>
      </c>
      <c r="M91">
        <v>556647436.88999999</v>
      </c>
      <c r="N91">
        <v>430169289.16000003</v>
      </c>
      <c r="O91">
        <v>292498248.49000001</v>
      </c>
      <c r="Q91">
        <v>48184567.109999999</v>
      </c>
      <c r="R91">
        <v>655761709.27999997</v>
      </c>
      <c r="S91">
        <v>537008592.77999997</v>
      </c>
      <c r="T91">
        <v>339554278.82999998</v>
      </c>
      <c r="V91">
        <v>680942650.98000002</v>
      </c>
      <c r="W91">
        <v>78084107.219999999</v>
      </c>
      <c r="X91">
        <v>638297802.72000003</v>
      </c>
      <c r="Y91">
        <v>403784485.63999999</v>
      </c>
      <c r="AA91" s="2">
        <v>140125</v>
      </c>
      <c r="AB91">
        <v>815369984.38</v>
      </c>
      <c r="AC91">
        <v>0</v>
      </c>
      <c r="AD91">
        <v>64430105.979999997</v>
      </c>
      <c r="AE91">
        <v>319.47483160000002</v>
      </c>
    </row>
    <row r="92" spans="1:31" x14ac:dyDescent="0.25">
      <c r="A92" t="s">
        <v>86</v>
      </c>
      <c r="B92">
        <v>0</v>
      </c>
      <c r="C92">
        <v>0</v>
      </c>
      <c r="D92">
        <v>0</v>
      </c>
      <c r="E92">
        <v>29595626.239999998</v>
      </c>
      <c r="G92">
        <v>0</v>
      </c>
      <c r="H92">
        <v>0</v>
      </c>
      <c r="I92">
        <v>0</v>
      </c>
      <c r="J92">
        <v>33882668.420000002</v>
      </c>
      <c r="L92">
        <v>0</v>
      </c>
      <c r="M92">
        <v>0</v>
      </c>
      <c r="N92">
        <v>0</v>
      </c>
      <c r="O92">
        <v>25593849.719999999</v>
      </c>
      <c r="Q92">
        <v>0</v>
      </c>
      <c r="R92">
        <v>0</v>
      </c>
      <c r="S92">
        <v>0</v>
      </c>
      <c r="T92">
        <v>40966975.990000002</v>
      </c>
      <c r="V92">
        <v>0</v>
      </c>
      <c r="W92">
        <v>0</v>
      </c>
      <c r="X92">
        <v>0</v>
      </c>
      <c r="Y92">
        <v>44825769.920000002</v>
      </c>
      <c r="AA92" s="2">
        <v>1402</v>
      </c>
      <c r="AB92">
        <v>0</v>
      </c>
      <c r="AC92">
        <v>0</v>
      </c>
      <c r="AD92">
        <v>0</v>
      </c>
      <c r="AE92">
        <v>22.287749460000001</v>
      </c>
    </row>
    <row r="93" spans="1:31" x14ac:dyDescent="0.25">
      <c r="A93" t="s">
        <v>87</v>
      </c>
      <c r="B93">
        <v>0</v>
      </c>
      <c r="C93">
        <v>0</v>
      </c>
      <c r="D93">
        <v>0</v>
      </c>
      <c r="E93">
        <v>1924873.68</v>
      </c>
      <c r="G93">
        <v>0</v>
      </c>
      <c r="H93">
        <v>0</v>
      </c>
      <c r="I93">
        <v>0</v>
      </c>
      <c r="J93">
        <v>1797804.71</v>
      </c>
      <c r="L93">
        <v>0</v>
      </c>
      <c r="M93">
        <v>0</v>
      </c>
      <c r="N93">
        <v>0</v>
      </c>
      <c r="O93">
        <v>1250112.83</v>
      </c>
      <c r="Q93">
        <v>0</v>
      </c>
      <c r="R93">
        <v>0</v>
      </c>
      <c r="S93">
        <v>0</v>
      </c>
      <c r="T93">
        <v>1343615.53</v>
      </c>
      <c r="V93">
        <v>0</v>
      </c>
      <c r="W93">
        <v>0</v>
      </c>
      <c r="X93">
        <v>0</v>
      </c>
      <c r="Y93">
        <v>1837198.39</v>
      </c>
      <c r="AA93" s="2">
        <v>140205</v>
      </c>
      <c r="AB93">
        <v>0</v>
      </c>
      <c r="AC93">
        <v>0</v>
      </c>
      <c r="AD93">
        <v>0</v>
      </c>
      <c r="AE93">
        <v>1.4357720900000002</v>
      </c>
    </row>
    <row r="94" spans="1:31" x14ac:dyDescent="0.25">
      <c r="A94" t="s">
        <v>88</v>
      </c>
      <c r="B94">
        <v>0</v>
      </c>
      <c r="C94">
        <v>0</v>
      </c>
      <c r="D94">
        <v>0</v>
      </c>
      <c r="E94">
        <v>3590752.59</v>
      </c>
      <c r="G94">
        <v>0</v>
      </c>
      <c r="H94">
        <v>0</v>
      </c>
      <c r="I94">
        <v>0</v>
      </c>
      <c r="J94">
        <v>3549435.26</v>
      </c>
      <c r="L94">
        <v>0</v>
      </c>
      <c r="M94">
        <v>0</v>
      </c>
      <c r="N94">
        <v>0</v>
      </c>
      <c r="O94">
        <v>2494827.71</v>
      </c>
      <c r="Q94">
        <v>0</v>
      </c>
      <c r="R94">
        <v>0</v>
      </c>
      <c r="S94">
        <v>0</v>
      </c>
      <c r="T94">
        <v>2920783.72</v>
      </c>
      <c r="V94">
        <v>0</v>
      </c>
      <c r="W94">
        <v>0</v>
      </c>
      <c r="X94">
        <v>0</v>
      </c>
      <c r="Y94">
        <v>3745290.76</v>
      </c>
      <c r="AA94" s="2">
        <v>140210</v>
      </c>
      <c r="AB94">
        <v>0</v>
      </c>
      <c r="AC94">
        <v>0</v>
      </c>
      <c r="AD94">
        <v>0</v>
      </c>
      <c r="AE94">
        <v>2.6271046499999997</v>
      </c>
    </row>
    <row r="95" spans="1:31" x14ac:dyDescent="0.25">
      <c r="A95" t="s">
        <v>89</v>
      </c>
      <c r="B95">
        <v>0</v>
      </c>
      <c r="C95">
        <v>0</v>
      </c>
      <c r="D95">
        <v>0</v>
      </c>
      <c r="E95">
        <v>5039729.82</v>
      </c>
      <c r="G95">
        <v>0</v>
      </c>
      <c r="H95">
        <v>0</v>
      </c>
      <c r="I95">
        <v>0</v>
      </c>
      <c r="J95">
        <v>5115751.6100000003</v>
      </c>
      <c r="L95">
        <v>0</v>
      </c>
      <c r="M95">
        <v>0</v>
      </c>
      <c r="N95">
        <v>0</v>
      </c>
      <c r="O95">
        <v>3715949.08</v>
      </c>
      <c r="Q95">
        <v>0</v>
      </c>
      <c r="R95">
        <v>0</v>
      </c>
      <c r="S95">
        <v>0</v>
      </c>
      <c r="T95">
        <v>4720020.3499999996</v>
      </c>
      <c r="V95">
        <v>0</v>
      </c>
      <c r="W95">
        <v>0</v>
      </c>
      <c r="X95">
        <v>0</v>
      </c>
      <c r="Y95">
        <v>5740329.04</v>
      </c>
      <c r="AA95" s="2">
        <v>140215</v>
      </c>
      <c r="AB95">
        <v>0</v>
      </c>
      <c r="AC95">
        <v>0</v>
      </c>
      <c r="AD95">
        <v>0</v>
      </c>
      <c r="AE95">
        <v>3.8747311899999999</v>
      </c>
    </row>
    <row r="96" spans="1:31" x14ac:dyDescent="0.25">
      <c r="A96" t="s">
        <v>90</v>
      </c>
      <c r="B96">
        <v>0</v>
      </c>
      <c r="C96">
        <v>0</v>
      </c>
      <c r="D96">
        <v>0</v>
      </c>
      <c r="E96">
        <v>8447503.7699999996</v>
      </c>
      <c r="G96">
        <v>0</v>
      </c>
      <c r="H96">
        <v>0</v>
      </c>
      <c r="I96">
        <v>0</v>
      </c>
      <c r="J96">
        <v>8560425.4499999993</v>
      </c>
      <c r="L96">
        <v>0</v>
      </c>
      <c r="M96">
        <v>0</v>
      </c>
      <c r="N96">
        <v>0</v>
      </c>
      <c r="O96">
        <v>5940053.4500000002</v>
      </c>
      <c r="Q96">
        <v>0</v>
      </c>
      <c r="R96">
        <v>0</v>
      </c>
      <c r="S96">
        <v>0</v>
      </c>
      <c r="T96">
        <v>10300250.17</v>
      </c>
      <c r="V96">
        <v>0</v>
      </c>
      <c r="W96">
        <v>0</v>
      </c>
      <c r="X96">
        <v>0</v>
      </c>
      <c r="Y96">
        <v>10814479.1</v>
      </c>
      <c r="AA96" s="2">
        <v>140220</v>
      </c>
      <c r="AB96">
        <v>0</v>
      </c>
      <c r="AC96">
        <v>0</v>
      </c>
      <c r="AD96">
        <v>0</v>
      </c>
      <c r="AE96">
        <v>6.2325567099999999</v>
      </c>
    </row>
    <row r="97" spans="1:31" x14ac:dyDescent="0.25">
      <c r="A97" t="s">
        <v>91</v>
      </c>
      <c r="B97">
        <v>0</v>
      </c>
      <c r="C97">
        <v>0</v>
      </c>
      <c r="D97">
        <v>0</v>
      </c>
      <c r="E97">
        <v>10592766.380000001</v>
      </c>
      <c r="G97">
        <v>0</v>
      </c>
      <c r="H97">
        <v>0</v>
      </c>
      <c r="I97">
        <v>0</v>
      </c>
      <c r="J97">
        <v>14859251.390000001</v>
      </c>
      <c r="L97">
        <v>0</v>
      </c>
      <c r="M97">
        <v>0</v>
      </c>
      <c r="N97">
        <v>0</v>
      </c>
      <c r="O97">
        <v>12192906.65</v>
      </c>
      <c r="Q97">
        <v>0</v>
      </c>
      <c r="R97">
        <v>0</v>
      </c>
      <c r="S97">
        <v>0</v>
      </c>
      <c r="T97">
        <v>21682306.219999999</v>
      </c>
      <c r="V97">
        <v>0</v>
      </c>
      <c r="W97">
        <v>0</v>
      </c>
      <c r="X97">
        <v>0</v>
      </c>
      <c r="Y97">
        <v>22688472.629999999</v>
      </c>
      <c r="AA97" s="2">
        <v>140225</v>
      </c>
      <c r="AB97">
        <v>0</v>
      </c>
      <c r="AC97">
        <v>0</v>
      </c>
      <c r="AD97">
        <v>0</v>
      </c>
      <c r="AE97">
        <v>8.1175848200000011</v>
      </c>
    </row>
    <row r="98" spans="1:31" x14ac:dyDescent="0.25">
      <c r="A98" t="s">
        <v>92</v>
      </c>
      <c r="B98">
        <v>11305361.189999999</v>
      </c>
      <c r="C98">
        <v>0</v>
      </c>
      <c r="D98">
        <v>0</v>
      </c>
      <c r="E98">
        <v>0</v>
      </c>
      <c r="G98">
        <v>13192942.300000001</v>
      </c>
      <c r="H98">
        <v>0</v>
      </c>
      <c r="I98">
        <v>0</v>
      </c>
      <c r="J98">
        <v>0</v>
      </c>
      <c r="L98">
        <v>12176193.359999999</v>
      </c>
      <c r="M98">
        <v>0</v>
      </c>
      <c r="N98">
        <v>663204.14</v>
      </c>
      <c r="O98">
        <v>0</v>
      </c>
      <c r="Q98">
        <v>17140366.010000002</v>
      </c>
      <c r="R98">
        <v>0</v>
      </c>
      <c r="S98">
        <v>556612.21</v>
      </c>
      <c r="T98">
        <v>0</v>
      </c>
      <c r="V98">
        <v>0</v>
      </c>
      <c r="W98">
        <v>14729733.23</v>
      </c>
      <c r="X98">
        <v>412553.84</v>
      </c>
      <c r="Y98">
        <v>0</v>
      </c>
      <c r="AA98" s="2">
        <v>1403</v>
      </c>
      <c r="AB98">
        <v>0</v>
      </c>
      <c r="AC98">
        <v>0</v>
      </c>
      <c r="AD98">
        <v>11038648.1</v>
      </c>
      <c r="AE98">
        <v>0</v>
      </c>
    </row>
    <row r="99" spans="1:31" x14ac:dyDescent="0.25">
      <c r="A99" t="s">
        <v>93</v>
      </c>
      <c r="B99">
        <v>109518.56</v>
      </c>
      <c r="C99">
        <v>0</v>
      </c>
      <c r="D99">
        <v>0</v>
      </c>
      <c r="E99">
        <v>0</v>
      </c>
      <c r="G99">
        <v>145374.28</v>
      </c>
      <c r="H99">
        <v>0</v>
      </c>
      <c r="I99">
        <v>0</v>
      </c>
      <c r="J99">
        <v>0</v>
      </c>
      <c r="L99">
        <v>158928.01999999999</v>
      </c>
      <c r="M99">
        <v>0</v>
      </c>
      <c r="N99">
        <v>9326.52</v>
      </c>
      <c r="O99">
        <v>0</v>
      </c>
      <c r="Q99">
        <v>261618.7</v>
      </c>
      <c r="R99">
        <v>0</v>
      </c>
      <c r="S99">
        <v>9375.7000000000007</v>
      </c>
      <c r="T99">
        <v>0</v>
      </c>
      <c r="V99">
        <v>0</v>
      </c>
      <c r="W99">
        <v>294462.53000000003</v>
      </c>
      <c r="X99">
        <v>8838.3799999999992</v>
      </c>
      <c r="Y99">
        <v>0</v>
      </c>
      <c r="AA99" s="2">
        <v>140305</v>
      </c>
      <c r="AB99">
        <v>0</v>
      </c>
      <c r="AC99">
        <v>0</v>
      </c>
      <c r="AD99">
        <v>282723.53999999998</v>
      </c>
      <c r="AE99">
        <v>0</v>
      </c>
    </row>
    <row r="100" spans="1:31" x14ac:dyDescent="0.25">
      <c r="A100" t="s">
        <v>94</v>
      </c>
      <c r="B100">
        <v>194027.94</v>
      </c>
      <c r="C100">
        <v>0</v>
      </c>
      <c r="D100">
        <v>0</v>
      </c>
      <c r="E100">
        <v>0</v>
      </c>
      <c r="G100">
        <v>260164.03</v>
      </c>
      <c r="H100">
        <v>0</v>
      </c>
      <c r="I100">
        <v>0</v>
      </c>
      <c r="J100">
        <v>0</v>
      </c>
      <c r="L100">
        <v>267704.84999999998</v>
      </c>
      <c r="M100">
        <v>0</v>
      </c>
      <c r="N100">
        <v>15131.36</v>
      </c>
      <c r="O100">
        <v>0</v>
      </c>
      <c r="Q100">
        <v>506392.72</v>
      </c>
      <c r="R100">
        <v>0</v>
      </c>
      <c r="S100">
        <v>15007.15</v>
      </c>
      <c r="T100">
        <v>0</v>
      </c>
      <c r="V100">
        <v>0</v>
      </c>
      <c r="W100">
        <v>436112.87</v>
      </c>
      <c r="X100">
        <v>14857.1</v>
      </c>
      <c r="Y100">
        <v>0</v>
      </c>
      <c r="AA100" s="2">
        <v>140310</v>
      </c>
      <c r="AB100">
        <v>0</v>
      </c>
      <c r="AC100">
        <v>0</v>
      </c>
      <c r="AD100">
        <v>434575.37</v>
      </c>
      <c r="AE100">
        <v>0</v>
      </c>
    </row>
    <row r="101" spans="1:31" x14ac:dyDescent="0.25">
      <c r="A101" t="s">
        <v>95</v>
      </c>
      <c r="B101">
        <v>285048.42</v>
      </c>
      <c r="C101">
        <v>0</v>
      </c>
      <c r="D101">
        <v>0</v>
      </c>
      <c r="E101">
        <v>0</v>
      </c>
      <c r="G101">
        <v>325519.81</v>
      </c>
      <c r="H101">
        <v>0</v>
      </c>
      <c r="I101">
        <v>0</v>
      </c>
      <c r="J101">
        <v>0</v>
      </c>
      <c r="L101">
        <v>346947.34</v>
      </c>
      <c r="M101">
        <v>0</v>
      </c>
      <c r="N101">
        <v>23869.95</v>
      </c>
      <c r="O101">
        <v>0</v>
      </c>
      <c r="Q101">
        <v>594039.11</v>
      </c>
      <c r="R101">
        <v>0</v>
      </c>
      <c r="S101">
        <v>22484.89</v>
      </c>
      <c r="T101">
        <v>0</v>
      </c>
      <c r="V101">
        <v>0</v>
      </c>
      <c r="W101">
        <v>651225.85</v>
      </c>
      <c r="X101">
        <v>21096.93</v>
      </c>
      <c r="Y101">
        <v>0</v>
      </c>
      <c r="AA101" s="2">
        <v>140315</v>
      </c>
      <c r="AB101">
        <v>0</v>
      </c>
      <c r="AC101">
        <v>0</v>
      </c>
      <c r="AD101">
        <v>548637.49</v>
      </c>
      <c r="AE101">
        <v>0</v>
      </c>
    </row>
    <row r="102" spans="1:31" x14ac:dyDescent="0.25">
      <c r="A102" t="s">
        <v>96</v>
      </c>
      <c r="B102">
        <v>540228.62</v>
      </c>
      <c r="C102">
        <v>0</v>
      </c>
      <c r="D102">
        <v>0</v>
      </c>
      <c r="E102">
        <v>0</v>
      </c>
      <c r="G102">
        <v>723959.77</v>
      </c>
      <c r="H102">
        <v>0</v>
      </c>
      <c r="I102">
        <v>0</v>
      </c>
      <c r="J102">
        <v>0</v>
      </c>
      <c r="L102">
        <v>752119.42</v>
      </c>
      <c r="M102">
        <v>0</v>
      </c>
      <c r="N102">
        <v>44107.72</v>
      </c>
      <c r="O102">
        <v>0</v>
      </c>
      <c r="Q102">
        <v>1330471.32</v>
      </c>
      <c r="R102">
        <v>0</v>
      </c>
      <c r="S102">
        <v>45595.33</v>
      </c>
      <c r="T102">
        <v>0</v>
      </c>
      <c r="V102">
        <v>0</v>
      </c>
      <c r="W102">
        <v>1314944.33</v>
      </c>
      <c r="X102">
        <v>45459.21</v>
      </c>
      <c r="Y102">
        <v>0</v>
      </c>
      <c r="AA102" s="2">
        <v>140320</v>
      </c>
      <c r="AB102">
        <v>0</v>
      </c>
      <c r="AC102">
        <v>0</v>
      </c>
      <c r="AD102">
        <v>1166875.44</v>
      </c>
      <c r="AE102">
        <v>0</v>
      </c>
    </row>
    <row r="103" spans="1:31" x14ac:dyDescent="0.25">
      <c r="A103" t="s">
        <v>97</v>
      </c>
      <c r="B103">
        <v>10176537.65</v>
      </c>
      <c r="C103">
        <v>0</v>
      </c>
      <c r="D103">
        <v>0</v>
      </c>
      <c r="E103">
        <v>0</v>
      </c>
      <c r="G103">
        <v>11737924.41</v>
      </c>
      <c r="H103">
        <v>0</v>
      </c>
      <c r="I103">
        <v>0</v>
      </c>
      <c r="J103">
        <v>0</v>
      </c>
      <c r="L103">
        <v>10650493.73</v>
      </c>
      <c r="M103">
        <v>0</v>
      </c>
      <c r="N103">
        <v>570768.59</v>
      </c>
      <c r="O103">
        <v>0</v>
      </c>
      <c r="Q103">
        <v>14447844.16</v>
      </c>
      <c r="R103">
        <v>0</v>
      </c>
      <c r="S103">
        <v>464149.14</v>
      </c>
      <c r="T103">
        <v>0</v>
      </c>
      <c r="V103">
        <v>0</v>
      </c>
      <c r="W103">
        <v>12032987.65</v>
      </c>
      <c r="X103">
        <v>322302.21999999997</v>
      </c>
      <c r="Y103">
        <v>0</v>
      </c>
      <c r="AA103" s="2">
        <v>140325</v>
      </c>
      <c r="AB103">
        <v>0</v>
      </c>
      <c r="AC103">
        <v>0</v>
      </c>
      <c r="AD103">
        <v>8605836.2599999998</v>
      </c>
      <c r="AE103">
        <v>0</v>
      </c>
    </row>
    <row r="104" spans="1:31" x14ac:dyDescent="0.25">
      <c r="A104" t="s">
        <v>98</v>
      </c>
      <c r="B104">
        <v>0</v>
      </c>
      <c r="C104">
        <v>0</v>
      </c>
      <c r="D104">
        <v>714151.15</v>
      </c>
      <c r="E104">
        <v>24565917.030000001</v>
      </c>
      <c r="G104">
        <v>0</v>
      </c>
      <c r="H104">
        <v>0</v>
      </c>
      <c r="I104">
        <v>10736041.9</v>
      </c>
      <c r="J104">
        <v>69331468.019999996</v>
      </c>
      <c r="L104">
        <v>0</v>
      </c>
      <c r="M104">
        <v>0</v>
      </c>
      <c r="N104">
        <v>24376947.129999999</v>
      </c>
      <c r="O104">
        <v>68008575.730000004</v>
      </c>
      <c r="Q104">
        <v>0</v>
      </c>
      <c r="R104">
        <v>0</v>
      </c>
      <c r="S104">
        <v>30095201.09</v>
      </c>
      <c r="T104">
        <v>301419168.47000003</v>
      </c>
      <c r="V104">
        <v>0</v>
      </c>
      <c r="W104">
        <v>0</v>
      </c>
      <c r="X104">
        <v>33421696.510000002</v>
      </c>
      <c r="Y104">
        <v>193993017.22999999</v>
      </c>
      <c r="AA104" s="2">
        <v>1404</v>
      </c>
      <c r="AB104">
        <v>23903729.989999998</v>
      </c>
      <c r="AC104">
        <v>0</v>
      </c>
      <c r="AD104">
        <v>0</v>
      </c>
      <c r="AE104">
        <v>340.99197576</v>
      </c>
    </row>
    <row r="105" spans="1:31" x14ac:dyDescent="0.25">
      <c r="A105" t="s">
        <v>99</v>
      </c>
      <c r="B105">
        <v>0</v>
      </c>
      <c r="C105">
        <v>0</v>
      </c>
      <c r="D105">
        <v>7285.54</v>
      </c>
      <c r="E105">
        <v>1863664.09</v>
      </c>
      <c r="G105">
        <v>0</v>
      </c>
      <c r="H105">
        <v>0</v>
      </c>
      <c r="I105">
        <v>173800.54</v>
      </c>
      <c r="J105">
        <v>3187750.01</v>
      </c>
      <c r="L105">
        <v>0</v>
      </c>
      <c r="M105">
        <v>0</v>
      </c>
      <c r="N105">
        <v>790724.04</v>
      </c>
      <c r="O105">
        <v>5545300.8099999996</v>
      </c>
      <c r="Q105">
        <v>0</v>
      </c>
      <c r="R105">
        <v>0</v>
      </c>
      <c r="S105">
        <v>1058173.23</v>
      </c>
      <c r="T105">
        <v>16250838.23</v>
      </c>
      <c r="V105">
        <v>0</v>
      </c>
      <c r="W105">
        <v>0</v>
      </c>
      <c r="X105">
        <v>1289580.3600000001</v>
      </c>
      <c r="Y105">
        <v>20782882.350000001</v>
      </c>
      <c r="AA105" s="2">
        <v>140405</v>
      </c>
      <c r="AB105">
        <v>1236981.01</v>
      </c>
      <c r="AC105">
        <v>0</v>
      </c>
      <c r="AD105">
        <v>0</v>
      </c>
      <c r="AE105">
        <v>15.037796689999999</v>
      </c>
    </row>
    <row r="106" spans="1:31" x14ac:dyDescent="0.25">
      <c r="A106" t="s">
        <v>100</v>
      </c>
      <c r="B106">
        <v>0</v>
      </c>
      <c r="C106">
        <v>0</v>
      </c>
      <c r="D106">
        <v>11964.8</v>
      </c>
      <c r="E106">
        <v>3834157.51</v>
      </c>
      <c r="G106">
        <v>0</v>
      </c>
      <c r="H106">
        <v>0</v>
      </c>
      <c r="I106">
        <v>299067.46999999997</v>
      </c>
      <c r="J106">
        <v>7096915.6200000001</v>
      </c>
      <c r="L106">
        <v>0</v>
      </c>
      <c r="M106">
        <v>0</v>
      </c>
      <c r="N106">
        <v>1217738.06</v>
      </c>
      <c r="O106">
        <v>9608125.6899999995</v>
      </c>
      <c r="Q106">
        <v>0</v>
      </c>
      <c r="R106">
        <v>0</v>
      </c>
      <c r="S106">
        <v>1769383.35</v>
      </c>
      <c r="T106">
        <v>30496542.379999999</v>
      </c>
      <c r="V106">
        <v>0</v>
      </c>
      <c r="W106">
        <v>0</v>
      </c>
      <c r="X106">
        <v>2114523.73</v>
      </c>
      <c r="Y106">
        <v>37218845.82</v>
      </c>
      <c r="AA106" s="2">
        <v>140410</v>
      </c>
      <c r="AB106">
        <v>1882105.09</v>
      </c>
      <c r="AC106">
        <v>0</v>
      </c>
      <c r="AD106">
        <v>0</v>
      </c>
      <c r="AE106">
        <v>26.889028280000002</v>
      </c>
    </row>
    <row r="107" spans="1:31" x14ac:dyDescent="0.25">
      <c r="A107" t="s">
        <v>101</v>
      </c>
      <c r="B107">
        <v>0</v>
      </c>
      <c r="C107">
        <v>0</v>
      </c>
      <c r="D107">
        <v>20046.91</v>
      </c>
      <c r="E107">
        <v>5573468.6299999999</v>
      </c>
      <c r="G107">
        <v>0</v>
      </c>
      <c r="H107">
        <v>0</v>
      </c>
      <c r="I107">
        <v>2193252.5</v>
      </c>
      <c r="J107">
        <v>11267791.17</v>
      </c>
      <c r="L107">
        <v>0</v>
      </c>
      <c r="M107">
        <v>0</v>
      </c>
      <c r="N107">
        <v>2371002.73</v>
      </c>
      <c r="O107">
        <v>12148948.59</v>
      </c>
      <c r="Q107">
        <v>0</v>
      </c>
      <c r="R107">
        <v>0</v>
      </c>
      <c r="S107">
        <v>2590860.52</v>
      </c>
      <c r="T107">
        <v>45625847.520000003</v>
      </c>
      <c r="V107">
        <v>0</v>
      </c>
      <c r="W107">
        <v>0</v>
      </c>
      <c r="X107">
        <v>3145253.54</v>
      </c>
      <c r="Y107">
        <v>47867036.82</v>
      </c>
      <c r="AA107" s="2">
        <v>140415</v>
      </c>
      <c r="AB107">
        <v>2721628.31</v>
      </c>
      <c r="AC107">
        <v>0</v>
      </c>
      <c r="AD107">
        <v>0</v>
      </c>
      <c r="AE107">
        <v>38.534613030000003</v>
      </c>
    </row>
    <row r="108" spans="1:31" x14ac:dyDescent="0.25">
      <c r="A108" t="s">
        <v>102</v>
      </c>
      <c r="B108">
        <v>0</v>
      </c>
      <c r="C108">
        <v>0</v>
      </c>
      <c r="D108">
        <v>54112.47</v>
      </c>
      <c r="E108">
        <v>8265202.3899999997</v>
      </c>
      <c r="G108">
        <v>0</v>
      </c>
      <c r="H108">
        <v>0</v>
      </c>
      <c r="I108">
        <v>1212589.02</v>
      </c>
      <c r="J108">
        <v>26206895.760000002</v>
      </c>
      <c r="L108">
        <v>0</v>
      </c>
      <c r="M108">
        <v>0</v>
      </c>
      <c r="N108">
        <v>4044499.51</v>
      </c>
      <c r="O108">
        <v>22043015.77</v>
      </c>
      <c r="Q108">
        <v>0</v>
      </c>
      <c r="R108">
        <v>0</v>
      </c>
      <c r="S108">
        <v>5146634.29</v>
      </c>
      <c r="T108">
        <v>88497623.480000004</v>
      </c>
      <c r="V108">
        <v>0</v>
      </c>
      <c r="W108">
        <v>0</v>
      </c>
      <c r="X108">
        <v>6080510.1399999997</v>
      </c>
      <c r="Y108">
        <v>48775712</v>
      </c>
      <c r="AA108" s="2">
        <v>140420</v>
      </c>
      <c r="AB108">
        <v>4739574.08</v>
      </c>
      <c r="AC108">
        <v>0</v>
      </c>
      <c r="AD108">
        <v>0</v>
      </c>
      <c r="AE108">
        <v>65.656633220000003</v>
      </c>
    </row>
    <row r="109" spans="1:31" x14ac:dyDescent="0.25">
      <c r="A109" t="s">
        <v>103</v>
      </c>
      <c r="B109">
        <v>0</v>
      </c>
      <c r="C109">
        <v>0</v>
      </c>
      <c r="D109">
        <v>620741.43000000005</v>
      </c>
      <c r="E109">
        <v>5029424.41</v>
      </c>
      <c r="G109">
        <v>0</v>
      </c>
      <c r="H109">
        <v>0</v>
      </c>
      <c r="I109">
        <v>6857332.3700000001</v>
      </c>
      <c r="J109">
        <v>21572115.460000001</v>
      </c>
      <c r="L109">
        <v>0</v>
      </c>
      <c r="M109">
        <v>0</v>
      </c>
      <c r="N109">
        <v>15952982.789999999</v>
      </c>
      <c r="O109">
        <v>18663184.870000001</v>
      </c>
      <c r="Q109">
        <v>0</v>
      </c>
      <c r="R109">
        <v>0</v>
      </c>
      <c r="S109">
        <v>19530149.699999999</v>
      </c>
      <c r="T109">
        <v>120548316.86</v>
      </c>
      <c r="V109">
        <v>0</v>
      </c>
      <c r="W109">
        <v>0</v>
      </c>
      <c r="X109">
        <v>20791828.739999998</v>
      </c>
      <c r="Y109">
        <v>39348540.240000002</v>
      </c>
      <c r="AA109" s="2">
        <v>140425</v>
      </c>
      <c r="AB109">
        <v>13323441.5</v>
      </c>
      <c r="AC109">
        <v>0</v>
      </c>
      <c r="AD109">
        <v>0</v>
      </c>
      <c r="AE109">
        <v>194.87390453999998</v>
      </c>
    </row>
    <row r="110" spans="1:31" x14ac:dyDescent="0.25">
      <c r="A110" t="s">
        <v>104</v>
      </c>
      <c r="AA110" s="2">
        <v>1405</v>
      </c>
      <c r="AB110">
        <v>0</v>
      </c>
      <c r="AC110">
        <v>0</v>
      </c>
      <c r="AD110">
        <v>0</v>
      </c>
      <c r="AE110">
        <v>0</v>
      </c>
    </row>
    <row r="111" spans="1:31" x14ac:dyDescent="0.25">
      <c r="A111" t="s">
        <v>105</v>
      </c>
      <c r="AA111" s="2">
        <v>140505</v>
      </c>
      <c r="AB111">
        <v>0</v>
      </c>
      <c r="AC111">
        <v>0</v>
      </c>
      <c r="AD111">
        <v>0</v>
      </c>
      <c r="AE111">
        <v>0</v>
      </c>
    </row>
    <row r="112" spans="1:31" x14ac:dyDescent="0.25">
      <c r="A112" t="s">
        <v>106</v>
      </c>
      <c r="AA112" s="2">
        <v>140510</v>
      </c>
      <c r="AB112">
        <v>0</v>
      </c>
      <c r="AC112">
        <v>0</v>
      </c>
      <c r="AD112">
        <v>0</v>
      </c>
      <c r="AE112">
        <v>0</v>
      </c>
    </row>
    <row r="113" spans="1:31" x14ac:dyDescent="0.25">
      <c r="A113" t="s">
        <v>107</v>
      </c>
      <c r="AA113" s="2">
        <v>140515</v>
      </c>
      <c r="AB113">
        <v>0</v>
      </c>
      <c r="AC113">
        <v>0</v>
      </c>
      <c r="AD113">
        <v>0</v>
      </c>
      <c r="AE113">
        <v>0</v>
      </c>
    </row>
    <row r="114" spans="1:31" x14ac:dyDescent="0.25">
      <c r="A114" t="s">
        <v>108</v>
      </c>
      <c r="AA114" s="2">
        <v>140520</v>
      </c>
      <c r="AB114">
        <v>0</v>
      </c>
      <c r="AC114">
        <v>0</v>
      </c>
      <c r="AD114">
        <v>0</v>
      </c>
      <c r="AE114">
        <v>0</v>
      </c>
    </row>
    <row r="115" spans="1:31" x14ac:dyDescent="0.25">
      <c r="A115" t="s">
        <v>109</v>
      </c>
      <c r="AA115" s="2">
        <v>140525</v>
      </c>
      <c r="AB115">
        <v>0</v>
      </c>
      <c r="AC115">
        <v>0</v>
      </c>
      <c r="AD115">
        <v>0</v>
      </c>
      <c r="AE115">
        <v>0</v>
      </c>
    </row>
    <row r="116" spans="1:31" x14ac:dyDescent="0.25">
      <c r="A116" t="s">
        <v>110</v>
      </c>
      <c r="AA116" s="2">
        <v>1409</v>
      </c>
      <c r="AB116">
        <v>0</v>
      </c>
      <c r="AC116">
        <v>0</v>
      </c>
      <c r="AD116">
        <v>915289.8</v>
      </c>
      <c r="AE116">
        <v>0</v>
      </c>
    </row>
    <row r="117" spans="1:31" x14ac:dyDescent="0.25">
      <c r="A117" t="s">
        <v>111</v>
      </c>
      <c r="AA117" s="2">
        <v>140905</v>
      </c>
      <c r="AB117">
        <v>0</v>
      </c>
      <c r="AC117">
        <v>0</v>
      </c>
      <c r="AD117">
        <v>0</v>
      </c>
      <c r="AE117">
        <v>0</v>
      </c>
    </row>
    <row r="118" spans="1:31" x14ac:dyDescent="0.25">
      <c r="A118" t="s">
        <v>112</v>
      </c>
      <c r="AA118" s="2">
        <v>140910</v>
      </c>
      <c r="AB118">
        <v>0</v>
      </c>
      <c r="AC118">
        <v>0</v>
      </c>
      <c r="AD118">
        <v>303133.75</v>
      </c>
      <c r="AE118">
        <v>0</v>
      </c>
    </row>
    <row r="119" spans="1:31" x14ac:dyDescent="0.25">
      <c r="A119" t="s">
        <v>113</v>
      </c>
      <c r="AA119" s="2">
        <v>140915</v>
      </c>
      <c r="AB119">
        <v>0</v>
      </c>
      <c r="AC119">
        <v>0</v>
      </c>
      <c r="AD119">
        <v>585192.68000000005</v>
      </c>
      <c r="AE119">
        <v>0</v>
      </c>
    </row>
    <row r="120" spans="1:31" x14ac:dyDescent="0.25">
      <c r="A120" t="s">
        <v>114</v>
      </c>
      <c r="AA120" s="2">
        <v>140920</v>
      </c>
      <c r="AB120">
        <v>0</v>
      </c>
      <c r="AC120">
        <v>0</v>
      </c>
      <c r="AD120">
        <v>26963.37</v>
      </c>
      <c r="AE120">
        <v>0</v>
      </c>
    </row>
    <row r="121" spans="1:31" x14ac:dyDescent="0.25">
      <c r="A121" t="s">
        <v>115</v>
      </c>
      <c r="AA121" s="2">
        <v>140925</v>
      </c>
      <c r="AB121">
        <v>0</v>
      </c>
      <c r="AC121">
        <v>0</v>
      </c>
      <c r="AD121">
        <v>0</v>
      </c>
      <c r="AE121">
        <v>0</v>
      </c>
    </row>
    <row r="122" spans="1:31" x14ac:dyDescent="0.25">
      <c r="A122" t="s">
        <v>116</v>
      </c>
      <c r="AA122" s="2">
        <v>1410</v>
      </c>
      <c r="AB122">
        <v>0</v>
      </c>
      <c r="AC122">
        <v>0</v>
      </c>
      <c r="AD122">
        <v>0</v>
      </c>
      <c r="AE122">
        <v>0</v>
      </c>
    </row>
    <row r="123" spans="1:31" x14ac:dyDescent="0.25">
      <c r="A123" t="s">
        <v>117</v>
      </c>
      <c r="AA123" s="2">
        <v>141005</v>
      </c>
      <c r="AB123">
        <v>0</v>
      </c>
      <c r="AC123">
        <v>0</v>
      </c>
      <c r="AD123">
        <v>0</v>
      </c>
      <c r="AE123">
        <v>0</v>
      </c>
    </row>
    <row r="124" spans="1:31" x14ac:dyDescent="0.25">
      <c r="A124" t="s">
        <v>118</v>
      </c>
      <c r="AA124" s="2">
        <v>141010</v>
      </c>
      <c r="AB124">
        <v>0</v>
      </c>
      <c r="AC124">
        <v>0</v>
      </c>
      <c r="AD124">
        <v>0</v>
      </c>
      <c r="AE124">
        <v>0</v>
      </c>
    </row>
    <row r="125" spans="1:31" x14ac:dyDescent="0.25">
      <c r="A125" t="s">
        <v>119</v>
      </c>
      <c r="AA125" s="2">
        <v>141015</v>
      </c>
      <c r="AB125">
        <v>0</v>
      </c>
      <c r="AC125">
        <v>0</v>
      </c>
      <c r="AD125">
        <v>0</v>
      </c>
      <c r="AE125">
        <v>0</v>
      </c>
    </row>
    <row r="126" spans="1:31" x14ac:dyDescent="0.25">
      <c r="A126" t="s">
        <v>120</v>
      </c>
      <c r="AA126" s="2">
        <v>141020</v>
      </c>
      <c r="AB126">
        <v>0</v>
      </c>
      <c r="AC126">
        <v>0</v>
      </c>
      <c r="AD126">
        <v>0</v>
      </c>
      <c r="AE126">
        <v>0</v>
      </c>
    </row>
    <row r="127" spans="1:31" x14ac:dyDescent="0.25">
      <c r="A127" t="s">
        <v>121</v>
      </c>
      <c r="AA127" s="2">
        <v>141025</v>
      </c>
      <c r="AB127">
        <v>0</v>
      </c>
      <c r="AC127">
        <v>0</v>
      </c>
      <c r="AD127">
        <v>0</v>
      </c>
      <c r="AE127">
        <v>0</v>
      </c>
    </row>
    <row r="128" spans="1:31" x14ac:dyDescent="0.25">
      <c r="A128" t="s">
        <v>122</v>
      </c>
      <c r="AA128" s="2">
        <v>1411</v>
      </c>
      <c r="AB128">
        <v>0</v>
      </c>
      <c r="AC128">
        <v>0</v>
      </c>
      <c r="AD128">
        <v>0</v>
      </c>
      <c r="AE128">
        <v>0</v>
      </c>
    </row>
    <row r="129" spans="1:31" x14ac:dyDescent="0.25">
      <c r="A129" t="s">
        <v>123</v>
      </c>
      <c r="AA129" s="2">
        <v>141105</v>
      </c>
      <c r="AB129">
        <v>0</v>
      </c>
      <c r="AC129">
        <v>0</v>
      </c>
      <c r="AD129">
        <v>0</v>
      </c>
      <c r="AE129">
        <v>0</v>
      </c>
    </row>
    <row r="130" spans="1:31" x14ac:dyDescent="0.25">
      <c r="A130" t="s">
        <v>124</v>
      </c>
      <c r="AA130" s="2">
        <v>141110</v>
      </c>
      <c r="AB130">
        <v>0</v>
      </c>
      <c r="AC130">
        <v>0</v>
      </c>
      <c r="AD130">
        <v>0</v>
      </c>
      <c r="AE130">
        <v>0</v>
      </c>
    </row>
    <row r="131" spans="1:31" x14ac:dyDescent="0.25">
      <c r="A131" t="s">
        <v>125</v>
      </c>
      <c r="AA131" s="2">
        <v>141115</v>
      </c>
      <c r="AB131">
        <v>0</v>
      </c>
      <c r="AC131">
        <v>0</v>
      </c>
      <c r="AD131">
        <v>0</v>
      </c>
      <c r="AE131">
        <v>0</v>
      </c>
    </row>
    <row r="132" spans="1:31" x14ac:dyDescent="0.25">
      <c r="A132" t="s">
        <v>126</v>
      </c>
      <c r="AA132" s="2">
        <v>141120</v>
      </c>
      <c r="AB132">
        <v>0</v>
      </c>
      <c r="AC132">
        <v>0</v>
      </c>
      <c r="AD132">
        <v>0</v>
      </c>
      <c r="AE132">
        <v>0</v>
      </c>
    </row>
    <row r="133" spans="1:31" x14ac:dyDescent="0.25">
      <c r="A133" t="s">
        <v>127</v>
      </c>
      <c r="AA133" s="2">
        <v>141125</v>
      </c>
      <c r="AB133">
        <v>0</v>
      </c>
      <c r="AC133">
        <v>0</v>
      </c>
      <c r="AD133">
        <v>0</v>
      </c>
      <c r="AE133">
        <v>0</v>
      </c>
    </row>
    <row r="134" spans="1:31" x14ac:dyDescent="0.25">
      <c r="A134" t="s">
        <v>128</v>
      </c>
      <c r="AA134" s="2">
        <v>1412</v>
      </c>
      <c r="AB134">
        <v>0</v>
      </c>
      <c r="AC134">
        <v>0</v>
      </c>
      <c r="AD134">
        <v>0</v>
      </c>
      <c r="AE134">
        <v>0</v>
      </c>
    </row>
    <row r="135" spans="1:31" x14ac:dyDescent="0.25">
      <c r="A135" t="s">
        <v>129</v>
      </c>
      <c r="AA135" s="2">
        <v>141205</v>
      </c>
      <c r="AB135">
        <v>0</v>
      </c>
      <c r="AC135">
        <v>0</v>
      </c>
      <c r="AD135">
        <v>0</v>
      </c>
      <c r="AE135">
        <v>0</v>
      </c>
    </row>
    <row r="136" spans="1:31" x14ac:dyDescent="0.25">
      <c r="A136" t="s">
        <v>130</v>
      </c>
      <c r="AA136" s="2">
        <v>141210</v>
      </c>
      <c r="AB136">
        <v>0</v>
      </c>
      <c r="AC136">
        <v>0</v>
      </c>
      <c r="AD136">
        <v>0</v>
      </c>
      <c r="AE136">
        <v>0</v>
      </c>
    </row>
    <row r="137" spans="1:31" x14ac:dyDescent="0.25">
      <c r="A137" t="s">
        <v>131</v>
      </c>
      <c r="AA137" s="2">
        <v>141215</v>
      </c>
      <c r="AB137">
        <v>0</v>
      </c>
      <c r="AC137">
        <v>0</v>
      </c>
      <c r="AD137">
        <v>0</v>
      </c>
      <c r="AE137">
        <v>0</v>
      </c>
    </row>
    <row r="138" spans="1:31" x14ac:dyDescent="0.25">
      <c r="A138" t="s">
        <v>132</v>
      </c>
      <c r="AA138" s="2">
        <v>141220</v>
      </c>
      <c r="AB138">
        <v>0</v>
      </c>
      <c r="AC138">
        <v>0</v>
      </c>
      <c r="AD138">
        <v>0</v>
      </c>
      <c r="AE138">
        <v>0</v>
      </c>
    </row>
    <row r="139" spans="1:31" x14ac:dyDescent="0.25">
      <c r="A139" t="s">
        <v>133</v>
      </c>
      <c r="AA139" s="2">
        <v>141225</v>
      </c>
      <c r="AB139">
        <v>0</v>
      </c>
      <c r="AC139">
        <v>0</v>
      </c>
      <c r="AD139">
        <v>0</v>
      </c>
      <c r="AE139">
        <v>0</v>
      </c>
    </row>
    <row r="140" spans="1:31" x14ac:dyDescent="0.25">
      <c r="A140" t="s">
        <v>134</v>
      </c>
      <c r="AA140" s="2">
        <v>1413</v>
      </c>
      <c r="AB140">
        <v>0</v>
      </c>
      <c r="AC140">
        <v>0</v>
      </c>
      <c r="AD140">
        <v>0</v>
      </c>
      <c r="AE140">
        <v>0</v>
      </c>
    </row>
    <row r="141" spans="1:31" x14ac:dyDescent="0.25">
      <c r="A141" t="s">
        <v>135</v>
      </c>
      <c r="AA141" s="2">
        <v>141305</v>
      </c>
      <c r="AB141">
        <v>0</v>
      </c>
      <c r="AC141">
        <v>0</v>
      </c>
      <c r="AD141">
        <v>0</v>
      </c>
      <c r="AE141">
        <v>0</v>
      </c>
    </row>
    <row r="142" spans="1:31" x14ac:dyDescent="0.25">
      <c r="A142" t="s">
        <v>136</v>
      </c>
      <c r="AA142" s="2">
        <v>141310</v>
      </c>
      <c r="AB142">
        <v>0</v>
      </c>
      <c r="AC142">
        <v>0</v>
      </c>
      <c r="AD142">
        <v>0</v>
      </c>
      <c r="AE142">
        <v>0</v>
      </c>
    </row>
    <row r="143" spans="1:31" x14ac:dyDescent="0.25">
      <c r="A143" t="s">
        <v>137</v>
      </c>
      <c r="AA143" s="2">
        <v>141315</v>
      </c>
      <c r="AB143">
        <v>0</v>
      </c>
      <c r="AC143">
        <v>0</v>
      </c>
      <c r="AD143">
        <v>0</v>
      </c>
      <c r="AE143">
        <v>0</v>
      </c>
    </row>
    <row r="144" spans="1:31" x14ac:dyDescent="0.25">
      <c r="A144" t="s">
        <v>138</v>
      </c>
      <c r="AA144" s="2">
        <v>141320</v>
      </c>
      <c r="AB144">
        <v>0</v>
      </c>
      <c r="AC144">
        <v>0</v>
      </c>
      <c r="AD144">
        <v>0</v>
      </c>
      <c r="AE144">
        <v>0</v>
      </c>
    </row>
    <row r="145" spans="1:31" x14ac:dyDescent="0.25">
      <c r="A145" t="s">
        <v>139</v>
      </c>
      <c r="AA145" s="2">
        <v>141325</v>
      </c>
      <c r="AB145">
        <v>0</v>
      </c>
      <c r="AC145">
        <v>0</v>
      </c>
      <c r="AD145">
        <v>0</v>
      </c>
      <c r="AE145">
        <v>0</v>
      </c>
    </row>
    <row r="146" spans="1:31" x14ac:dyDescent="0.25">
      <c r="A146" t="s">
        <v>140</v>
      </c>
      <c r="B146">
        <v>0</v>
      </c>
      <c r="C146">
        <v>0</v>
      </c>
      <c r="D146">
        <v>11441349.779999999</v>
      </c>
      <c r="E146">
        <v>13024257.4</v>
      </c>
      <c r="G146">
        <v>0</v>
      </c>
      <c r="H146">
        <v>0</v>
      </c>
      <c r="I146">
        <v>9083076.8900000006</v>
      </c>
      <c r="J146">
        <v>20630329.579999998</v>
      </c>
      <c r="L146">
        <v>0</v>
      </c>
      <c r="M146">
        <v>0</v>
      </c>
      <c r="N146">
        <v>22008792.890000001</v>
      </c>
      <c r="O146">
        <v>29677382.23</v>
      </c>
      <c r="Q146">
        <v>0</v>
      </c>
      <c r="R146">
        <v>0</v>
      </c>
      <c r="S146">
        <v>15919626.43</v>
      </c>
      <c r="T146">
        <v>20179776.640000001</v>
      </c>
      <c r="V146">
        <v>0</v>
      </c>
      <c r="W146">
        <v>0</v>
      </c>
      <c r="X146">
        <v>11436493.76</v>
      </c>
      <c r="Y146">
        <v>28998993.82</v>
      </c>
      <c r="AA146" s="2">
        <v>1417</v>
      </c>
      <c r="AB146">
        <v>7109985.75</v>
      </c>
      <c r="AC146">
        <v>0</v>
      </c>
      <c r="AD146">
        <v>0</v>
      </c>
      <c r="AE146">
        <v>13.73135035</v>
      </c>
    </row>
    <row r="147" spans="1:31" x14ac:dyDescent="0.25">
      <c r="A147" t="s">
        <v>141</v>
      </c>
      <c r="B147">
        <v>0</v>
      </c>
      <c r="C147">
        <v>0</v>
      </c>
      <c r="D147">
        <v>99521.74</v>
      </c>
      <c r="E147">
        <v>775497.18</v>
      </c>
      <c r="G147">
        <v>0</v>
      </c>
      <c r="H147">
        <v>0</v>
      </c>
      <c r="I147">
        <v>135982.89000000001</v>
      </c>
      <c r="J147">
        <v>1925453.19</v>
      </c>
      <c r="L147">
        <v>0</v>
      </c>
      <c r="M147">
        <v>0</v>
      </c>
      <c r="N147">
        <v>884315.98</v>
      </c>
      <c r="O147">
        <v>1731069.1</v>
      </c>
      <c r="Q147">
        <v>0</v>
      </c>
      <c r="R147">
        <v>0</v>
      </c>
      <c r="S147">
        <v>494093.66</v>
      </c>
      <c r="T147">
        <v>1556576.21</v>
      </c>
      <c r="V147">
        <v>0</v>
      </c>
      <c r="W147">
        <v>0</v>
      </c>
      <c r="X147">
        <v>348081.62</v>
      </c>
      <c r="Y147">
        <v>2639817.37</v>
      </c>
      <c r="AA147" s="2">
        <v>141705</v>
      </c>
      <c r="AB147">
        <v>182364.65</v>
      </c>
      <c r="AC147">
        <v>0</v>
      </c>
      <c r="AD147">
        <v>0</v>
      </c>
      <c r="AE147">
        <v>0.83482403999999999</v>
      </c>
    </row>
    <row r="148" spans="1:31" x14ac:dyDescent="0.25">
      <c r="A148" t="s">
        <v>142</v>
      </c>
      <c r="B148">
        <v>0</v>
      </c>
      <c r="C148">
        <v>0</v>
      </c>
      <c r="D148">
        <v>337120.36</v>
      </c>
      <c r="E148">
        <v>1047352.95</v>
      </c>
      <c r="G148">
        <v>0</v>
      </c>
      <c r="H148">
        <v>0</v>
      </c>
      <c r="I148">
        <v>323864.45</v>
      </c>
      <c r="J148">
        <v>808587.8</v>
      </c>
      <c r="L148">
        <v>0</v>
      </c>
      <c r="M148">
        <v>0</v>
      </c>
      <c r="N148">
        <v>823387.82</v>
      </c>
      <c r="O148">
        <v>2276048.9</v>
      </c>
      <c r="Q148">
        <v>0</v>
      </c>
      <c r="R148">
        <v>0</v>
      </c>
      <c r="S148">
        <v>662400.14</v>
      </c>
      <c r="T148">
        <v>2021565.7</v>
      </c>
      <c r="V148">
        <v>0</v>
      </c>
      <c r="W148">
        <v>0</v>
      </c>
      <c r="X148">
        <v>594935.81000000006</v>
      </c>
      <c r="Y148">
        <v>2057778.39</v>
      </c>
      <c r="AA148" s="2">
        <v>141710</v>
      </c>
      <c r="AB148">
        <v>346147.86</v>
      </c>
      <c r="AC148">
        <v>0</v>
      </c>
      <c r="AD148">
        <v>0</v>
      </c>
      <c r="AE148">
        <v>0.91748825000000001</v>
      </c>
    </row>
    <row r="149" spans="1:31" x14ac:dyDescent="0.25">
      <c r="A149" t="s">
        <v>143</v>
      </c>
      <c r="B149">
        <v>0</v>
      </c>
      <c r="C149">
        <v>0</v>
      </c>
      <c r="D149">
        <v>355971.44</v>
      </c>
      <c r="E149">
        <v>1563669.11</v>
      </c>
      <c r="G149">
        <v>0</v>
      </c>
      <c r="H149">
        <v>0</v>
      </c>
      <c r="I149">
        <v>445392.52</v>
      </c>
      <c r="J149">
        <v>1900364.06</v>
      </c>
      <c r="L149">
        <v>0</v>
      </c>
      <c r="M149">
        <v>0</v>
      </c>
      <c r="N149">
        <v>1941153.81</v>
      </c>
      <c r="O149">
        <v>3276108.81</v>
      </c>
      <c r="Q149">
        <v>0</v>
      </c>
      <c r="R149">
        <v>0</v>
      </c>
      <c r="S149">
        <v>1011910.69</v>
      </c>
      <c r="T149">
        <v>2436335.73</v>
      </c>
      <c r="V149">
        <v>0</v>
      </c>
      <c r="W149">
        <v>0</v>
      </c>
      <c r="X149">
        <v>806951.46</v>
      </c>
      <c r="Y149">
        <v>3191057.58</v>
      </c>
      <c r="AA149" s="2">
        <v>141715</v>
      </c>
      <c r="AB149">
        <v>549063.43000000005</v>
      </c>
      <c r="AC149">
        <v>0</v>
      </c>
      <c r="AD149">
        <v>0</v>
      </c>
      <c r="AE149">
        <v>1.5171666399999999</v>
      </c>
    </row>
    <row r="150" spans="1:31" x14ac:dyDescent="0.25">
      <c r="A150" t="s">
        <v>144</v>
      </c>
      <c r="B150">
        <v>0</v>
      </c>
      <c r="C150">
        <v>0</v>
      </c>
      <c r="D150">
        <v>801847.75</v>
      </c>
      <c r="E150">
        <v>2911847.93</v>
      </c>
      <c r="G150">
        <v>0</v>
      </c>
      <c r="H150">
        <v>0</v>
      </c>
      <c r="I150">
        <v>873872.57</v>
      </c>
      <c r="J150">
        <v>3469171.82</v>
      </c>
      <c r="L150">
        <v>0</v>
      </c>
      <c r="M150">
        <v>0</v>
      </c>
      <c r="N150">
        <v>3348825.11</v>
      </c>
      <c r="O150">
        <v>6586766.0899999999</v>
      </c>
      <c r="Q150">
        <v>0</v>
      </c>
      <c r="R150">
        <v>0</v>
      </c>
      <c r="S150">
        <v>2011030.7</v>
      </c>
      <c r="T150">
        <v>4648328.84</v>
      </c>
      <c r="V150">
        <v>0</v>
      </c>
      <c r="W150">
        <v>0</v>
      </c>
      <c r="X150">
        <v>1218570.1499999999</v>
      </c>
      <c r="Y150">
        <v>5016081.41</v>
      </c>
      <c r="AA150" s="2">
        <v>141720</v>
      </c>
      <c r="AB150">
        <v>917095.56</v>
      </c>
      <c r="AC150">
        <v>0</v>
      </c>
      <c r="AD150">
        <v>0</v>
      </c>
      <c r="AE150">
        <v>2.5678921699999999</v>
      </c>
    </row>
    <row r="151" spans="1:31" x14ac:dyDescent="0.25">
      <c r="A151" t="s">
        <v>145</v>
      </c>
      <c r="B151">
        <v>0</v>
      </c>
      <c r="C151">
        <v>0</v>
      </c>
      <c r="D151">
        <v>9846888.4900000002</v>
      </c>
      <c r="E151">
        <v>6725890.2300000004</v>
      </c>
      <c r="G151">
        <v>0</v>
      </c>
      <c r="H151">
        <v>0</v>
      </c>
      <c r="I151">
        <v>7303964.46</v>
      </c>
      <c r="J151">
        <v>12526752.710000001</v>
      </c>
      <c r="L151">
        <v>0</v>
      </c>
      <c r="M151">
        <v>0</v>
      </c>
      <c r="N151">
        <v>15011110.17</v>
      </c>
      <c r="O151">
        <v>15807389.33</v>
      </c>
      <c r="Q151">
        <v>0</v>
      </c>
      <c r="R151">
        <v>0</v>
      </c>
      <c r="S151">
        <v>11740191.24</v>
      </c>
      <c r="T151">
        <v>9516970.1600000001</v>
      </c>
      <c r="V151">
        <v>0</v>
      </c>
      <c r="W151">
        <v>0</v>
      </c>
      <c r="X151">
        <v>8467954.7200000007</v>
      </c>
      <c r="Y151">
        <v>16094259.07</v>
      </c>
      <c r="AA151" s="2">
        <v>141725</v>
      </c>
      <c r="AB151">
        <v>5115314.25</v>
      </c>
      <c r="AC151">
        <v>0</v>
      </c>
      <c r="AD151">
        <v>0</v>
      </c>
      <c r="AE151">
        <v>7.8939792500000001</v>
      </c>
    </row>
    <row r="152" spans="1:31" x14ac:dyDescent="0.25">
      <c r="A152" t="s">
        <v>146</v>
      </c>
      <c r="B152">
        <v>0</v>
      </c>
      <c r="C152">
        <v>0</v>
      </c>
      <c r="D152">
        <v>0</v>
      </c>
      <c r="E152">
        <v>78522.350000000006</v>
      </c>
      <c r="G152">
        <v>0</v>
      </c>
      <c r="H152">
        <v>0</v>
      </c>
      <c r="I152">
        <v>0</v>
      </c>
      <c r="J152">
        <v>127343.06</v>
      </c>
      <c r="L152">
        <v>0</v>
      </c>
      <c r="M152">
        <v>0</v>
      </c>
      <c r="N152">
        <v>0</v>
      </c>
      <c r="O152">
        <v>119467.27</v>
      </c>
      <c r="Q152">
        <v>0</v>
      </c>
      <c r="R152">
        <v>0</v>
      </c>
      <c r="S152">
        <v>0</v>
      </c>
      <c r="T152">
        <v>149195.23000000001</v>
      </c>
      <c r="V152">
        <v>0</v>
      </c>
      <c r="W152">
        <v>0</v>
      </c>
      <c r="X152">
        <v>0</v>
      </c>
      <c r="Y152">
        <v>109529.04</v>
      </c>
      <c r="AA152" s="2">
        <v>1418</v>
      </c>
      <c r="AB152">
        <v>0</v>
      </c>
      <c r="AC152">
        <v>0</v>
      </c>
      <c r="AD152">
        <v>0</v>
      </c>
      <c r="AE152">
        <v>5.6381809999999997E-2</v>
      </c>
    </row>
    <row r="153" spans="1:31" x14ac:dyDescent="0.25">
      <c r="A153" t="s">
        <v>147</v>
      </c>
      <c r="B153">
        <v>0</v>
      </c>
      <c r="C153">
        <v>0</v>
      </c>
      <c r="D153">
        <v>0</v>
      </c>
      <c r="E153">
        <v>5423.27</v>
      </c>
      <c r="G153">
        <v>0</v>
      </c>
      <c r="H153">
        <v>0</v>
      </c>
      <c r="I153">
        <v>0</v>
      </c>
      <c r="J153">
        <v>8484.07</v>
      </c>
      <c r="L153">
        <v>0</v>
      </c>
      <c r="M153">
        <v>0</v>
      </c>
      <c r="N153">
        <v>0</v>
      </c>
      <c r="O153">
        <v>8629.82</v>
      </c>
      <c r="Q153">
        <v>0</v>
      </c>
      <c r="R153">
        <v>0</v>
      </c>
      <c r="S153">
        <v>0</v>
      </c>
      <c r="T153">
        <v>10475.27</v>
      </c>
      <c r="V153">
        <v>0</v>
      </c>
      <c r="W153">
        <v>0</v>
      </c>
      <c r="X153">
        <v>0</v>
      </c>
      <c r="Y153">
        <v>7333.39</v>
      </c>
      <c r="AA153" s="2">
        <v>141805</v>
      </c>
      <c r="AB153">
        <v>0</v>
      </c>
      <c r="AC153">
        <v>0</v>
      </c>
      <c r="AD153">
        <v>0</v>
      </c>
      <c r="AE153">
        <v>2.6880700000000003E-3</v>
      </c>
    </row>
    <row r="154" spans="1:31" x14ac:dyDescent="0.25">
      <c r="A154" t="s">
        <v>148</v>
      </c>
      <c r="B154">
        <v>0</v>
      </c>
      <c r="C154">
        <v>0</v>
      </c>
      <c r="D154">
        <v>0</v>
      </c>
      <c r="E154">
        <v>6157.1</v>
      </c>
      <c r="G154">
        <v>0</v>
      </c>
      <c r="H154">
        <v>0</v>
      </c>
      <c r="I154">
        <v>0</v>
      </c>
      <c r="J154">
        <v>10405</v>
      </c>
      <c r="L154">
        <v>0</v>
      </c>
      <c r="M154">
        <v>0</v>
      </c>
      <c r="N154">
        <v>0</v>
      </c>
      <c r="O154">
        <v>9452.94</v>
      </c>
      <c r="Q154">
        <v>0</v>
      </c>
      <c r="R154">
        <v>0</v>
      </c>
      <c r="S154">
        <v>0</v>
      </c>
      <c r="T154">
        <v>16982.400000000001</v>
      </c>
      <c r="V154">
        <v>0</v>
      </c>
      <c r="W154">
        <v>0</v>
      </c>
      <c r="X154">
        <v>0</v>
      </c>
      <c r="Y154">
        <v>13548.01</v>
      </c>
      <c r="AA154" s="2">
        <v>141810</v>
      </c>
      <c r="AB154">
        <v>0</v>
      </c>
      <c r="AC154">
        <v>0</v>
      </c>
      <c r="AD154">
        <v>0</v>
      </c>
      <c r="AE154">
        <v>6.3589099999999997E-3</v>
      </c>
    </row>
    <row r="155" spans="1:31" x14ac:dyDescent="0.25">
      <c r="A155" t="s">
        <v>149</v>
      </c>
      <c r="B155">
        <v>0</v>
      </c>
      <c r="C155">
        <v>0</v>
      </c>
      <c r="D155">
        <v>0</v>
      </c>
      <c r="E155">
        <v>14937.8</v>
      </c>
      <c r="G155">
        <v>0</v>
      </c>
      <c r="H155">
        <v>0</v>
      </c>
      <c r="I155">
        <v>0</v>
      </c>
      <c r="J155">
        <v>16388</v>
      </c>
      <c r="L155">
        <v>0</v>
      </c>
      <c r="M155">
        <v>0</v>
      </c>
      <c r="N155">
        <v>0</v>
      </c>
      <c r="O155">
        <v>18382.349999999999</v>
      </c>
      <c r="Q155">
        <v>0</v>
      </c>
      <c r="R155">
        <v>0</v>
      </c>
      <c r="S155">
        <v>0</v>
      </c>
      <c r="T155">
        <v>20610.23</v>
      </c>
      <c r="V155">
        <v>0</v>
      </c>
      <c r="W155">
        <v>0</v>
      </c>
      <c r="X155">
        <v>0</v>
      </c>
      <c r="Y155">
        <v>16403.18</v>
      </c>
      <c r="AA155" s="2">
        <v>141815</v>
      </c>
      <c r="AB155">
        <v>0</v>
      </c>
      <c r="AC155">
        <v>0</v>
      </c>
      <c r="AD155">
        <v>0</v>
      </c>
      <c r="AE155">
        <v>6.5944599999999999E-3</v>
      </c>
    </row>
    <row r="156" spans="1:31" x14ac:dyDescent="0.25">
      <c r="A156" t="s">
        <v>150</v>
      </c>
      <c r="B156">
        <v>0</v>
      </c>
      <c r="C156">
        <v>0</v>
      </c>
      <c r="D156">
        <v>0</v>
      </c>
      <c r="E156">
        <v>27184.18</v>
      </c>
      <c r="G156">
        <v>0</v>
      </c>
      <c r="H156">
        <v>0</v>
      </c>
      <c r="I156">
        <v>0</v>
      </c>
      <c r="J156">
        <v>33828.18</v>
      </c>
      <c r="L156">
        <v>0</v>
      </c>
      <c r="M156">
        <v>0</v>
      </c>
      <c r="N156">
        <v>0</v>
      </c>
      <c r="O156">
        <v>29267.02</v>
      </c>
      <c r="Q156">
        <v>0</v>
      </c>
      <c r="R156">
        <v>0</v>
      </c>
      <c r="S156">
        <v>0</v>
      </c>
      <c r="T156">
        <v>36975.97</v>
      </c>
      <c r="V156">
        <v>0</v>
      </c>
      <c r="W156">
        <v>0</v>
      </c>
      <c r="X156">
        <v>0</v>
      </c>
      <c r="Y156">
        <v>27243.03</v>
      </c>
      <c r="AA156" s="2">
        <v>141820</v>
      </c>
      <c r="AB156">
        <v>0</v>
      </c>
      <c r="AC156">
        <v>0</v>
      </c>
      <c r="AD156">
        <v>0</v>
      </c>
      <c r="AE156">
        <v>1.2764530000000001E-2</v>
      </c>
    </row>
    <row r="157" spans="1:31" x14ac:dyDescent="0.25">
      <c r="A157" t="s">
        <v>151</v>
      </c>
      <c r="B157">
        <v>0</v>
      </c>
      <c r="C157">
        <v>0</v>
      </c>
      <c r="D157">
        <v>0</v>
      </c>
      <c r="E157">
        <v>24820</v>
      </c>
      <c r="G157">
        <v>0</v>
      </c>
      <c r="H157">
        <v>0</v>
      </c>
      <c r="I157">
        <v>0</v>
      </c>
      <c r="J157">
        <v>58237.81</v>
      </c>
      <c r="L157">
        <v>0</v>
      </c>
      <c r="M157">
        <v>0</v>
      </c>
      <c r="N157">
        <v>0</v>
      </c>
      <c r="O157">
        <v>53735.14</v>
      </c>
      <c r="Q157">
        <v>0</v>
      </c>
      <c r="R157">
        <v>0</v>
      </c>
      <c r="S157">
        <v>0</v>
      </c>
      <c r="T157">
        <v>64151.360000000001</v>
      </c>
      <c r="V157">
        <v>0</v>
      </c>
      <c r="W157">
        <v>0</v>
      </c>
      <c r="X157">
        <v>0</v>
      </c>
      <c r="Y157">
        <v>45001.43</v>
      </c>
      <c r="AA157" s="2">
        <v>141825</v>
      </c>
      <c r="AB157">
        <v>0</v>
      </c>
      <c r="AC157">
        <v>0</v>
      </c>
      <c r="AD157">
        <v>0</v>
      </c>
      <c r="AE157">
        <v>2.7975840000000002E-2</v>
      </c>
    </row>
    <row r="158" spans="1:31" x14ac:dyDescent="0.25">
      <c r="A158" t="s">
        <v>152</v>
      </c>
      <c r="B158">
        <v>3921696.38</v>
      </c>
      <c r="C158">
        <v>0</v>
      </c>
      <c r="D158">
        <v>0</v>
      </c>
      <c r="E158">
        <v>0</v>
      </c>
      <c r="G158">
        <v>3058734.23</v>
      </c>
      <c r="H158">
        <v>0</v>
      </c>
      <c r="I158">
        <v>0</v>
      </c>
      <c r="J158">
        <v>0</v>
      </c>
      <c r="L158">
        <v>4013671.7</v>
      </c>
      <c r="M158">
        <v>0</v>
      </c>
      <c r="N158">
        <v>0</v>
      </c>
      <c r="O158">
        <v>0</v>
      </c>
      <c r="Q158">
        <v>4400778.83</v>
      </c>
      <c r="R158">
        <v>0</v>
      </c>
      <c r="S158">
        <v>0</v>
      </c>
      <c r="T158">
        <v>0</v>
      </c>
      <c r="V158">
        <v>0</v>
      </c>
      <c r="W158">
        <v>4277803.25</v>
      </c>
      <c r="X158">
        <v>0</v>
      </c>
      <c r="Y158">
        <v>0</v>
      </c>
      <c r="AA158" s="2">
        <v>1419</v>
      </c>
      <c r="AB158">
        <v>0</v>
      </c>
      <c r="AC158">
        <v>0</v>
      </c>
      <c r="AD158">
        <v>3967922.72</v>
      </c>
      <c r="AE158">
        <v>0</v>
      </c>
    </row>
    <row r="159" spans="1:31" x14ac:dyDescent="0.25">
      <c r="A159" t="s">
        <v>153</v>
      </c>
      <c r="B159">
        <v>23296.78</v>
      </c>
      <c r="C159">
        <v>0</v>
      </c>
      <c r="D159">
        <v>0</v>
      </c>
      <c r="E159">
        <v>0</v>
      </c>
      <c r="G159">
        <v>18937.53</v>
      </c>
      <c r="H159">
        <v>0</v>
      </c>
      <c r="I159">
        <v>0</v>
      </c>
      <c r="J159">
        <v>0</v>
      </c>
      <c r="L159">
        <v>30749.18</v>
      </c>
      <c r="M159">
        <v>0</v>
      </c>
      <c r="N159">
        <v>0</v>
      </c>
      <c r="O159">
        <v>0</v>
      </c>
      <c r="Q159">
        <v>41059.730000000003</v>
      </c>
      <c r="R159">
        <v>0</v>
      </c>
      <c r="S159">
        <v>0</v>
      </c>
      <c r="T159">
        <v>0</v>
      </c>
      <c r="V159">
        <v>0</v>
      </c>
      <c r="W159">
        <v>44225.27</v>
      </c>
      <c r="X159">
        <v>0</v>
      </c>
      <c r="Y159">
        <v>0</v>
      </c>
      <c r="AA159" s="2">
        <v>141905</v>
      </c>
      <c r="AB159">
        <v>0</v>
      </c>
      <c r="AC159">
        <v>0</v>
      </c>
      <c r="AD159">
        <v>53188.17</v>
      </c>
      <c r="AE159">
        <v>0</v>
      </c>
    </row>
    <row r="160" spans="1:31" x14ac:dyDescent="0.25">
      <c r="A160" t="s">
        <v>154</v>
      </c>
      <c r="B160">
        <v>46318.54</v>
      </c>
      <c r="C160">
        <v>0</v>
      </c>
      <c r="D160">
        <v>0</v>
      </c>
      <c r="E160">
        <v>0</v>
      </c>
      <c r="G160">
        <v>32473.14</v>
      </c>
      <c r="H160">
        <v>0</v>
      </c>
      <c r="I160">
        <v>0</v>
      </c>
      <c r="J160">
        <v>0</v>
      </c>
      <c r="L160">
        <v>53872.46</v>
      </c>
      <c r="M160">
        <v>0</v>
      </c>
      <c r="N160">
        <v>0</v>
      </c>
      <c r="O160">
        <v>0</v>
      </c>
      <c r="Q160">
        <v>64254.52</v>
      </c>
      <c r="R160">
        <v>0</v>
      </c>
      <c r="S160">
        <v>0</v>
      </c>
      <c r="T160">
        <v>0</v>
      </c>
      <c r="V160">
        <v>0</v>
      </c>
      <c r="W160">
        <v>64921.98</v>
      </c>
      <c r="X160">
        <v>0</v>
      </c>
      <c r="Y160">
        <v>0</v>
      </c>
      <c r="AA160" s="2">
        <v>141910</v>
      </c>
      <c r="AB160">
        <v>0</v>
      </c>
      <c r="AC160">
        <v>0</v>
      </c>
      <c r="AD160">
        <v>69912.509999999995</v>
      </c>
      <c r="AE160">
        <v>0</v>
      </c>
    </row>
    <row r="161" spans="1:31" x14ac:dyDescent="0.25">
      <c r="A161" t="s">
        <v>155</v>
      </c>
      <c r="B161">
        <v>64990</v>
      </c>
      <c r="C161">
        <v>0</v>
      </c>
      <c r="D161">
        <v>0</v>
      </c>
      <c r="E161">
        <v>0</v>
      </c>
      <c r="G161">
        <v>39322.410000000003</v>
      </c>
      <c r="H161">
        <v>0</v>
      </c>
      <c r="I161">
        <v>0</v>
      </c>
      <c r="J161">
        <v>0</v>
      </c>
      <c r="L161">
        <v>72796.37</v>
      </c>
      <c r="M161">
        <v>0</v>
      </c>
      <c r="N161">
        <v>0</v>
      </c>
      <c r="O161">
        <v>0</v>
      </c>
      <c r="Q161">
        <v>89832.02</v>
      </c>
      <c r="R161">
        <v>0</v>
      </c>
      <c r="S161">
        <v>0</v>
      </c>
      <c r="T161">
        <v>0</v>
      </c>
      <c r="V161">
        <v>0</v>
      </c>
      <c r="W161">
        <v>99036</v>
      </c>
      <c r="X161">
        <v>0</v>
      </c>
      <c r="Y161">
        <v>0</v>
      </c>
      <c r="AA161" s="2">
        <v>141915</v>
      </c>
      <c r="AB161">
        <v>0</v>
      </c>
      <c r="AC161">
        <v>0</v>
      </c>
      <c r="AD161">
        <v>100600.75</v>
      </c>
      <c r="AE161">
        <v>0</v>
      </c>
    </row>
    <row r="162" spans="1:31" x14ac:dyDescent="0.25">
      <c r="A162" t="s">
        <v>156</v>
      </c>
      <c r="B162">
        <v>113337.8</v>
      </c>
      <c r="C162">
        <v>0</v>
      </c>
      <c r="D162">
        <v>0</v>
      </c>
      <c r="E162">
        <v>0</v>
      </c>
      <c r="G162">
        <v>83540.11</v>
      </c>
      <c r="H162">
        <v>0</v>
      </c>
      <c r="I162">
        <v>0</v>
      </c>
      <c r="J162">
        <v>0</v>
      </c>
      <c r="L162">
        <v>161105.25</v>
      </c>
      <c r="M162">
        <v>0</v>
      </c>
      <c r="N162">
        <v>0</v>
      </c>
      <c r="O162">
        <v>0</v>
      </c>
      <c r="Q162">
        <v>189260.88</v>
      </c>
      <c r="R162">
        <v>0</v>
      </c>
      <c r="S162">
        <v>0</v>
      </c>
      <c r="T162">
        <v>0</v>
      </c>
      <c r="V162">
        <v>0</v>
      </c>
      <c r="W162">
        <v>204846.69</v>
      </c>
      <c r="X162">
        <v>0</v>
      </c>
      <c r="Y162">
        <v>0</v>
      </c>
      <c r="AA162" s="2">
        <v>141920</v>
      </c>
      <c r="AB162">
        <v>0</v>
      </c>
      <c r="AC162">
        <v>0</v>
      </c>
      <c r="AD162">
        <v>209670.71</v>
      </c>
      <c r="AE162">
        <v>0</v>
      </c>
    </row>
    <row r="163" spans="1:31" x14ac:dyDescent="0.25">
      <c r="A163" t="s">
        <v>157</v>
      </c>
      <c r="B163">
        <v>3673753.26</v>
      </c>
      <c r="C163">
        <v>0</v>
      </c>
      <c r="D163">
        <v>0</v>
      </c>
      <c r="E163">
        <v>0</v>
      </c>
      <c r="G163">
        <v>2884461.04</v>
      </c>
      <c r="H163">
        <v>0</v>
      </c>
      <c r="I163">
        <v>0</v>
      </c>
      <c r="J163">
        <v>0</v>
      </c>
      <c r="L163">
        <v>3695148.44</v>
      </c>
      <c r="M163">
        <v>0</v>
      </c>
      <c r="N163">
        <v>0</v>
      </c>
      <c r="O163">
        <v>0</v>
      </c>
      <c r="Q163">
        <v>4016371.68</v>
      </c>
      <c r="R163">
        <v>0</v>
      </c>
      <c r="S163">
        <v>0</v>
      </c>
      <c r="T163">
        <v>0</v>
      </c>
      <c r="V163">
        <v>0</v>
      </c>
      <c r="W163">
        <v>3864773.31</v>
      </c>
      <c r="X163">
        <v>0</v>
      </c>
      <c r="Y163">
        <v>0</v>
      </c>
      <c r="AA163" s="2">
        <v>141925</v>
      </c>
      <c r="AB163">
        <v>0</v>
      </c>
      <c r="AC163">
        <v>0</v>
      </c>
      <c r="AD163">
        <v>3534550.58</v>
      </c>
      <c r="AE163">
        <v>0</v>
      </c>
    </row>
    <row r="164" spans="1:31" x14ac:dyDescent="0.25">
      <c r="A164" t="s">
        <v>158</v>
      </c>
      <c r="B164">
        <v>0</v>
      </c>
      <c r="C164">
        <v>0</v>
      </c>
      <c r="D164">
        <v>0</v>
      </c>
      <c r="E164">
        <v>0</v>
      </c>
      <c r="G164">
        <v>0</v>
      </c>
      <c r="H164">
        <v>0</v>
      </c>
      <c r="I164">
        <v>0</v>
      </c>
      <c r="J164">
        <v>31069.55</v>
      </c>
      <c r="L164">
        <v>0</v>
      </c>
      <c r="M164">
        <v>0</v>
      </c>
      <c r="N164">
        <v>0</v>
      </c>
      <c r="O164">
        <v>216972.14</v>
      </c>
      <c r="Q164">
        <v>0</v>
      </c>
      <c r="R164">
        <v>0</v>
      </c>
      <c r="S164">
        <v>0</v>
      </c>
      <c r="T164">
        <v>1374910.55</v>
      </c>
      <c r="V164">
        <v>0</v>
      </c>
      <c r="W164">
        <v>0</v>
      </c>
      <c r="X164">
        <v>0</v>
      </c>
      <c r="Y164">
        <v>1056358.32</v>
      </c>
      <c r="AA164" s="2">
        <v>1420</v>
      </c>
      <c r="AB164">
        <v>0</v>
      </c>
      <c r="AC164">
        <v>0</v>
      </c>
      <c r="AD164">
        <v>0</v>
      </c>
      <c r="AE164">
        <v>0.99841778000000003</v>
      </c>
    </row>
    <row r="165" spans="1:31" x14ac:dyDescent="0.25">
      <c r="A165" t="s">
        <v>159</v>
      </c>
      <c r="B165">
        <v>0</v>
      </c>
      <c r="C165">
        <v>0</v>
      </c>
      <c r="D165">
        <v>0</v>
      </c>
      <c r="E165">
        <v>0</v>
      </c>
      <c r="G165">
        <v>0</v>
      </c>
      <c r="H165">
        <v>0</v>
      </c>
      <c r="I165">
        <v>0</v>
      </c>
      <c r="J165">
        <v>28</v>
      </c>
      <c r="L165">
        <v>0</v>
      </c>
      <c r="M165">
        <v>0</v>
      </c>
      <c r="N165">
        <v>0</v>
      </c>
      <c r="O165">
        <v>3308.23</v>
      </c>
      <c r="Q165">
        <v>0</v>
      </c>
      <c r="R165">
        <v>0</v>
      </c>
      <c r="S165">
        <v>0</v>
      </c>
      <c r="T165">
        <v>53588.29</v>
      </c>
      <c r="V165">
        <v>0</v>
      </c>
      <c r="W165">
        <v>0</v>
      </c>
      <c r="X165">
        <v>0</v>
      </c>
      <c r="Y165">
        <v>87854.03</v>
      </c>
      <c r="AA165" s="2">
        <v>142005</v>
      </c>
      <c r="AB165">
        <v>0</v>
      </c>
      <c r="AC165">
        <v>0</v>
      </c>
      <c r="AD165">
        <v>0</v>
      </c>
      <c r="AE165">
        <v>4.8058239999999995E-2</v>
      </c>
    </row>
    <row r="166" spans="1:31" x14ac:dyDescent="0.25">
      <c r="A166" t="s">
        <v>160</v>
      </c>
      <c r="B166">
        <v>0</v>
      </c>
      <c r="C166">
        <v>0</v>
      </c>
      <c r="D166">
        <v>0</v>
      </c>
      <c r="E166">
        <v>0</v>
      </c>
      <c r="G166">
        <v>0</v>
      </c>
      <c r="H166">
        <v>0</v>
      </c>
      <c r="I166">
        <v>0</v>
      </c>
      <c r="J166">
        <v>384.5</v>
      </c>
      <c r="L166">
        <v>0</v>
      </c>
      <c r="M166">
        <v>0</v>
      </c>
      <c r="N166">
        <v>0</v>
      </c>
      <c r="O166">
        <v>12000.16</v>
      </c>
      <c r="Q166">
        <v>0</v>
      </c>
      <c r="R166">
        <v>0</v>
      </c>
      <c r="S166">
        <v>0</v>
      </c>
      <c r="T166">
        <v>127159.58</v>
      </c>
      <c r="V166">
        <v>0</v>
      </c>
      <c r="W166">
        <v>0</v>
      </c>
      <c r="X166">
        <v>0</v>
      </c>
      <c r="Y166">
        <v>135365.76000000001</v>
      </c>
      <c r="AA166" s="2">
        <v>142010</v>
      </c>
      <c r="AB166">
        <v>0</v>
      </c>
      <c r="AC166">
        <v>0</v>
      </c>
      <c r="AD166">
        <v>0</v>
      </c>
      <c r="AE166">
        <v>9.9813100000000002E-2</v>
      </c>
    </row>
    <row r="167" spans="1:31" x14ac:dyDescent="0.25">
      <c r="A167" t="s">
        <v>161</v>
      </c>
      <c r="B167">
        <v>0</v>
      </c>
      <c r="C167">
        <v>0</v>
      </c>
      <c r="D167">
        <v>0</v>
      </c>
      <c r="E167">
        <v>0</v>
      </c>
      <c r="G167">
        <v>0</v>
      </c>
      <c r="H167">
        <v>0</v>
      </c>
      <c r="I167">
        <v>0</v>
      </c>
      <c r="J167">
        <v>3796.13</v>
      </c>
      <c r="L167">
        <v>0</v>
      </c>
      <c r="M167">
        <v>0</v>
      </c>
      <c r="N167">
        <v>0</v>
      </c>
      <c r="O167">
        <v>35617.54</v>
      </c>
      <c r="Q167">
        <v>0</v>
      </c>
      <c r="R167">
        <v>0</v>
      </c>
      <c r="S167">
        <v>0</v>
      </c>
      <c r="T167">
        <v>278585.77</v>
      </c>
      <c r="V167">
        <v>0</v>
      </c>
      <c r="W167">
        <v>0</v>
      </c>
      <c r="X167">
        <v>0</v>
      </c>
      <c r="Y167">
        <v>185972.39</v>
      </c>
      <c r="AA167" s="2">
        <v>142015</v>
      </c>
      <c r="AB167">
        <v>0</v>
      </c>
      <c r="AC167">
        <v>0</v>
      </c>
      <c r="AD167">
        <v>0</v>
      </c>
      <c r="AE167">
        <v>0.13070112</v>
      </c>
    </row>
    <row r="168" spans="1:31" x14ac:dyDescent="0.25">
      <c r="A168" t="s">
        <v>162</v>
      </c>
      <c r="B168">
        <v>0</v>
      </c>
      <c r="C168">
        <v>0</v>
      </c>
      <c r="D168">
        <v>0</v>
      </c>
      <c r="E168">
        <v>0</v>
      </c>
      <c r="G168">
        <v>0</v>
      </c>
      <c r="H168">
        <v>0</v>
      </c>
      <c r="I168">
        <v>0</v>
      </c>
      <c r="J168">
        <v>7346.78</v>
      </c>
      <c r="L168">
        <v>0</v>
      </c>
      <c r="M168">
        <v>0</v>
      </c>
      <c r="N168">
        <v>0</v>
      </c>
      <c r="O168">
        <v>139395.9</v>
      </c>
      <c r="Q168">
        <v>0</v>
      </c>
      <c r="R168">
        <v>0</v>
      </c>
      <c r="S168">
        <v>0</v>
      </c>
      <c r="T168">
        <v>515392.12</v>
      </c>
      <c r="V168">
        <v>0</v>
      </c>
      <c r="W168">
        <v>0</v>
      </c>
      <c r="X168">
        <v>0</v>
      </c>
      <c r="Y168">
        <v>287134.42</v>
      </c>
      <c r="AA168" s="2">
        <v>142020</v>
      </c>
      <c r="AB168">
        <v>0</v>
      </c>
      <c r="AC168">
        <v>0</v>
      </c>
      <c r="AD168">
        <v>0</v>
      </c>
      <c r="AE168">
        <v>0.37522608000000002</v>
      </c>
    </row>
    <row r="169" spans="1:31" x14ac:dyDescent="0.25">
      <c r="A169" t="s">
        <v>163</v>
      </c>
      <c r="B169">
        <v>0</v>
      </c>
      <c r="C169">
        <v>0</v>
      </c>
      <c r="D169">
        <v>0</v>
      </c>
      <c r="E169">
        <v>0</v>
      </c>
      <c r="G169">
        <v>0</v>
      </c>
      <c r="H169">
        <v>0</v>
      </c>
      <c r="I169">
        <v>0</v>
      </c>
      <c r="J169">
        <v>19514.14</v>
      </c>
      <c r="L169">
        <v>0</v>
      </c>
      <c r="M169">
        <v>0</v>
      </c>
      <c r="N169">
        <v>0</v>
      </c>
      <c r="O169">
        <v>26650.31</v>
      </c>
      <c r="Q169">
        <v>0</v>
      </c>
      <c r="R169">
        <v>0</v>
      </c>
      <c r="S169">
        <v>0</v>
      </c>
      <c r="T169">
        <v>400184.79</v>
      </c>
      <c r="V169">
        <v>0</v>
      </c>
      <c r="W169">
        <v>0</v>
      </c>
      <c r="X169">
        <v>0</v>
      </c>
      <c r="Y169">
        <v>360031.72</v>
      </c>
      <c r="AA169" s="2">
        <v>142025</v>
      </c>
      <c r="AB169">
        <v>0</v>
      </c>
      <c r="AC169">
        <v>0</v>
      </c>
      <c r="AD169">
        <v>0</v>
      </c>
      <c r="AE169">
        <v>0.34461923999999999</v>
      </c>
    </row>
    <row r="170" spans="1:31" x14ac:dyDescent="0.25">
      <c r="A170" t="s">
        <v>164</v>
      </c>
      <c r="AA170" s="2">
        <v>1421</v>
      </c>
      <c r="AB170">
        <v>0</v>
      </c>
      <c r="AC170">
        <v>0</v>
      </c>
      <c r="AD170">
        <v>0</v>
      </c>
      <c r="AE170">
        <v>0</v>
      </c>
    </row>
    <row r="171" spans="1:31" x14ac:dyDescent="0.25">
      <c r="A171" t="s">
        <v>165</v>
      </c>
      <c r="AA171" s="2">
        <v>142105</v>
      </c>
      <c r="AB171">
        <v>0</v>
      </c>
      <c r="AC171">
        <v>0</v>
      </c>
      <c r="AD171">
        <v>0</v>
      </c>
      <c r="AE171">
        <v>0</v>
      </c>
    </row>
    <row r="172" spans="1:31" x14ac:dyDescent="0.25">
      <c r="A172" t="s">
        <v>166</v>
      </c>
      <c r="AA172" s="2">
        <v>142110</v>
      </c>
      <c r="AB172">
        <v>0</v>
      </c>
      <c r="AC172">
        <v>0</v>
      </c>
      <c r="AD172">
        <v>0</v>
      </c>
      <c r="AE172">
        <v>0</v>
      </c>
    </row>
    <row r="173" spans="1:31" x14ac:dyDescent="0.25">
      <c r="A173" t="s">
        <v>167</v>
      </c>
      <c r="AA173" s="2">
        <v>142115</v>
      </c>
      <c r="AB173">
        <v>0</v>
      </c>
      <c r="AC173">
        <v>0</v>
      </c>
      <c r="AD173">
        <v>0</v>
      </c>
      <c r="AE173">
        <v>0</v>
      </c>
    </row>
    <row r="174" spans="1:31" x14ac:dyDescent="0.25">
      <c r="A174" t="s">
        <v>168</v>
      </c>
      <c r="AA174" s="2">
        <v>142120</v>
      </c>
      <c r="AB174">
        <v>0</v>
      </c>
      <c r="AC174">
        <v>0</v>
      </c>
      <c r="AD174">
        <v>0</v>
      </c>
      <c r="AE174">
        <v>0</v>
      </c>
    </row>
    <row r="175" spans="1:31" x14ac:dyDescent="0.25">
      <c r="A175" t="s">
        <v>169</v>
      </c>
      <c r="AA175" s="2">
        <v>142125</v>
      </c>
      <c r="AB175">
        <v>0</v>
      </c>
      <c r="AC175">
        <v>0</v>
      </c>
      <c r="AD175">
        <v>0</v>
      </c>
      <c r="AE175">
        <v>0</v>
      </c>
    </row>
    <row r="176" spans="1:31" x14ac:dyDescent="0.25">
      <c r="A176" t="s">
        <v>170</v>
      </c>
      <c r="B176">
        <v>0</v>
      </c>
      <c r="C176">
        <v>0</v>
      </c>
      <c r="D176">
        <v>222688.99</v>
      </c>
      <c r="E176">
        <v>16898139.030000001</v>
      </c>
      <c r="G176">
        <v>16005.39</v>
      </c>
      <c r="H176">
        <v>0</v>
      </c>
      <c r="I176">
        <v>3477294.5</v>
      </c>
      <c r="J176">
        <v>32133109.289999999</v>
      </c>
      <c r="L176">
        <v>0</v>
      </c>
      <c r="M176">
        <v>584984.06000000006</v>
      </c>
      <c r="N176">
        <v>20867092.960000001</v>
      </c>
      <c r="O176">
        <v>43684425.469999999</v>
      </c>
      <c r="Q176">
        <v>0</v>
      </c>
      <c r="R176">
        <v>0</v>
      </c>
      <c r="S176">
        <v>22765633.670000002</v>
      </c>
      <c r="T176">
        <v>57456874.350000001</v>
      </c>
      <c r="V176">
        <v>0</v>
      </c>
      <c r="W176">
        <v>3524691.04</v>
      </c>
      <c r="X176">
        <v>24297203.289999999</v>
      </c>
      <c r="Y176">
        <v>50915978.469999999</v>
      </c>
      <c r="AA176" s="2">
        <v>1425</v>
      </c>
      <c r="AB176">
        <v>26406706.34</v>
      </c>
      <c r="AC176">
        <v>0</v>
      </c>
      <c r="AD176">
        <v>22897700.68</v>
      </c>
      <c r="AE176">
        <v>57.14875945</v>
      </c>
    </row>
    <row r="177" spans="1:31" x14ac:dyDescent="0.25">
      <c r="A177" t="s">
        <v>171</v>
      </c>
      <c r="B177">
        <v>0</v>
      </c>
      <c r="C177">
        <v>0</v>
      </c>
      <c r="D177">
        <v>2220.65</v>
      </c>
      <c r="E177">
        <v>1484724.81</v>
      </c>
      <c r="G177">
        <v>785.33</v>
      </c>
      <c r="H177">
        <v>0</v>
      </c>
      <c r="I177">
        <v>586674.31000000006</v>
      </c>
      <c r="J177">
        <v>2651231.9300000002</v>
      </c>
      <c r="L177">
        <v>0</v>
      </c>
      <c r="M177">
        <v>95708.91</v>
      </c>
      <c r="N177">
        <v>4545940.09</v>
      </c>
      <c r="O177">
        <v>3674330.77</v>
      </c>
      <c r="Q177">
        <v>0</v>
      </c>
      <c r="R177">
        <v>0</v>
      </c>
      <c r="S177">
        <v>1833187.32</v>
      </c>
      <c r="T177">
        <v>5220637.83</v>
      </c>
      <c r="V177">
        <v>0</v>
      </c>
      <c r="W177">
        <v>1659926.86</v>
      </c>
      <c r="X177">
        <v>3861166.68</v>
      </c>
      <c r="Y177">
        <v>4691968.26</v>
      </c>
      <c r="AA177" s="2">
        <v>142505</v>
      </c>
      <c r="AB177">
        <v>1973501.32</v>
      </c>
      <c r="AC177">
        <v>0</v>
      </c>
      <c r="AD177">
        <v>6381814.8899999997</v>
      </c>
      <c r="AE177">
        <v>4.8064854800000001</v>
      </c>
    </row>
    <row r="178" spans="1:31" x14ac:dyDescent="0.25">
      <c r="A178" t="s">
        <v>172</v>
      </c>
      <c r="B178">
        <v>0</v>
      </c>
      <c r="C178">
        <v>0</v>
      </c>
      <c r="D178">
        <v>3220.36</v>
      </c>
      <c r="E178">
        <v>1666796.75</v>
      </c>
      <c r="G178">
        <v>1205.8900000000001</v>
      </c>
      <c r="H178">
        <v>0</v>
      </c>
      <c r="I178">
        <v>83486.460000000006</v>
      </c>
      <c r="J178">
        <v>3195603.62</v>
      </c>
      <c r="L178">
        <v>0</v>
      </c>
      <c r="M178">
        <v>96980.64</v>
      </c>
      <c r="N178">
        <v>337733.55</v>
      </c>
      <c r="O178">
        <v>4228567.5</v>
      </c>
      <c r="Q178">
        <v>0</v>
      </c>
      <c r="R178">
        <v>0</v>
      </c>
      <c r="S178">
        <v>599711.56999999995</v>
      </c>
      <c r="T178">
        <v>4994219.95</v>
      </c>
      <c r="V178">
        <v>0</v>
      </c>
      <c r="W178">
        <v>650504.9</v>
      </c>
      <c r="X178">
        <v>728583.65</v>
      </c>
      <c r="Y178">
        <v>4010310.75</v>
      </c>
      <c r="AA178" s="2">
        <v>142510</v>
      </c>
      <c r="AB178">
        <v>993204.02</v>
      </c>
      <c r="AC178">
        <v>0</v>
      </c>
      <c r="AD178">
        <v>3217970.1</v>
      </c>
      <c r="AE178">
        <v>4.3506049999999998</v>
      </c>
    </row>
    <row r="179" spans="1:31" x14ac:dyDescent="0.25">
      <c r="A179" t="s">
        <v>173</v>
      </c>
      <c r="B179">
        <v>0</v>
      </c>
      <c r="C179">
        <v>0</v>
      </c>
      <c r="D179">
        <v>52513.84</v>
      </c>
      <c r="E179">
        <v>2591776.92</v>
      </c>
      <c r="G179">
        <v>822.93</v>
      </c>
      <c r="H179">
        <v>0</v>
      </c>
      <c r="I179">
        <v>101535.43</v>
      </c>
      <c r="J179">
        <v>4714737.0999999996</v>
      </c>
      <c r="L179">
        <v>0</v>
      </c>
      <c r="M179">
        <v>147892.49</v>
      </c>
      <c r="N179">
        <v>1023916.25</v>
      </c>
      <c r="O179">
        <v>6397032.9900000002</v>
      </c>
      <c r="Q179">
        <v>0</v>
      </c>
      <c r="R179">
        <v>0</v>
      </c>
      <c r="S179">
        <v>1796529.88</v>
      </c>
      <c r="T179">
        <v>7125675.4100000001</v>
      </c>
      <c r="V179">
        <v>0</v>
      </c>
      <c r="W179">
        <v>915911.86</v>
      </c>
      <c r="X179">
        <v>2190588.39</v>
      </c>
      <c r="Y179">
        <v>6138123.2800000003</v>
      </c>
      <c r="AA179" s="2">
        <v>142515</v>
      </c>
      <c r="AB179">
        <v>1739518.65</v>
      </c>
      <c r="AC179">
        <v>0</v>
      </c>
      <c r="AD179">
        <v>4070599.52</v>
      </c>
      <c r="AE179">
        <v>6.1477334400000005</v>
      </c>
    </row>
    <row r="180" spans="1:31" x14ac:dyDescent="0.25">
      <c r="A180" t="s">
        <v>174</v>
      </c>
      <c r="B180">
        <v>0</v>
      </c>
      <c r="C180">
        <v>0</v>
      </c>
      <c r="D180">
        <v>52229.14</v>
      </c>
      <c r="E180">
        <v>4512400.76</v>
      </c>
      <c r="G180">
        <v>2563.2600000000002</v>
      </c>
      <c r="H180">
        <v>0</v>
      </c>
      <c r="I180">
        <v>224484.8</v>
      </c>
      <c r="J180">
        <v>8400083.7699999996</v>
      </c>
      <c r="L180">
        <v>0</v>
      </c>
      <c r="M180">
        <v>189455.21</v>
      </c>
      <c r="N180">
        <v>1798088.24</v>
      </c>
      <c r="O180">
        <v>11682409.890000001</v>
      </c>
      <c r="Q180">
        <v>0</v>
      </c>
      <c r="R180">
        <v>0</v>
      </c>
      <c r="S180">
        <v>2754067.96</v>
      </c>
      <c r="T180">
        <v>12777429.24</v>
      </c>
      <c r="V180">
        <v>0</v>
      </c>
      <c r="W180">
        <v>298347.42</v>
      </c>
      <c r="X180">
        <v>2761149.85</v>
      </c>
      <c r="Y180">
        <v>10835109.1</v>
      </c>
      <c r="AA180" s="2">
        <v>142520</v>
      </c>
      <c r="AB180">
        <v>2785139.79</v>
      </c>
      <c r="AC180">
        <v>0</v>
      </c>
      <c r="AD180">
        <v>5540732.8300000001</v>
      </c>
      <c r="AE180">
        <v>10.64647255</v>
      </c>
    </row>
    <row r="181" spans="1:31" x14ac:dyDescent="0.25">
      <c r="A181" t="s">
        <v>175</v>
      </c>
      <c r="B181">
        <v>0</v>
      </c>
      <c r="C181">
        <v>0</v>
      </c>
      <c r="D181">
        <v>112505</v>
      </c>
      <c r="E181">
        <v>6642439.79</v>
      </c>
      <c r="G181">
        <v>10627.98</v>
      </c>
      <c r="H181">
        <v>0</v>
      </c>
      <c r="I181">
        <v>2481113.5</v>
      </c>
      <c r="J181">
        <v>13171452.869999999</v>
      </c>
      <c r="L181">
        <v>0</v>
      </c>
      <c r="M181">
        <v>54946.81</v>
      </c>
      <c r="N181">
        <v>13161414.83</v>
      </c>
      <c r="O181">
        <v>17702084.32</v>
      </c>
      <c r="Q181">
        <v>0</v>
      </c>
      <c r="R181">
        <v>0</v>
      </c>
      <c r="S181">
        <v>15782136.939999999</v>
      </c>
      <c r="T181">
        <v>27338911.920000002</v>
      </c>
      <c r="V181">
        <v>0</v>
      </c>
      <c r="W181">
        <v>0</v>
      </c>
      <c r="X181">
        <v>14755714.720000001</v>
      </c>
      <c r="Y181">
        <v>25240467.079999998</v>
      </c>
      <c r="AA181" s="2">
        <v>142525</v>
      </c>
      <c r="AB181">
        <v>18915342.559999999</v>
      </c>
      <c r="AC181">
        <v>0</v>
      </c>
      <c r="AD181">
        <v>3686583.34</v>
      </c>
      <c r="AE181">
        <v>31.197462980000001</v>
      </c>
    </row>
    <row r="182" spans="1:31" x14ac:dyDescent="0.25">
      <c r="A182" t="s">
        <v>176</v>
      </c>
      <c r="B182">
        <v>0</v>
      </c>
      <c r="C182">
        <v>0</v>
      </c>
      <c r="D182">
        <v>0</v>
      </c>
      <c r="E182">
        <v>5109768.1100000003</v>
      </c>
      <c r="G182">
        <v>0</v>
      </c>
      <c r="H182">
        <v>0</v>
      </c>
      <c r="I182">
        <v>0</v>
      </c>
      <c r="J182">
        <v>5688844.0700000003</v>
      </c>
      <c r="L182">
        <v>0</v>
      </c>
      <c r="M182">
        <v>0</v>
      </c>
      <c r="N182">
        <v>0</v>
      </c>
      <c r="O182">
        <v>4929572.6900000004</v>
      </c>
      <c r="Q182">
        <v>0</v>
      </c>
      <c r="R182">
        <v>0</v>
      </c>
      <c r="S182">
        <v>0</v>
      </c>
      <c r="T182">
        <v>4534125</v>
      </c>
      <c r="V182">
        <v>0</v>
      </c>
      <c r="W182">
        <v>0</v>
      </c>
      <c r="X182">
        <v>0</v>
      </c>
      <c r="Y182">
        <v>4864835.33</v>
      </c>
      <c r="AA182" s="2">
        <v>1426</v>
      </c>
      <c r="AB182">
        <v>0</v>
      </c>
      <c r="AC182">
        <v>0</v>
      </c>
      <c r="AD182">
        <v>0</v>
      </c>
      <c r="AE182">
        <v>3.2316500399999999</v>
      </c>
    </row>
    <row r="183" spans="1:31" x14ac:dyDescent="0.25">
      <c r="A183" t="s">
        <v>177</v>
      </c>
      <c r="B183">
        <v>0</v>
      </c>
      <c r="C183">
        <v>0</v>
      </c>
      <c r="D183">
        <v>0</v>
      </c>
      <c r="E183">
        <v>400147.21</v>
      </c>
      <c r="G183">
        <v>0</v>
      </c>
      <c r="H183">
        <v>0</v>
      </c>
      <c r="I183">
        <v>0</v>
      </c>
      <c r="J183">
        <v>484449.13</v>
      </c>
      <c r="L183">
        <v>0</v>
      </c>
      <c r="M183">
        <v>0</v>
      </c>
      <c r="N183">
        <v>0</v>
      </c>
      <c r="O183">
        <v>380797.81</v>
      </c>
      <c r="Q183">
        <v>0</v>
      </c>
      <c r="R183">
        <v>0</v>
      </c>
      <c r="S183">
        <v>0</v>
      </c>
      <c r="T183">
        <v>322750.17</v>
      </c>
      <c r="V183">
        <v>0</v>
      </c>
      <c r="W183">
        <v>0</v>
      </c>
      <c r="X183">
        <v>0</v>
      </c>
      <c r="Y183">
        <v>338344.74</v>
      </c>
      <c r="AA183" s="2">
        <v>142605</v>
      </c>
      <c r="AB183">
        <v>0</v>
      </c>
      <c r="AC183">
        <v>0</v>
      </c>
      <c r="AD183">
        <v>0</v>
      </c>
      <c r="AE183">
        <v>0.30194204999999996</v>
      </c>
    </row>
    <row r="184" spans="1:31" x14ac:dyDescent="0.25">
      <c r="A184" t="s">
        <v>178</v>
      </c>
      <c r="B184">
        <v>0</v>
      </c>
      <c r="C184">
        <v>0</v>
      </c>
      <c r="D184">
        <v>0</v>
      </c>
      <c r="E184">
        <v>746920.71</v>
      </c>
      <c r="G184">
        <v>0</v>
      </c>
      <c r="H184">
        <v>0</v>
      </c>
      <c r="I184">
        <v>0</v>
      </c>
      <c r="J184">
        <v>766318.65</v>
      </c>
      <c r="L184">
        <v>0</v>
      </c>
      <c r="M184">
        <v>0</v>
      </c>
      <c r="N184">
        <v>0</v>
      </c>
      <c r="O184">
        <v>614187.42000000004</v>
      </c>
      <c r="Q184">
        <v>0</v>
      </c>
      <c r="R184">
        <v>0</v>
      </c>
      <c r="S184">
        <v>0</v>
      </c>
      <c r="T184">
        <v>459418.16</v>
      </c>
      <c r="V184">
        <v>0</v>
      </c>
      <c r="W184">
        <v>0</v>
      </c>
      <c r="X184">
        <v>0</v>
      </c>
      <c r="Y184">
        <v>542209.72</v>
      </c>
      <c r="AA184" s="2">
        <v>142610</v>
      </c>
      <c r="AB184">
        <v>0</v>
      </c>
      <c r="AC184">
        <v>0</v>
      </c>
      <c r="AD184">
        <v>0</v>
      </c>
      <c r="AE184">
        <v>0.47471214</v>
      </c>
    </row>
    <row r="185" spans="1:31" x14ac:dyDescent="0.25">
      <c r="A185" t="s">
        <v>179</v>
      </c>
      <c r="B185">
        <v>0</v>
      </c>
      <c r="C185">
        <v>0</v>
      </c>
      <c r="D185">
        <v>0</v>
      </c>
      <c r="E185">
        <v>924061.65</v>
      </c>
      <c r="G185">
        <v>0</v>
      </c>
      <c r="H185">
        <v>0</v>
      </c>
      <c r="I185">
        <v>0</v>
      </c>
      <c r="J185">
        <v>950769.47</v>
      </c>
      <c r="L185">
        <v>0</v>
      </c>
      <c r="M185">
        <v>0</v>
      </c>
      <c r="N185">
        <v>0</v>
      </c>
      <c r="O185">
        <v>796217.26</v>
      </c>
      <c r="Q185">
        <v>0</v>
      </c>
      <c r="R185">
        <v>0</v>
      </c>
      <c r="S185">
        <v>0</v>
      </c>
      <c r="T185">
        <v>656323.77</v>
      </c>
      <c r="V185">
        <v>0</v>
      </c>
      <c r="W185">
        <v>0</v>
      </c>
      <c r="X185">
        <v>0</v>
      </c>
      <c r="Y185">
        <v>743636.81</v>
      </c>
      <c r="AA185" s="2">
        <v>142615</v>
      </c>
      <c r="AB185">
        <v>0</v>
      </c>
      <c r="AC185">
        <v>0</v>
      </c>
      <c r="AD185">
        <v>0</v>
      </c>
      <c r="AE185">
        <v>0.63490654000000002</v>
      </c>
    </row>
    <row r="186" spans="1:31" x14ac:dyDescent="0.25">
      <c r="A186" t="s">
        <v>180</v>
      </c>
      <c r="B186">
        <v>0</v>
      </c>
      <c r="C186">
        <v>0</v>
      </c>
      <c r="D186">
        <v>0</v>
      </c>
      <c r="E186">
        <v>1464687.18</v>
      </c>
      <c r="G186">
        <v>0</v>
      </c>
      <c r="H186">
        <v>0</v>
      </c>
      <c r="I186">
        <v>0</v>
      </c>
      <c r="J186">
        <v>1440654.63</v>
      </c>
      <c r="L186">
        <v>0</v>
      </c>
      <c r="M186">
        <v>0</v>
      </c>
      <c r="N186">
        <v>0</v>
      </c>
      <c r="O186">
        <v>1199708.8600000001</v>
      </c>
      <c r="Q186">
        <v>0</v>
      </c>
      <c r="R186">
        <v>0</v>
      </c>
      <c r="S186">
        <v>0</v>
      </c>
      <c r="T186">
        <v>1123481.81</v>
      </c>
      <c r="V186">
        <v>0</v>
      </c>
      <c r="W186">
        <v>0</v>
      </c>
      <c r="X186">
        <v>0</v>
      </c>
      <c r="Y186">
        <v>1286743.72</v>
      </c>
      <c r="AA186" s="2">
        <v>142620</v>
      </c>
      <c r="AB186">
        <v>0</v>
      </c>
      <c r="AC186">
        <v>0</v>
      </c>
      <c r="AD186">
        <v>0</v>
      </c>
      <c r="AE186">
        <v>0.92028162999999996</v>
      </c>
    </row>
    <row r="187" spans="1:31" x14ac:dyDescent="0.25">
      <c r="A187" t="s">
        <v>181</v>
      </c>
      <c r="B187">
        <v>0</v>
      </c>
      <c r="C187">
        <v>0</v>
      </c>
      <c r="D187">
        <v>0</v>
      </c>
      <c r="E187">
        <v>1573951.36</v>
      </c>
      <c r="G187">
        <v>0</v>
      </c>
      <c r="H187">
        <v>0</v>
      </c>
      <c r="I187">
        <v>0</v>
      </c>
      <c r="J187">
        <v>2046652.19</v>
      </c>
      <c r="L187">
        <v>0</v>
      </c>
      <c r="M187">
        <v>0</v>
      </c>
      <c r="N187">
        <v>0</v>
      </c>
      <c r="O187">
        <v>1938661.34</v>
      </c>
      <c r="Q187">
        <v>0</v>
      </c>
      <c r="R187">
        <v>0</v>
      </c>
      <c r="S187">
        <v>0</v>
      </c>
      <c r="T187">
        <v>1972151.09</v>
      </c>
      <c r="V187">
        <v>0</v>
      </c>
      <c r="W187">
        <v>0</v>
      </c>
      <c r="X187">
        <v>0</v>
      </c>
      <c r="Y187">
        <v>1953900.34</v>
      </c>
      <c r="AA187" s="2">
        <v>142625</v>
      </c>
      <c r="AB187">
        <v>0</v>
      </c>
      <c r="AC187">
        <v>0</v>
      </c>
      <c r="AD187">
        <v>0</v>
      </c>
      <c r="AE187">
        <v>0.89980768</v>
      </c>
    </row>
    <row r="188" spans="1:31" x14ac:dyDescent="0.25">
      <c r="A188" t="s">
        <v>182</v>
      </c>
      <c r="B188">
        <v>3389067.15</v>
      </c>
      <c r="C188">
        <v>0</v>
      </c>
      <c r="D188">
        <v>0</v>
      </c>
      <c r="E188">
        <v>0</v>
      </c>
      <c r="G188">
        <v>3422662.28</v>
      </c>
      <c r="H188">
        <v>0</v>
      </c>
      <c r="I188">
        <v>0</v>
      </c>
      <c r="J188">
        <v>0</v>
      </c>
      <c r="L188">
        <v>1722745.33</v>
      </c>
      <c r="M188">
        <v>0</v>
      </c>
      <c r="N188">
        <v>58854.17</v>
      </c>
      <c r="O188">
        <v>0</v>
      </c>
      <c r="Q188">
        <v>750687.62</v>
      </c>
      <c r="R188">
        <v>0</v>
      </c>
      <c r="S188">
        <v>84878.36</v>
      </c>
      <c r="T188">
        <v>0</v>
      </c>
      <c r="V188">
        <v>0</v>
      </c>
      <c r="W188">
        <v>585859.48</v>
      </c>
      <c r="X188">
        <v>59478.71</v>
      </c>
      <c r="Y188">
        <v>0</v>
      </c>
      <c r="AA188" s="2">
        <v>1427</v>
      </c>
      <c r="AB188">
        <v>0</v>
      </c>
      <c r="AC188">
        <v>0</v>
      </c>
      <c r="AD188">
        <v>504953.84</v>
      </c>
      <c r="AE188">
        <v>0</v>
      </c>
    </row>
    <row r="189" spans="1:31" x14ac:dyDescent="0.25">
      <c r="A189" t="s">
        <v>183</v>
      </c>
      <c r="B189">
        <v>71522.73</v>
      </c>
      <c r="C189">
        <v>0</v>
      </c>
      <c r="D189">
        <v>0</v>
      </c>
      <c r="E189">
        <v>0</v>
      </c>
      <c r="G189">
        <v>77266.77</v>
      </c>
      <c r="H189">
        <v>0</v>
      </c>
      <c r="I189">
        <v>0</v>
      </c>
      <c r="J189">
        <v>0</v>
      </c>
      <c r="L189">
        <v>44478.99</v>
      </c>
      <c r="M189">
        <v>0</v>
      </c>
      <c r="N189">
        <v>2124.41</v>
      </c>
      <c r="O189">
        <v>0</v>
      </c>
      <c r="Q189">
        <v>25742.01</v>
      </c>
      <c r="R189">
        <v>0</v>
      </c>
      <c r="S189">
        <v>2144.9899999999998</v>
      </c>
      <c r="T189">
        <v>0</v>
      </c>
      <c r="V189">
        <v>0</v>
      </c>
      <c r="W189">
        <v>23344.19</v>
      </c>
      <c r="X189">
        <v>1934.49</v>
      </c>
      <c r="Y189">
        <v>0</v>
      </c>
      <c r="AA189" s="2">
        <v>142705</v>
      </c>
      <c r="AB189">
        <v>0</v>
      </c>
      <c r="AC189">
        <v>0</v>
      </c>
      <c r="AD189">
        <v>25258.59</v>
      </c>
      <c r="AE189">
        <v>0</v>
      </c>
    </row>
    <row r="190" spans="1:31" x14ac:dyDescent="0.25">
      <c r="A190" t="s">
        <v>184</v>
      </c>
      <c r="B190">
        <v>54541.94</v>
      </c>
      <c r="C190">
        <v>0</v>
      </c>
      <c r="D190">
        <v>0</v>
      </c>
      <c r="E190">
        <v>0</v>
      </c>
      <c r="G190">
        <v>65867.61</v>
      </c>
      <c r="H190">
        <v>0</v>
      </c>
      <c r="I190">
        <v>0</v>
      </c>
      <c r="J190">
        <v>0</v>
      </c>
      <c r="L190">
        <v>35226.480000000003</v>
      </c>
      <c r="M190">
        <v>0</v>
      </c>
      <c r="N190">
        <v>3206.65</v>
      </c>
      <c r="O190">
        <v>0</v>
      </c>
      <c r="Q190">
        <v>19163.72</v>
      </c>
      <c r="R190">
        <v>0</v>
      </c>
      <c r="S190">
        <v>2990.23</v>
      </c>
      <c r="T190">
        <v>0</v>
      </c>
      <c r="V190">
        <v>0</v>
      </c>
      <c r="W190">
        <v>17037.8</v>
      </c>
      <c r="X190">
        <v>2920.34</v>
      </c>
      <c r="Y190">
        <v>0</v>
      </c>
      <c r="AA190" s="2">
        <v>142710</v>
      </c>
      <c r="AB190">
        <v>0</v>
      </c>
      <c r="AC190">
        <v>0</v>
      </c>
      <c r="AD190">
        <v>20045.14</v>
      </c>
      <c r="AE190">
        <v>0</v>
      </c>
    </row>
    <row r="191" spans="1:31" x14ac:dyDescent="0.25">
      <c r="A191" t="s">
        <v>185</v>
      </c>
      <c r="B191">
        <v>80951.09</v>
      </c>
      <c r="C191">
        <v>0</v>
      </c>
      <c r="D191">
        <v>0</v>
      </c>
      <c r="E191">
        <v>0</v>
      </c>
      <c r="G191">
        <v>79850.12</v>
      </c>
      <c r="H191">
        <v>0</v>
      </c>
      <c r="I191">
        <v>0</v>
      </c>
      <c r="J191">
        <v>0</v>
      </c>
      <c r="L191">
        <v>45018.34</v>
      </c>
      <c r="M191">
        <v>0</v>
      </c>
      <c r="N191">
        <v>3295.07</v>
      </c>
      <c r="O191">
        <v>0</v>
      </c>
      <c r="Q191">
        <v>25171.3</v>
      </c>
      <c r="R191">
        <v>0</v>
      </c>
      <c r="S191">
        <v>3318.3</v>
      </c>
      <c r="T191">
        <v>0</v>
      </c>
      <c r="V191">
        <v>0</v>
      </c>
      <c r="W191">
        <v>25436.85</v>
      </c>
      <c r="X191">
        <v>3004.64</v>
      </c>
      <c r="Y191">
        <v>0</v>
      </c>
      <c r="AA191" s="2">
        <v>142715</v>
      </c>
      <c r="AB191">
        <v>0</v>
      </c>
      <c r="AC191">
        <v>0</v>
      </c>
      <c r="AD191">
        <v>25087.64</v>
      </c>
      <c r="AE191">
        <v>0</v>
      </c>
    </row>
    <row r="192" spans="1:31" x14ac:dyDescent="0.25">
      <c r="A192" t="s">
        <v>186</v>
      </c>
      <c r="B192">
        <v>159041.24</v>
      </c>
      <c r="C192">
        <v>0</v>
      </c>
      <c r="D192">
        <v>0</v>
      </c>
      <c r="E192">
        <v>0</v>
      </c>
      <c r="G192">
        <v>176955.22</v>
      </c>
      <c r="H192">
        <v>0</v>
      </c>
      <c r="I192">
        <v>0</v>
      </c>
      <c r="J192">
        <v>0</v>
      </c>
      <c r="L192">
        <v>98892.11</v>
      </c>
      <c r="M192">
        <v>0</v>
      </c>
      <c r="N192">
        <v>4569.37</v>
      </c>
      <c r="O192">
        <v>0</v>
      </c>
      <c r="Q192">
        <v>54788.959999999999</v>
      </c>
      <c r="R192">
        <v>0</v>
      </c>
      <c r="S192">
        <v>6845.03</v>
      </c>
      <c r="T192">
        <v>0</v>
      </c>
      <c r="V192">
        <v>0</v>
      </c>
      <c r="W192">
        <v>48818.22</v>
      </c>
      <c r="X192">
        <v>5975.55</v>
      </c>
      <c r="Y192">
        <v>0</v>
      </c>
      <c r="AA192" s="2">
        <v>142720</v>
      </c>
      <c r="AB192">
        <v>0</v>
      </c>
      <c r="AC192">
        <v>0</v>
      </c>
      <c r="AD192">
        <v>53032.32</v>
      </c>
      <c r="AE192">
        <v>0</v>
      </c>
    </row>
    <row r="193" spans="1:31" x14ac:dyDescent="0.25">
      <c r="A193" t="s">
        <v>187</v>
      </c>
      <c r="B193">
        <v>3023010.15</v>
      </c>
      <c r="C193">
        <v>0</v>
      </c>
      <c r="D193">
        <v>0</v>
      </c>
      <c r="E193">
        <v>0</v>
      </c>
      <c r="G193">
        <v>3022722.56</v>
      </c>
      <c r="H193">
        <v>0</v>
      </c>
      <c r="I193">
        <v>0</v>
      </c>
      <c r="J193">
        <v>0</v>
      </c>
      <c r="L193">
        <v>1499129.41</v>
      </c>
      <c r="M193">
        <v>0</v>
      </c>
      <c r="N193">
        <v>45658.67</v>
      </c>
      <c r="O193">
        <v>0</v>
      </c>
      <c r="Q193">
        <v>625821.63</v>
      </c>
      <c r="R193">
        <v>0</v>
      </c>
      <c r="S193">
        <v>69579.81</v>
      </c>
      <c r="T193">
        <v>0</v>
      </c>
      <c r="V193">
        <v>0</v>
      </c>
      <c r="W193">
        <v>471222.42</v>
      </c>
      <c r="X193">
        <v>45643.69</v>
      </c>
      <c r="Y193">
        <v>0</v>
      </c>
      <c r="AA193" s="2">
        <v>142725</v>
      </c>
      <c r="AB193">
        <v>0</v>
      </c>
      <c r="AC193">
        <v>0</v>
      </c>
      <c r="AD193">
        <v>381530.15</v>
      </c>
      <c r="AE193">
        <v>0</v>
      </c>
    </row>
    <row r="194" spans="1:31" x14ac:dyDescent="0.25">
      <c r="A194" t="s">
        <v>188</v>
      </c>
      <c r="B194">
        <v>0</v>
      </c>
      <c r="C194">
        <v>0</v>
      </c>
      <c r="D194">
        <v>0</v>
      </c>
      <c r="E194">
        <v>2431452.17</v>
      </c>
      <c r="G194">
        <v>0</v>
      </c>
      <c r="H194">
        <v>0</v>
      </c>
      <c r="I194">
        <v>5731929.8399999999</v>
      </c>
      <c r="J194">
        <v>13185606.93</v>
      </c>
      <c r="L194">
        <v>0</v>
      </c>
      <c r="M194">
        <v>0</v>
      </c>
      <c r="N194">
        <v>6271302.0999999996</v>
      </c>
      <c r="O194">
        <v>17392472.07</v>
      </c>
      <c r="Q194">
        <v>0</v>
      </c>
      <c r="R194">
        <v>0</v>
      </c>
      <c r="S194">
        <v>3310708.51</v>
      </c>
      <c r="T194">
        <v>5490953.3200000003</v>
      </c>
      <c r="V194">
        <v>0</v>
      </c>
      <c r="W194">
        <v>0</v>
      </c>
      <c r="X194">
        <v>4030350.58</v>
      </c>
      <c r="Y194">
        <v>9435759.6699999999</v>
      </c>
      <c r="AA194" s="2">
        <v>1428</v>
      </c>
      <c r="AB194">
        <v>3983038.73</v>
      </c>
      <c r="AC194">
        <v>0</v>
      </c>
      <c r="AD194">
        <v>0</v>
      </c>
      <c r="AE194">
        <v>14.743730869999998</v>
      </c>
    </row>
    <row r="195" spans="1:31" x14ac:dyDescent="0.25">
      <c r="A195" t="s">
        <v>189</v>
      </c>
      <c r="B195">
        <v>0</v>
      </c>
      <c r="C195">
        <v>0</v>
      </c>
      <c r="D195">
        <v>0</v>
      </c>
      <c r="E195">
        <v>235093.07</v>
      </c>
      <c r="G195">
        <v>0</v>
      </c>
      <c r="H195">
        <v>0</v>
      </c>
      <c r="I195">
        <v>99516.18</v>
      </c>
      <c r="J195">
        <v>888101.48</v>
      </c>
      <c r="L195">
        <v>0</v>
      </c>
      <c r="M195">
        <v>0</v>
      </c>
      <c r="N195">
        <v>179082.77</v>
      </c>
      <c r="O195">
        <v>1755669.56</v>
      </c>
      <c r="Q195">
        <v>0</v>
      </c>
      <c r="R195">
        <v>0</v>
      </c>
      <c r="S195">
        <v>212457.39</v>
      </c>
      <c r="T195">
        <v>416373.36</v>
      </c>
      <c r="V195">
        <v>0</v>
      </c>
      <c r="W195">
        <v>0</v>
      </c>
      <c r="X195">
        <v>200562.27</v>
      </c>
      <c r="Y195">
        <v>415709.9</v>
      </c>
      <c r="AA195" s="2">
        <v>142805</v>
      </c>
      <c r="AB195">
        <v>290730.71999999997</v>
      </c>
      <c r="AC195">
        <v>0</v>
      </c>
      <c r="AD195">
        <v>0</v>
      </c>
      <c r="AE195">
        <v>0.76832736999999995</v>
      </c>
    </row>
    <row r="196" spans="1:31" x14ac:dyDescent="0.25">
      <c r="A196" t="s">
        <v>190</v>
      </c>
      <c r="B196">
        <v>0</v>
      </c>
      <c r="C196">
        <v>0</v>
      </c>
      <c r="D196">
        <v>0</v>
      </c>
      <c r="E196">
        <v>398936.53</v>
      </c>
      <c r="G196">
        <v>0</v>
      </c>
      <c r="H196">
        <v>0</v>
      </c>
      <c r="I196">
        <v>188341.79</v>
      </c>
      <c r="J196">
        <v>1795407.21</v>
      </c>
      <c r="L196">
        <v>0</v>
      </c>
      <c r="M196">
        <v>0</v>
      </c>
      <c r="N196">
        <v>339411.35</v>
      </c>
      <c r="O196">
        <v>3089594.9</v>
      </c>
      <c r="Q196">
        <v>0</v>
      </c>
      <c r="R196">
        <v>0</v>
      </c>
      <c r="S196">
        <v>223046.35</v>
      </c>
      <c r="T196">
        <v>620915.25</v>
      </c>
      <c r="V196">
        <v>0</v>
      </c>
      <c r="W196">
        <v>0</v>
      </c>
      <c r="X196">
        <v>282489.51</v>
      </c>
      <c r="Y196">
        <v>821416.32</v>
      </c>
      <c r="AA196" s="2">
        <v>142810</v>
      </c>
      <c r="AB196">
        <v>343027.65</v>
      </c>
      <c r="AC196">
        <v>0</v>
      </c>
      <c r="AD196">
        <v>0</v>
      </c>
      <c r="AE196">
        <v>1.19476092</v>
      </c>
    </row>
    <row r="197" spans="1:31" x14ac:dyDescent="0.25">
      <c r="A197" t="s">
        <v>191</v>
      </c>
      <c r="B197">
        <v>0</v>
      </c>
      <c r="C197">
        <v>0</v>
      </c>
      <c r="D197">
        <v>0</v>
      </c>
      <c r="E197">
        <v>484819.15</v>
      </c>
      <c r="G197">
        <v>0</v>
      </c>
      <c r="H197">
        <v>0</v>
      </c>
      <c r="I197">
        <v>329266.93</v>
      </c>
      <c r="J197">
        <v>2543046.96</v>
      </c>
      <c r="L197">
        <v>0</v>
      </c>
      <c r="M197">
        <v>0</v>
      </c>
      <c r="N197">
        <v>594424.99</v>
      </c>
      <c r="O197">
        <v>4349506.16</v>
      </c>
      <c r="Q197">
        <v>0</v>
      </c>
      <c r="R197">
        <v>0</v>
      </c>
      <c r="S197">
        <v>331756.79999999999</v>
      </c>
      <c r="T197">
        <v>854993.58</v>
      </c>
      <c r="V197">
        <v>0</v>
      </c>
      <c r="W197">
        <v>0</v>
      </c>
      <c r="X197">
        <v>412382.71999999997</v>
      </c>
      <c r="Y197">
        <v>1205582.3600000001</v>
      </c>
      <c r="AA197" s="2">
        <v>142815</v>
      </c>
      <c r="AB197">
        <v>490697.6</v>
      </c>
      <c r="AC197">
        <v>0</v>
      </c>
      <c r="AD197">
        <v>0</v>
      </c>
      <c r="AE197">
        <v>1.9821850400000001</v>
      </c>
    </row>
    <row r="198" spans="1:31" x14ac:dyDescent="0.25">
      <c r="A198" t="s">
        <v>192</v>
      </c>
      <c r="B198">
        <v>0</v>
      </c>
      <c r="C198">
        <v>0</v>
      </c>
      <c r="D198">
        <v>0</v>
      </c>
      <c r="E198">
        <v>649082.28</v>
      </c>
      <c r="G198">
        <v>0</v>
      </c>
      <c r="H198">
        <v>0</v>
      </c>
      <c r="I198">
        <v>769753.03</v>
      </c>
      <c r="J198">
        <v>4127245.67</v>
      </c>
      <c r="L198">
        <v>0</v>
      </c>
      <c r="M198">
        <v>0</v>
      </c>
      <c r="N198">
        <v>1121452.42</v>
      </c>
      <c r="O198">
        <v>6025667.8899999997</v>
      </c>
      <c r="Q198">
        <v>0</v>
      </c>
      <c r="R198">
        <v>0</v>
      </c>
      <c r="S198">
        <v>585067.64</v>
      </c>
      <c r="T198">
        <v>1641445.48</v>
      </c>
      <c r="V198">
        <v>0</v>
      </c>
      <c r="W198">
        <v>0</v>
      </c>
      <c r="X198">
        <v>799314.21</v>
      </c>
      <c r="Y198">
        <v>2401186.75</v>
      </c>
      <c r="AA198" s="2">
        <v>142820</v>
      </c>
      <c r="AB198">
        <v>813012.68</v>
      </c>
      <c r="AC198">
        <v>0</v>
      </c>
      <c r="AD198">
        <v>0</v>
      </c>
      <c r="AE198">
        <v>3.3153118699999999</v>
      </c>
    </row>
    <row r="199" spans="1:31" x14ac:dyDescent="0.25">
      <c r="A199" t="s">
        <v>193</v>
      </c>
      <c r="B199">
        <v>0</v>
      </c>
      <c r="C199">
        <v>0</v>
      </c>
      <c r="D199">
        <v>0</v>
      </c>
      <c r="E199">
        <v>663521.14</v>
      </c>
      <c r="G199">
        <v>0</v>
      </c>
      <c r="H199">
        <v>0</v>
      </c>
      <c r="I199">
        <v>4345051.91</v>
      </c>
      <c r="J199">
        <v>3831805.61</v>
      </c>
      <c r="L199">
        <v>0</v>
      </c>
      <c r="M199">
        <v>0</v>
      </c>
      <c r="N199">
        <v>4036930.57</v>
      </c>
      <c r="O199">
        <v>2172033.56</v>
      </c>
      <c r="Q199">
        <v>0</v>
      </c>
      <c r="R199">
        <v>0</v>
      </c>
      <c r="S199">
        <v>1958380.33</v>
      </c>
      <c r="T199">
        <v>1957225.65</v>
      </c>
      <c r="V199">
        <v>0</v>
      </c>
      <c r="W199">
        <v>0</v>
      </c>
      <c r="X199">
        <v>2335601.87</v>
      </c>
      <c r="Y199">
        <v>4591864.34</v>
      </c>
      <c r="AA199" s="2">
        <v>142825</v>
      </c>
      <c r="AB199">
        <v>2045570.08</v>
      </c>
      <c r="AC199">
        <v>0</v>
      </c>
      <c r="AD199">
        <v>0</v>
      </c>
      <c r="AE199">
        <v>7.4831456699999999</v>
      </c>
    </row>
    <row r="200" spans="1:31" x14ac:dyDescent="0.25">
      <c r="A200" t="s">
        <v>194</v>
      </c>
      <c r="AA200" s="2">
        <v>1429</v>
      </c>
      <c r="AB200">
        <v>0</v>
      </c>
      <c r="AC200">
        <v>0</v>
      </c>
      <c r="AD200">
        <v>0</v>
      </c>
      <c r="AE200">
        <v>0</v>
      </c>
    </row>
    <row r="201" spans="1:31" x14ac:dyDescent="0.25">
      <c r="A201" t="s">
        <v>195</v>
      </c>
      <c r="AA201" s="2">
        <v>142905</v>
      </c>
      <c r="AB201">
        <v>0</v>
      </c>
      <c r="AC201">
        <v>0</v>
      </c>
      <c r="AD201">
        <v>0</v>
      </c>
      <c r="AE201">
        <v>0</v>
      </c>
    </row>
    <row r="202" spans="1:31" x14ac:dyDescent="0.25">
      <c r="A202" t="s">
        <v>196</v>
      </c>
      <c r="AA202" s="2">
        <v>142910</v>
      </c>
      <c r="AB202">
        <v>0</v>
      </c>
      <c r="AC202">
        <v>0</v>
      </c>
      <c r="AD202">
        <v>0</v>
      </c>
      <c r="AE202">
        <v>0</v>
      </c>
    </row>
    <row r="203" spans="1:31" x14ac:dyDescent="0.25">
      <c r="A203" t="s">
        <v>197</v>
      </c>
      <c r="AA203" s="2">
        <v>142915</v>
      </c>
      <c r="AB203">
        <v>0</v>
      </c>
      <c r="AC203">
        <v>0</v>
      </c>
      <c r="AD203">
        <v>0</v>
      </c>
      <c r="AE203">
        <v>0</v>
      </c>
    </row>
    <row r="204" spans="1:31" x14ac:dyDescent="0.25">
      <c r="A204" t="s">
        <v>198</v>
      </c>
      <c r="AA204" s="2">
        <v>142920</v>
      </c>
      <c r="AB204">
        <v>0</v>
      </c>
      <c r="AC204">
        <v>0</v>
      </c>
      <c r="AD204">
        <v>0</v>
      </c>
      <c r="AE204">
        <v>0</v>
      </c>
    </row>
    <row r="205" spans="1:31" x14ac:dyDescent="0.25">
      <c r="A205" t="s">
        <v>199</v>
      </c>
      <c r="AA205" s="2">
        <v>142925</v>
      </c>
      <c r="AB205">
        <v>0</v>
      </c>
      <c r="AC205">
        <v>0</v>
      </c>
      <c r="AD205">
        <v>0</v>
      </c>
      <c r="AE205">
        <v>0</v>
      </c>
    </row>
    <row r="206" spans="1:31" x14ac:dyDescent="0.25">
      <c r="A206" t="s">
        <v>200</v>
      </c>
      <c r="AA206" s="2">
        <v>1433</v>
      </c>
      <c r="AB206">
        <v>0</v>
      </c>
      <c r="AC206">
        <v>0</v>
      </c>
      <c r="AD206">
        <v>0</v>
      </c>
      <c r="AE206">
        <v>0</v>
      </c>
    </row>
    <row r="207" spans="1:31" x14ac:dyDescent="0.25">
      <c r="A207" t="s">
        <v>201</v>
      </c>
      <c r="AA207" s="2">
        <v>143305</v>
      </c>
      <c r="AB207">
        <v>0</v>
      </c>
      <c r="AC207">
        <v>0</v>
      </c>
      <c r="AD207">
        <v>0</v>
      </c>
      <c r="AE207">
        <v>0</v>
      </c>
    </row>
    <row r="208" spans="1:31" x14ac:dyDescent="0.25">
      <c r="A208" t="s">
        <v>202</v>
      </c>
      <c r="AA208" s="2">
        <v>143310</v>
      </c>
      <c r="AB208">
        <v>0</v>
      </c>
      <c r="AC208">
        <v>0</v>
      </c>
      <c r="AD208">
        <v>0</v>
      </c>
      <c r="AE208">
        <v>0</v>
      </c>
    </row>
    <row r="209" spans="1:31" x14ac:dyDescent="0.25">
      <c r="A209" t="s">
        <v>203</v>
      </c>
      <c r="AA209" s="2">
        <v>143315</v>
      </c>
      <c r="AB209">
        <v>0</v>
      </c>
      <c r="AC209">
        <v>0</v>
      </c>
      <c r="AD209">
        <v>0</v>
      </c>
      <c r="AE209">
        <v>0</v>
      </c>
    </row>
    <row r="210" spans="1:31" x14ac:dyDescent="0.25">
      <c r="A210" t="s">
        <v>204</v>
      </c>
      <c r="AA210" s="2">
        <v>143320</v>
      </c>
      <c r="AB210">
        <v>0</v>
      </c>
      <c r="AC210">
        <v>0</v>
      </c>
      <c r="AD210">
        <v>0</v>
      </c>
      <c r="AE210">
        <v>0</v>
      </c>
    </row>
    <row r="211" spans="1:31" x14ac:dyDescent="0.25">
      <c r="A211" t="s">
        <v>205</v>
      </c>
      <c r="AA211" s="2">
        <v>143325</v>
      </c>
      <c r="AB211">
        <v>0</v>
      </c>
      <c r="AC211">
        <v>0</v>
      </c>
      <c r="AD211">
        <v>0</v>
      </c>
      <c r="AE211">
        <v>0</v>
      </c>
    </row>
    <row r="212" spans="1:31" x14ac:dyDescent="0.25">
      <c r="A212" t="s">
        <v>206</v>
      </c>
      <c r="AA212" s="2">
        <v>1434</v>
      </c>
      <c r="AB212">
        <v>0</v>
      </c>
      <c r="AC212">
        <v>0</v>
      </c>
      <c r="AD212">
        <v>0</v>
      </c>
      <c r="AE212">
        <v>0</v>
      </c>
    </row>
    <row r="213" spans="1:31" x14ac:dyDescent="0.25">
      <c r="A213" t="s">
        <v>207</v>
      </c>
      <c r="AA213" s="2">
        <v>143405</v>
      </c>
      <c r="AB213">
        <v>0</v>
      </c>
      <c r="AC213">
        <v>0</v>
      </c>
      <c r="AD213">
        <v>0</v>
      </c>
      <c r="AE213">
        <v>0</v>
      </c>
    </row>
    <row r="214" spans="1:31" x14ac:dyDescent="0.25">
      <c r="A214" t="s">
        <v>208</v>
      </c>
      <c r="AA214" s="2">
        <v>143410</v>
      </c>
      <c r="AB214">
        <v>0</v>
      </c>
      <c r="AC214">
        <v>0</v>
      </c>
      <c r="AD214">
        <v>0</v>
      </c>
      <c r="AE214">
        <v>0</v>
      </c>
    </row>
    <row r="215" spans="1:31" x14ac:dyDescent="0.25">
      <c r="A215" t="s">
        <v>209</v>
      </c>
      <c r="AA215" s="2">
        <v>143415</v>
      </c>
      <c r="AB215">
        <v>0</v>
      </c>
      <c r="AC215">
        <v>0</v>
      </c>
      <c r="AD215">
        <v>0</v>
      </c>
      <c r="AE215">
        <v>0</v>
      </c>
    </row>
    <row r="216" spans="1:31" x14ac:dyDescent="0.25">
      <c r="A216" t="s">
        <v>210</v>
      </c>
      <c r="AA216" s="2">
        <v>143420</v>
      </c>
      <c r="AB216">
        <v>0</v>
      </c>
      <c r="AC216">
        <v>0</v>
      </c>
      <c r="AD216">
        <v>0</v>
      </c>
      <c r="AE216">
        <v>0</v>
      </c>
    </row>
    <row r="217" spans="1:31" x14ac:dyDescent="0.25">
      <c r="A217" t="s">
        <v>211</v>
      </c>
      <c r="AA217" s="2">
        <v>143425</v>
      </c>
      <c r="AB217">
        <v>0</v>
      </c>
      <c r="AC217">
        <v>0</v>
      </c>
      <c r="AD217">
        <v>0</v>
      </c>
      <c r="AE217">
        <v>0</v>
      </c>
    </row>
    <row r="218" spans="1:31" x14ac:dyDescent="0.25">
      <c r="A218" t="s">
        <v>212</v>
      </c>
      <c r="AA218" s="2">
        <v>1435</v>
      </c>
      <c r="AB218">
        <v>0</v>
      </c>
      <c r="AC218">
        <v>0</v>
      </c>
      <c r="AD218">
        <v>0</v>
      </c>
      <c r="AE218">
        <v>0</v>
      </c>
    </row>
    <row r="219" spans="1:31" x14ac:dyDescent="0.25">
      <c r="A219" t="s">
        <v>213</v>
      </c>
      <c r="AA219" s="2">
        <v>143505</v>
      </c>
      <c r="AB219">
        <v>0</v>
      </c>
      <c r="AC219">
        <v>0</v>
      </c>
      <c r="AD219">
        <v>0</v>
      </c>
      <c r="AE219">
        <v>0</v>
      </c>
    </row>
    <row r="220" spans="1:31" x14ac:dyDescent="0.25">
      <c r="A220" t="s">
        <v>214</v>
      </c>
      <c r="AA220" s="2">
        <v>143510</v>
      </c>
      <c r="AB220">
        <v>0</v>
      </c>
      <c r="AC220">
        <v>0</v>
      </c>
      <c r="AD220">
        <v>0</v>
      </c>
      <c r="AE220">
        <v>0</v>
      </c>
    </row>
    <row r="221" spans="1:31" x14ac:dyDescent="0.25">
      <c r="A221" t="s">
        <v>215</v>
      </c>
      <c r="AA221" s="2">
        <v>143515</v>
      </c>
      <c r="AB221">
        <v>0</v>
      </c>
      <c r="AC221">
        <v>0</v>
      </c>
      <c r="AD221">
        <v>0</v>
      </c>
      <c r="AE221">
        <v>0</v>
      </c>
    </row>
    <row r="222" spans="1:31" x14ac:dyDescent="0.25">
      <c r="A222" t="s">
        <v>216</v>
      </c>
      <c r="AA222" s="2">
        <v>143520</v>
      </c>
      <c r="AB222">
        <v>0</v>
      </c>
      <c r="AC222">
        <v>0</v>
      </c>
      <c r="AD222">
        <v>0</v>
      </c>
      <c r="AE222">
        <v>0</v>
      </c>
    </row>
    <row r="223" spans="1:31" x14ac:dyDescent="0.25">
      <c r="A223" t="s">
        <v>217</v>
      </c>
      <c r="AA223" s="2">
        <v>143525</v>
      </c>
      <c r="AB223">
        <v>0</v>
      </c>
      <c r="AC223">
        <v>0</v>
      </c>
      <c r="AD223">
        <v>0</v>
      </c>
      <c r="AE223">
        <v>0</v>
      </c>
    </row>
    <row r="224" spans="1:31" x14ac:dyDescent="0.25">
      <c r="A224" t="s">
        <v>218</v>
      </c>
      <c r="AA224" s="2">
        <v>1436</v>
      </c>
      <c r="AB224">
        <v>0</v>
      </c>
      <c r="AC224">
        <v>0</v>
      </c>
      <c r="AD224">
        <v>0</v>
      </c>
      <c r="AE224">
        <v>0</v>
      </c>
    </row>
    <row r="225" spans="1:31" x14ac:dyDescent="0.25">
      <c r="A225" t="s">
        <v>219</v>
      </c>
      <c r="AA225" s="2">
        <v>143605</v>
      </c>
      <c r="AB225">
        <v>0</v>
      </c>
      <c r="AC225">
        <v>0</v>
      </c>
      <c r="AD225">
        <v>0</v>
      </c>
      <c r="AE225">
        <v>0</v>
      </c>
    </row>
    <row r="226" spans="1:31" x14ac:dyDescent="0.25">
      <c r="A226" t="s">
        <v>220</v>
      </c>
      <c r="AA226" s="2">
        <v>143610</v>
      </c>
      <c r="AB226">
        <v>0</v>
      </c>
      <c r="AC226">
        <v>0</v>
      </c>
      <c r="AD226">
        <v>0</v>
      </c>
      <c r="AE226">
        <v>0</v>
      </c>
    </row>
    <row r="227" spans="1:31" x14ac:dyDescent="0.25">
      <c r="A227" t="s">
        <v>221</v>
      </c>
      <c r="AA227" s="2">
        <v>143615</v>
      </c>
      <c r="AB227">
        <v>0</v>
      </c>
      <c r="AC227">
        <v>0</v>
      </c>
      <c r="AD227">
        <v>0</v>
      </c>
      <c r="AE227">
        <v>0</v>
      </c>
    </row>
    <row r="228" spans="1:31" x14ac:dyDescent="0.25">
      <c r="A228" t="s">
        <v>222</v>
      </c>
      <c r="AA228" s="2">
        <v>143620</v>
      </c>
      <c r="AB228">
        <v>0</v>
      </c>
      <c r="AC228">
        <v>0</v>
      </c>
      <c r="AD228">
        <v>0</v>
      </c>
      <c r="AE228">
        <v>0</v>
      </c>
    </row>
    <row r="229" spans="1:31" x14ac:dyDescent="0.25">
      <c r="A229" t="s">
        <v>223</v>
      </c>
      <c r="AA229" s="2">
        <v>143625</v>
      </c>
      <c r="AB229">
        <v>0</v>
      </c>
      <c r="AC229">
        <v>0</v>
      </c>
      <c r="AD229">
        <v>0</v>
      </c>
      <c r="AE229">
        <v>0</v>
      </c>
    </row>
    <row r="230" spans="1:31" x14ac:dyDescent="0.25">
      <c r="A230" t="s">
        <v>224</v>
      </c>
      <c r="AA230" s="2">
        <v>1437</v>
      </c>
      <c r="AB230">
        <v>0</v>
      </c>
      <c r="AC230">
        <v>0</v>
      </c>
      <c r="AD230">
        <v>0</v>
      </c>
      <c r="AE230">
        <v>0</v>
      </c>
    </row>
    <row r="231" spans="1:31" x14ac:dyDescent="0.25">
      <c r="A231" t="s">
        <v>225</v>
      </c>
      <c r="AA231" s="2">
        <v>143705</v>
      </c>
      <c r="AB231">
        <v>0</v>
      </c>
      <c r="AC231">
        <v>0</v>
      </c>
      <c r="AD231">
        <v>0</v>
      </c>
      <c r="AE231">
        <v>0</v>
      </c>
    </row>
    <row r="232" spans="1:31" x14ac:dyDescent="0.25">
      <c r="A232" t="s">
        <v>226</v>
      </c>
      <c r="AA232" s="2">
        <v>143710</v>
      </c>
      <c r="AB232">
        <v>0</v>
      </c>
      <c r="AC232">
        <v>0</v>
      </c>
      <c r="AD232">
        <v>0</v>
      </c>
      <c r="AE232">
        <v>0</v>
      </c>
    </row>
    <row r="233" spans="1:31" x14ac:dyDescent="0.25">
      <c r="A233" t="s">
        <v>227</v>
      </c>
      <c r="AA233" s="2">
        <v>143715</v>
      </c>
      <c r="AB233">
        <v>0</v>
      </c>
      <c r="AC233">
        <v>0</v>
      </c>
      <c r="AD233">
        <v>0</v>
      </c>
      <c r="AE233">
        <v>0</v>
      </c>
    </row>
    <row r="234" spans="1:31" x14ac:dyDescent="0.25">
      <c r="A234" t="s">
        <v>228</v>
      </c>
      <c r="AA234" s="2">
        <v>143720</v>
      </c>
      <c r="AB234">
        <v>0</v>
      </c>
      <c r="AC234">
        <v>0</v>
      </c>
      <c r="AD234">
        <v>0</v>
      </c>
      <c r="AE234">
        <v>0</v>
      </c>
    </row>
    <row r="235" spans="1:31" x14ac:dyDescent="0.25">
      <c r="A235" t="s">
        <v>229</v>
      </c>
      <c r="AA235" s="2">
        <v>143725</v>
      </c>
      <c r="AB235">
        <v>0</v>
      </c>
      <c r="AC235">
        <v>0</v>
      </c>
      <c r="AD235">
        <v>0</v>
      </c>
      <c r="AE235">
        <v>0</v>
      </c>
    </row>
    <row r="236" spans="1:31" x14ac:dyDescent="0.25">
      <c r="A236" t="s">
        <v>230</v>
      </c>
      <c r="B236">
        <v>0</v>
      </c>
      <c r="C236">
        <v>0</v>
      </c>
      <c r="D236">
        <v>8148642.6600000001</v>
      </c>
      <c r="E236">
        <v>7470989.5199999996</v>
      </c>
      <c r="G236">
        <v>0</v>
      </c>
      <c r="H236">
        <v>0</v>
      </c>
      <c r="I236">
        <v>5361176.51</v>
      </c>
      <c r="J236">
        <v>5937978.9800000004</v>
      </c>
      <c r="L236">
        <v>0</v>
      </c>
      <c r="M236">
        <v>0</v>
      </c>
      <c r="N236">
        <v>5275999.16</v>
      </c>
      <c r="O236">
        <v>9425991.4499999993</v>
      </c>
      <c r="Q236">
        <v>0</v>
      </c>
      <c r="R236">
        <v>0</v>
      </c>
      <c r="S236">
        <v>6112533.3300000001</v>
      </c>
      <c r="T236">
        <v>22084546.07</v>
      </c>
      <c r="V236">
        <v>0</v>
      </c>
      <c r="W236">
        <v>0</v>
      </c>
      <c r="X236">
        <v>1385093.97</v>
      </c>
      <c r="Y236">
        <v>13472270.699999999</v>
      </c>
      <c r="AA236" s="2">
        <v>1441</v>
      </c>
      <c r="AB236">
        <v>1310311</v>
      </c>
      <c r="AC236">
        <v>0</v>
      </c>
      <c r="AD236">
        <v>0</v>
      </c>
      <c r="AE236">
        <v>12.92077643</v>
      </c>
    </row>
    <row r="237" spans="1:31" x14ac:dyDescent="0.25">
      <c r="A237" t="s">
        <v>231</v>
      </c>
      <c r="B237">
        <v>0</v>
      </c>
      <c r="C237">
        <v>0</v>
      </c>
      <c r="D237">
        <v>4201512.17</v>
      </c>
      <c r="E237">
        <v>616176.80000000005</v>
      </c>
      <c r="G237">
        <v>0</v>
      </c>
      <c r="H237">
        <v>0</v>
      </c>
      <c r="I237">
        <v>11769.1</v>
      </c>
      <c r="J237">
        <v>427196.39</v>
      </c>
      <c r="L237">
        <v>0</v>
      </c>
      <c r="M237">
        <v>0</v>
      </c>
      <c r="N237">
        <v>35635.410000000003</v>
      </c>
      <c r="O237">
        <v>474469.78</v>
      </c>
      <c r="Q237">
        <v>0</v>
      </c>
      <c r="R237">
        <v>0</v>
      </c>
      <c r="S237">
        <v>1266583.98</v>
      </c>
      <c r="T237">
        <v>1623932.02</v>
      </c>
      <c r="V237">
        <v>0</v>
      </c>
      <c r="W237">
        <v>0</v>
      </c>
      <c r="X237">
        <v>120201.45</v>
      </c>
      <c r="Y237">
        <v>1246713.1000000001</v>
      </c>
      <c r="AA237" s="2">
        <v>144105</v>
      </c>
      <c r="AB237">
        <v>9585.98</v>
      </c>
      <c r="AC237">
        <v>0</v>
      </c>
      <c r="AD237">
        <v>0</v>
      </c>
      <c r="AE237">
        <v>1.40862354</v>
      </c>
    </row>
    <row r="238" spans="1:31" x14ac:dyDescent="0.25">
      <c r="A238" t="s">
        <v>232</v>
      </c>
      <c r="B238">
        <v>0</v>
      </c>
      <c r="C238">
        <v>0</v>
      </c>
      <c r="D238">
        <v>48017.1</v>
      </c>
      <c r="E238">
        <v>278653.06</v>
      </c>
      <c r="G238">
        <v>0</v>
      </c>
      <c r="H238">
        <v>0</v>
      </c>
      <c r="I238">
        <v>91280.19</v>
      </c>
      <c r="J238">
        <v>246557.89</v>
      </c>
      <c r="L238">
        <v>0</v>
      </c>
      <c r="M238">
        <v>0</v>
      </c>
      <c r="N238">
        <v>118086.22</v>
      </c>
      <c r="O238">
        <v>448354.78</v>
      </c>
      <c r="Q238">
        <v>0</v>
      </c>
      <c r="R238">
        <v>0</v>
      </c>
      <c r="S238">
        <v>165077.6</v>
      </c>
      <c r="T238">
        <v>1400365.41</v>
      </c>
      <c r="V238">
        <v>0</v>
      </c>
      <c r="W238">
        <v>0</v>
      </c>
      <c r="X238">
        <v>86862.21</v>
      </c>
      <c r="Y238">
        <v>930416.26</v>
      </c>
      <c r="AA238" s="2">
        <v>144110</v>
      </c>
      <c r="AB238">
        <v>7888.17</v>
      </c>
      <c r="AC238">
        <v>0</v>
      </c>
      <c r="AD238">
        <v>0</v>
      </c>
      <c r="AE238">
        <v>0.80132338999999997</v>
      </c>
    </row>
    <row r="239" spans="1:31" x14ac:dyDescent="0.25">
      <c r="A239" t="s">
        <v>233</v>
      </c>
      <c r="B239">
        <v>0</v>
      </c>
      <c r="C239">
        <v>0</v>
      </c>
      <c r="D239">
        <v>61414.3</v>
      </c>
      <c r="E239">
        <v>517036.56</v>
      </c>
      <c r="G239">
        <v>0</v>
      </c>
      <c r="H239">
        <v>0</v>
      </c>
      <c r="I239">
        <v>185365.07</v>
      </c>
      <c r="J239">
        <v>571028.93999999994</v>
      </c>
      <c r="L239">
        <v>0</v>
      </c>
      <c r="M239">
        <v>0</v>
      </c>
      <c r="N239">
        <v>187814.35</v>
      </c>
      <c r="O239">
        <v>900329.88</v>
      </c>
      <c r="Q239">
        <v>0</v>
      </c>
      <c r="R239">
        <v>0</v>
      </c>
      <c r="S239">
        <v>598237.36</v>
      </c>
      <c r="T239">
        <v>2055014.66</v>
      </c>
      <c r="V239">
        <v>0</v>
      </c>
      <c r="W239">
        <v>0</v>
      </c>
      <c r="X239">
        <v>130752.56</v>
      </c>
      <c r="Y239">
        <v>1328021.07</v>
      </c>
      <c r="AA239" s="2">
        <v>144115</v>
      </c>
      <c r="AB239">
        <v>32612.81</v>
      </c>
      <c r="AC239">
        <v>0</v>
      </c>
      <c r="AD239">
        <v>0</v>
      </c>
      <c r="AE239">
        <v>1.30063898</v>
      </c>
    </row>
    <row r="240" spans="1:31" x14ac:dyDescent="0.25">
      <c r="A240" t="s">
        <v>234</v>
      </c>
      <c r="B240">
        <v>0</v>
      </c>
      <c r="C240">
        <v>0</v>
      </c>
      <c r="D240">
        <v>157719.76999999999</v>
      </c>
      <c r="E240">
        <v>2278314.54</v>
      </c>
      <c r="G240">
        <v>0</v>
      </c>
      <c r="H240">
        <v>0</v>
      </c>
      <c r="I240">
        <v>287831.46999999997</v>
      </c>
      <c r="J240">
        <v>1617045.57</v>
      </c>
      <c r="L240">
        <v>0</v>
      </c>
      <c r="M240">
        <v>0</v>
      </c>
      <c r="N240">
        <v>323629.71999999997</v>
      </c>
      <c r="O240">
        <v>1925399.55</v>
      </c>
      <c r="Q240">
        <v>0</v>
      </c>
      <c r="R240">
        <v>0</v>
      </c>
      <c r="S240">
        <v>569978.53</v>
      </c>
      <c r="T240">
        <v>4010246.32</v>
      </c>
      <c r="V240">
        <v>0</v>
      </c>
      <c r="W240">
        <v>0</v>
      </c>
      <c r="X240">
        <v>263206.55</v>
      </c>
      <c r="Y240">
        <v>2439987.4700000002</v>
      </c>
      <c r="AA240" s="2">
        <v>144120</v>
      </c>
      <c r="AB240">
        <v>59623.4</v>
      </c>
      <c r="AC240">
        <v>0</v>
      </c>
      <c r="AD240">
        <v>0</v>
      </c>
      <c r="AE240">
        <v>2.3603502999999999</v>
      </c>
    </row>
    <row r="241" spans="1:31" x14ac:dyDescent="0.25">
      <c r="A241" t="s">
        <v>235</v>
      </c>
      <c r="B241">
        <v>0</v>
      </c>
      <c r="C241">
        <v>0</v>
      </c>
      <c r="D241">
        <v>3679979.32</v>
      </c>
      <c r="E241">
        <v>3780808.56</v>
      </c>
      <c r="G241">
        <v>0</v>
      </c>
      <c r="H241">
        <v>0</v>
      </c>
      <c r="I241">
        <v>4784930.68</v>
      </c>
      <c r="J241">
        <v>3076150.19</v>
      </c>
      <c r="L241">
        <v>0</v>
      </c>
      <c r="M241">
        <v>0</v>
      </c>
      <c r="N241">
        <v>4610833.46</v>
      </c>
      <c r="O241">
        <v>5677437.46</v>
      </c>
      <c r="Q241">
        <v>0</v>
      </c>
      <c r="R241">
        <v>0</v>
      </c>
      <c r="S241">
        <v>3512655.86</v>
      </c>
      <c r="T241">
        <v>12994987.66</v>
      </c>
      <c r="V241">
        <v>0</v>
      </c>
      <c r="W241">
        <v>0</v>
      </c>
      <c r="X241">
        <v>784071.2</v>
      </c>
      <c r="Y241">
        <v>7527132.7999999998</v>
      </c>
      <c r="AA241" s="2">
        <v>144125</v>
      </c>
      <c r="AB241">
        <v>1200600.6399999999</v>
      </c>
      <c r="AC241">
        <v>0</v>
      </c>
      <c r="AD241">
        <v>0</v>
      </c>
      <c r="AE241">
        <v>7.0498402200000001</v>
      </c>
    </row>
    <row r="242" spans="1:31" x14ac:dyDescent="0.25">
      <c r="A242" t="s">
        <v>236</v>
      </c>
      <c r="B242">
        <v>0</v>
      </c>
      <c r="C242">
        <v>0</v>
      </c>
      <c r="D242">
        <v>0</v>
      </c>
      <c r="E242">
        <v>32462</v>
      </c>
      <c r="G242">
        <v>0</v>
      </c>
      <c r="H242">
        <v>0</v>
      </c>
      <c r="I242">
        <v>0</v>
      </c>
      <c r="J242">
        <v>48539.18</v>
      </c>
      <c r="L242">
        <v>0</v>
      </c>
      <c r="M242">
        <v>0</v>
      </c>
      <c r="N242">
        <v>0</v>
      </c>
      <c r="O242">
        <v>162864.21</v>
      </c>
      <c r="Q242">
        <v>0</v>
      </c>
      <c r="R242">
        <v>0</v>
      </c>
      <c r="S242">
        <v>0</v>
      </c>
      <c r="T242">
        <v>124439</v>
      </c>
      <c r="V242">
        <v>0</v>
      </c>
      <c r="W242">
        <v>0</v>
      </c>
      <c r="X242">
        <v>0</v>
      </c>
      <c r="Y242">
        <v>142302.07</v>
      </c>
      <c r="AA242" s="2">
        <v>1442</v>
      </c>
      <c r="AB242">
        <v>0</v>
      </c>
      <c r="AC242">
        <v>0</v>
      </c>
      <c r="AD242">
        <v>0</v>
      </c>
      <c r="AE242">
        <v>7.1985070000000012E-2</v>
      </c>
    </row>
    <row r="243" spans="1:31" x14ac:dyDescent="0.25">
      <c r="A243" t="s">
        <v>237</v>
      </c>
      <c r="B243">
        <v>0</v>
      </c>
      <c r="C243">
        <v>0</v>
      </c>
      <c r="D243">
        <v>0</v>
      </c>
      <c r="E243">
        <v>4488</v>
      </c>
      <c r="G243">
        <v>0</v>
      </c>
      <c r="H243">
        <v>0</v>
      </c>
      <c r="I243">
        <v>0</v>
      </c>
      <c r="J243">
        <v>2522</v>
      </c>
      <c r="L243">
        <v>0</v>
      </c>
      <c r="M243">
        <v>0</v>
      </c>
      <c r="N243">
        <v>0</v>
      </c>
      <c r="O243">
        <v>14126</v>
      </c>
      <c r="Q243">
        <v>0</v>
      </c>
      <c r="R243">
        <v>0</v>
      </c>
      <c r="S243">
        <v>0</v>
      </c>
      <c r="T243">
        <v>12487</v>
      </c>
      <c r="V243">
        <v>0</v>
      </c>
      <c r="W243">
        <v>0</v>
      </c>
      <c r="X243">
        <v>0</v>
      </c>
      <c r="Y243">
        <v>8689.02</v>
      </c>
      <c r="AA243" s="2">
        <v>144205</v>
      </c>
      <c r="AB243">
        <v>0</v>
      </c>
      <c r="AC243">
        <v>0</v>
      </c>
      <c r="AD243">
        <v>0</v>
      </c>
      <c r="AE243">
        <v>5.9835499999999998E-3</v>
      </c>
    </row>
    <row r="244" spans="1:31" x14ac:dyDescent="0.25">
      <c r="A244" t="s">
        <v>238</v>
      </c>
      <c r="B244">
        <v>0</v>
      </c>
      <c r="C244">
        <v>0</v>
      </c>
      <c r="D244">
        <v>0</v>
      </c>
      <c r="E244">
        <v>3034</v>
      </c>
      <c r="G244">
        <v>0</v>
      </c>
      <c r="H244">
        <v>0</v>
      </c>
      <c r="I244">
        <v>0</v>
      </c>
      <c r="J244">
        <v>6070.53</v>
      </c>
      <c r="L244">
        <v>0</v>
      </c>
      <c r="M244">
        <v>0</v>
      </c>
      <c r="N244">
        <v>0</v>
      </c>
      <c r="O244">
        <v>18041</v>
      </c>
      <c r="Q244">
        <v>0</v>
      </c>
      <c r="R244">
        <v>0</v>
      </c>
      <c r="S244">
        <v>0</v>
      </c>
      <c r="T244">
        <v>10911</v>
      </c>
      <c r="V244">
        <v>0</v>
      </c>
      <c r="W244">
        <v>0</v>
      </c>
      <c r="X244">
        <v>0</v>
      </c>
      <c r="Y244">
        <v>13472.44</v>
      </c>
      <c r="AA244" s="2">
        <v>144210</v>
      </c>
      <c r="AB244">
        <v>0</v>
      </c>
      <c r="AC244">
        <v>0</v>
      </c>
      <c r="AD244">
        <v>0</v>
      </c>
      <c r="AE244">
        <v>8.3095800000000004E-3</v>
      </c>
    </row>
    <row r="245" spans="1:31" x14ac:dyDescent="0.25">
      <c r="A245" t="s">
        <v>239</v>
      </c>
      <c r="B245">
        <v>0</v>
      </c>
      <c r="C245">
        <v>0</v>
      </c>
      <c r="D245">
        <v>0</v>
      </c>
      <c r="E245">
        <v>10845</v>
      </c>
      <c r="G245">
        <v>0</v>
      </c>
      <c r="H245">
        <v>0</v>
      </c>
      <c r="I245">
        <v>0</v>
      </c>
      <c r="J245">
        <v>8652</v>
      </c>
      <c r="L245">
        <v>0</v>
      </c>
      <c r="M245">
        <v>0</v>
      </c>
      <c r="N245">
        <v>0</v>
      </c>
      <c r="O245">
        <v>22098.21</v>
      </c>
      <c r="Q245">
        <v>0</v>
      </c>
      <c r="R245">
        <v>0</v>
      </c>
      <c r="S245">
        <v>0</v>
      </c>
      <c r="T245">
        <v>16968</v>
      </c>
      <c r="V245">
        <v>0</v>
      </c>
      <c r="W245">
        <v>0</v>
      </c>
      <c r="X245">
        <v>0</v>
      </c>
      <c r="Y245">
        <v>23752.16</v>
      </c>
      <c r="AA245" s="2">
        <v>144215</v>
      </c>
      <c r="AB245">
        <v>0</v>
      </c>
      <c r="AC245">
        <v>0</v>
      </c>
      <c r="AD245">
        <v>0</v>
      </c>
      <c r="AE245">
        <v>1.124177E-2</v>
      </c>
    </row>
    <row r="246" spans="1:31" x14ac:dyDescent="0.25">
      <c r="A246" t="s">
        <v>240</v>
      </c>
      <c r="B246">
        <v>0</v>
      </c>
      <c r="C246">
        <v>0</v>
      </c>
      <c r="D246">
        <v>0</v>
      </c>
      <c r="E246">
        <v>9306</v>
      </c>
      <c r="G246">
        <v>0</v>
      </c>
      <c r="H246">
        <v>0</v>
      </c>
      <c r="I246">
        <v>0</v>
      </c>
      <c r="J246">
        <v>14074.93</v>
      </c>
      <c r="L246">
        <v>0</v>
      </c>
      <c r="M246">
        <v>0</v>
      </c>
      <c r="N246">
        <v>0</v>
      </c>
      <c r="O246">
        <v>44813</v>
      </c>
      <c r="Q246">
        <v>0</v>
      </c>
      <c r="R246">
        <v>0</v>
      </c>
      <c r="S246">
        <v>0</v>
      </c>
      <c r="T246">
        <v>31302</v>
      </c>
      <c r="V246">
        <v>0</v>
      </c>
      <c r="W246">
        <v>0</v>
      </c>
      <c r="X246">
        <v>0</v>
      </c>
      <c r="Y246">
        <v>32550.79</v>
      </c>
      <c r="AA246" s="2">
        <v>144220</v>
      </c>
      <c r="AB246">
        <v>0</v>
      </c>
      <c r="AC246">
        <v>0</v>
      </c>
      <c r="AD246">
        <v>0</v>
      </c>
      <c r="AE246">
        <v>1.9957099999999998E-2</v>
      </c>
    </row>
    <row r="247" spans="1:31" x14ac:dyDescent="0.25">
      <c r="A247" t="s">
        <v>241</v>
      </c>
      <c r="B247">
        <v>0</v>
      </c>
      <c r="C247">
        <v>0</v>
      </c>
      <c r="D247">
        <v>0</v>
      </c>
      <c r="E247">
        <v>4789</v>
      </c>
      <c r="G247">
        <v>0</v>
      </c>
      <c r="H247">
        <v>0</v>
      </c>
      <c r="I247">
        <v>0</v>
      </c>
      <c r="J247">
        <v>17219.72</v>
      </c>
      <c r="L247">
        <v>0</v>
      </c>
      <c r="M247">
        <v>0</v>
      </c>
      <c r="N247">
        <v>0</v>
      </c>
      <c r="O247">
        <v>63786</v>
      </c>
      <c r="Q247">
        <v>0</v>
      </c>
      <c r="R247">
        <v>0</v>
      </c>
      <c r="S247">
        <v>0</v>
      </c>
      <c r="T247">
        <v>52771</v>
      </c>
      <c r="V247">
        <v>0</v>
      </c>
      <c r="W247">
        <v>0</v>
      </c>
      <c r="X247">
        <v>0</v>
      </c>
      <c r="Y247">
        <v>63837.66</v>
      </c>
      <c r="AA247" s="2">
        <v>144225</v>
      </c>
      <c r="AB247">
        <v>0</v>
      </c>
      <c r="AC247">
        <v>0</v>
      </c>
      <c r="AD247">
        <v>0</v>
      </c>
      <c r="AE247">
        <v>2.6493070000000001E-2</v>
      </c>
    </row>
    <row r="248" spans="1:31" x14ac:dyDescent="0.25">
      <c r="A248" t="s">
        <v>242</v>
      </c>
      <c r="B248">
        <v>158473.21</v>
      </c>
      <c r="C248">
        <v>0</v>
      </c>
      <c r="D248">
        <v>0</v>
      </c>
      <c r="E248">
        <v>0</v>
      </c>
      <c r="G248">
        <v>757114.4</v>
      </c>
      <c r="H248">
        <v>0</v>
      </c>
      <c r="I248">
        <v>0</v>
      </c>
      <c r="J248">
        <v>0</v>
      </c>
      <c r="L248">
        <v>130493.27</v>
      </c>
      <c r="M248">
        <v>0</v>
      </c>
      <c r="N248">
        <v>0</v>
      </c>
      <c r="O248">
        <v>0</v>
      </c>
      <c r="Q248">
        <v>50148.63</v>
      </c>
      <c r="R248">
        <v>0</v>
      </c>
      <c r="S248">
        <v>0</v>
      </c>
      <c r="T248">
        <v>0</v>
      </c>
      <c r="V248">
        <v>0</v>
      </c>
      <c r="W248">
        <v>52600.67</v>
      </c>
      <c r="X248">
        <v>0</v>
      </c>
      <c r="Y248">
        <v>0</v>
      </c>
      <c r="AA248" s="2">
        <v>1443</v>
      </c>
      <c r="AB248">
        <v>0</v>
      </c>
      <c r="AC248">
        <v>0</v>
      </c>
      <c r="AD248">
        <v>227066.8</v>
      </c>
      <c r="AE248">
        <v>0</v>
      </c>
    </row>
    <row r="249" spans="1:31" x14ac:dyDescent="0.25">
      <c r="A249" t="s">
        <v>243</v>
      </c>
      <c r="B249">
        <v>9545.5300000000007</v>
      </c>
      <c r="C249">
        <v>0</v>
      </c>
      <c r="D249">
        <v>0</v>
      </c>
      <c r="E249">
        <v>0</v>
      </c>
      <c r="G249">
        <v>8567.35</v>
      </c>
      <c r="H249">
        <v>0</v>
      </c>
      <c r="I249">
        <v>0</v>
      </c>
      <c r="J249">
        <v>0</v>
      </c>
      <c r="L249">
        <v>1744.98</v>
      </c>
      <c r="M249">
        <v>0</v>
      </c>
      <c r="N249">
        <v>0</v>
      </c>
      <c r="O249">
        <v>0</v>
      </c>
      <c r="Q249">
        <v>544.87</v>
      </c>
      <c r="R249">
        <v>0</v>
      </c>
      <c r="S249">
        <v>0</v>
      </c>
      <c r="T249">
        <v>0</v>
      </c>
      <c r="V249">
        <v>0</v>
      </c>
      <c r="W249">
        <v>1191.51</v>
      </c>
      <c r="X249">
        <v>0</v>
      </c>
      <c r="Y249">
        <v>0</v>
      </c>
      <c r="AA249" s="2">
        <v>144305</v>
      </c>
      <c r="AB249">
        <v>0</v>
      </c>
      <c r="AC249">
        <v>0</v>
      </c>
      <c r="AD249">
        <v>4869.7299999999996</v>
      </c>
      <c r="AE249">
        <v>0</v>
      </c>
    </row>
    <row r="250" spans="1:31" x14ac:dyDescent="0.25">
      <c r="A250" t="s">
        <v>244</v>
      </c>
      <c r="B250">
        <v>7383.28</v>
      </c>
      <c r="C250">
        <v>0</v>
      </c>
      <c r="D250">
        <v>0</v>
      </c>
      <c r="E250">
        <v>0</v>
      </c>
      <c r="G250">
        <v>7054.48</v>
      </c>
      <c r="H250">
        <v>0</v>
      </c>
      <c r="I250">
        <v>0</v>
      </c>
      <c r="J250">
        <v>0</v>
      </c>
      <c r="L250">
        <v>1553.52</v>
      </c>
      <c r="M250">
        <v>0</v>
      </c>
      <c r="N250">
        <v>0</v>
      </c>
      <c r="O250">
        <v>0</v>
      </c>
      <c r="Q250">
        <v>1019.6</v>
      </c>
      <c r="R250">
        <v>0</v>
      </c>
      <c r="S250">
        <v>0</v>
      </c>
      <c r="T250">
        <v>0</v>
      </c>
      <c r="V250">
        <v>0</v>
      </c>
      <c r="W250">
        <v>626.86</v>
      </c>
      <c r="X250">
        <v>0</v>
      </c>
      <c r="Y250">
        <v>0</v>
      </c>
      <c r="AA250" s="2">
        <v>144310</v>
      </c>
      <c r="AB250">
        <v>0</v>
      </c>
      <c r="AC250">
        <v>0</v>
      </c>
      <c r="AD250">
        <v>3305.48</v>
      </c>
      <c r="AE250">
        <v>0</v>
      </c>
    </row>
    <row r="251" spans="1:31" x14ac:dyDescent="0.25">
      <c r="A251" t="s">
        <v>245</v>
      </c>
      <c r="B251">
        <v>9998.15</v>
      </c>
      <c r="C251">
        <v>0</v>
      </c>
      <c r="D251">
        <v>0</v>
      </c>
      <c r="E251">
        <v>0</v>
      </c>
      <c r="G251">
        <v>8345.59</v>
      </c>
      <c r="H251">
        <v>0</v>
      </c>
      <c r="I251">
        <v>0</v>
      </c>
      <c r="J251">
        <v>0</v>
      </c>
      <c r="L251">
        <v>1696.78</v>
      </c>
      <c r="M251">
        <v>0</v>
      </c>
      <c r="N251">
        <v>0</v>
      </c>
      <c r="O251">
        <v>0</v>
      </c>
      <c r="Q251">
        <v>1592.99</v>
      </c>
      <c r="R251">
        <v>0</v>
      </c>
      <c r="S251">
        <v>0</v>
      </c>
      <c r="T251">
        <v>0</v>
      </c>
      <c r="V251">
        <v>0</v>
      </c>
      <c r="W251">
        <v>950.95</v>
      </c>
      <c r="X251">
        <v>0</v>
      </c>
      <c r="Y251">
        <v>0</v>
      </c>
      <c r="AA251" s="2">
        <v>144315</v>
      </c>
      <c r="AB251">
        <v>0</v>
      </c>
      <c r="AC251">
        <v>0</v>
      </c>
      <c r="AD251">
        <v>4534.1000000000004</v>
      </c>
      <c r="AE251">
        <v>0</v>
      </c>
    </row>
    <row r="252" spans="1:31" x14ac:dyDescent="0.25">
      <c r="A252" t="s">
        <v>246</v>
      </c>
      <c r="B252">
        <v>18481.16</v>
      </c>
      <c r="C252">
        <v>0</v>
      </c>
      <c r="D252">
        <v>0</v>
      </c>
      <c r="E252">
        <v>0</v>
      </c>
      <c r="G252">
        <v>18896.48</v>
      </c>
      <c r="H252">
        <v>0</v>
      </c>
      <c r="I252">
        <v>0</v>
      </c>
      <c r="J252">
        <v>0</v>
      </c>
      <c r="L252">
        <v>4845.7700000000004</v>
      </c>
      <c r="M252">
        <v>0</v>
      </c>
      <c r="N252">
        <v>0</v>
      </c>
      <c r="O252">
        <v>0</v>
      </c>
      <c r="Q252">
        <v>1773.1</v>
      </c>
      <c r="R252">
        <v>0</v>
      </c>
      <c r="S252">
        <v>0</v>
      </c>
      <c r="T252">
        <v>0</v>
      </c>
      <c r="V252">
        <v>0</v>
      </c>
      <c r="W252">
        <v>1949.32</v>
      </c>
      <c r="X252">
        <v>0</v>
      </c>
      <c r="Y252">
        <v>0</v>
      </c>
      <c r="AA252" s="2">
        <v>144320</v>
      </c>
      <c r="AB252">
        <v>0</v>
      </c>
      <c r="AC252">
        <v>0</v>
      </c>
      <c r="AD252">
        <v>9869.2800000000007</v>
      </c>
      <c r="AE252">
        <v>0</v>
      </c>
    </row>
    <row r="253" spans="1:31" x14ac:dyDescent="0.25">
      <c r="A253" t="s">
        <v>247</v>
      </c>
      <c r="B253">
        <v>113065.09</v>
      </c>
      <c r="C253">
        <v>0</v>
      </c>
      <c r="D253">
        <v>0</v>
      </c>
      <c r="E253">
        <v>0</v>
      </c>
      <c r="G253">
        <v>714250.5</v>
      </c>
      <c r="H253">
        <v>0</v>
      </c>
      <c r="I253">
        <v>0</v>
      </c>
      <c r="J253">
        <v>0</v>
      </c>
      <c r="L253">
        <v>120652.22</v>
      </c>
      <c r="M253">
        <v>0</v>
      </c>
      <c r="N253">
        <v>0</v>
      </c>
      <c r="O253">
        <v>0</v>
      </c>
      <c r="Q253">
        <v>45218.07</v>
      </c>
      <c r="R253">
        <v>0</v>
      </c>
      <c r="S253">
        <v>0</v>
      </c>
      <c r="T253">
        <v>0</v>
      </c>
      <c r="V253">
        <v>0</v>
      </c>
      <c r="W253">
        <v>47882.03</v>
      </c>
      <c r="X253">
        <v>0</v>
      </c>
      <c r="Y253">
        <v>0</v>
      </c>
      <c r="AA253" s="2">
        <v>144325</v>
      </c>
      <c r="AB253">
        <v>0</v>
      </c>
      <c r="AC253">
        <v>0</v>
      </c>
      <c r="AD253">
        <v>204488.21</v>
      </c>
      <c r="AE253">
        <v>0</v>
      </c>
    </row>
    <row r="254" spans="1:31" x14ac:dyDescent="0.25">
      <c r="A254" t="s">
        <v>248</v>
      </c>
      <c r="B254">
        <v>0</v>
      </c>
      <c r="C254">
        <v>0</v>
      </c>
      <c r="D254">
        <v>0</v>
      </c>
      <c r="E254">
        <v>0</v>
      </c>
      <c r="G254">
        <v>0</v>
      </c>
      <c r="H254">
        <v>0</v>
      </c>
      <c r="I254">
        <v>0</v>
      </c>
      <c r="J254">
        <v>5075</v>
      </c>
      <c r="L254">
        <v>0</v>
      </c>
      <c r="M254">
        <v>0</v>
      </c>
      <c r="N254">
        <v>0</v>
      </c>
      <c r="O254">
        <v>47044.52</v>
      </c>
      <c r="Q254">
        <v>0</v>
      </c>
      <c r="R254">
        <v>0</v>
      </c>
      <c r="S254">
        <v>0</v>
      </c>
      <c r="T254">
        <v>247456.45</v>
      </c>
      <c r="V254">
        <v>0</v>
      </c>
      <c r="W254">
        <v>0</v>
      </c>
      <c r="X254">
        <v>0</v>
      </c>
      <c r="Y254">
        <v>520066.05</v>
      </c>
      <c r="AA254" s="2">
        <v>1444</v>
      </c>
      <c r="AB254">
        <v>0</v>
      </c>
      <c r="AC254">
        <v>0</v>
      </c>
      <c r="AD254">
        <v>0</v>
      </c>
      <c r="AE254">
        <v>0.16878363000000002</v>
      </c>
    </row>
    <row r="255" spans="1:31" x14ac:dyDescent="0.25">
      <c r="A255" t="s">
        <v>249</v>
      </c>
      <c r="B255">
        <v>0</v>
      </c>
      <c r="C255">
        <v>0</v>
      </c>
      <c r="D255">
        <v>0</v>
      </c>
      <c r="E255">
        <v>0</v>
      </c>
      <c r="G255">
        <v>0</v>
      </c>
      <c r="H255">
        <v>0</v>
      </c>
      <c r="I255">
        <v>0</v>
      </c>
      <c r="J255">
        <v>237</v>
      </c>
      <c r="L255">
        <v>0</v>
      </c>
      <c r="M255">
        <v>0</v>
      </c>
      <c r="N255">
        <v>0</v>
      </c>
      <c r="O255">
        <v>1811.59</v>
      </c>
      <c r="Q255">
        <v>0</v>
      </c>
      <c r="R255">
        <v>0</v>
      </c>
      <c r="S255">
        <v>0</v>
      </c>
      <c r="T255">
        <v>17155.439999999999</v>
      </c>
      <c r="V255">
        <v>0</v>
      </c>
      <c r="W255">
        <v>0</v>
      </c>
      <c r="X255">
        <v>0</v>
      </c>
      <c r="Y255">
        <v>32622.15</v>
      </c>
      <c r="AA255" s="2">
        <v>144405</v>
      </c>
      <c r="AB255">
        <v>0</v>
      </c>
      <c r="AC255">
        <v>0</v>
      </c>
      <c r="AD255">
        <v>0</v>
      </c>
      <c r="AE255">
        <v>1.1084040000000002E-2</v>
      </c>
    </row>
    <row r="256" spans="1:31" x14ac:dyDescent="0.25">
      <c r="A256" t="s">
        <v>250</v>
      </c>
      <c r="B256">
        <v>0</v>
      </c>
      <c r="C256">
        <v>0</v>
      </c>
      <c r="D256">
        <v>0</v>
      </c>
      <c r="E256">
        <v>0</v>
      </c>
      <c r="G256">
        <v>0</v>
      </c>
      <c r="H256">
        <v>0</v>
      </c>
      <c r="I256">
        <v>0</v>
      </c>
      <c r="J256">
        <v>388</v>
      </c>
      <c r="L256">
        <v>0</v>
      </c>
      <c r="M256">
        <v>0</v>
      </c>
      <c r="N256">
        <v>0</v>
      </c>
      <c r="O256">
        <v>3756.8</v>
      </c>
      <c r="Q256">
        <v>0</v>
      </c>
      <c r="R256">
        <v>0</v>
      </c>
      <c r="S256">
        <v>0</v>
      </c>
      <c r="T256">
        <v>31307.58</v>
      </c>
      <c r="V256">
        <v>0</v>
      </c>
      <c r="W256">
        <v>0</v>
      </c>
      <c r="X256">
        <v>0</v>
      </c>
      <c r="Y256">
        <v>54518.38</v>
      </c>
      <c r="AA256" s="2">
        <v>144410</v>
      </c>
      <c r="AB256">
        <v>0</v>
      </c>
      <c r="AC256">
        <v>0</v>
      </c>
      <c r="AD256">
        <v>0</v>
      </c>
      <c r="AE256">
        <v>1.5395870000000001E-2</v>
      </c>
    </row>
    <row r="257" spans="1:31" x14ac:dyDescent="0.25">
      <c r="A257" t="s">
        <v>251</v>
      </c>
      <c r="B257">
        <v>0</v>
      </c>
      <c r="C257">
        <v>0</v>
      </c>
      <c r="D257">
        <v>0</v>
      </c>
      <c r="E257">
        <v>0</v>
      </c>
      <c r="G257">
        <v>0</v>
      </c>
      <c r="H257">
        <v>0</v>
      </c>
      <c r="I257">
        <v>0</v>
      </c>
      <c r="J257">
        <v>1019</v>
      </c>
      <c r="L257">
        <v>0</v>
      </c>
      <c r="M257">
        <v>0</v>
      </c>
      <c r="N257">
        <v>0</v>
      </c>
      <c r="O257">
        <v>8033</v>
      </c>
      <c r="Q257">
        <v>0</v>
      </c>
      <c r="R257">
        <v>0</v>
      </c>
      <c r="S257">
        <v>0</v>
      </c>
      <c r="T257">
        <v>51101.14</v>
      </c>
      <c r="V257">
        <v>0</v>
      </c>
      <c r="W257">
        <v>0</v>
      </c>
      <c r="X257">
        <v>0</v>
      </c>
      <c r="Y257">
        <v>86500.31</v>
      </c>
      <c r="AA257" s="2">
        <v>144415</v>
      </c>
      <c r="AB257">
        <v>0</v>
      </c>
      <c r="AC257">
        <v>0</v>
      </c>
      <c r="AD257">
        <v>0</v>
      </c>
      <c r="AE257">
        <v>3.566064E-2</v>
      </c>
    </row>
    <row r="258" spans="1:31" x14ac:dyDescent="0.25">
      <c r="A258" t="s">
        <v>252</v>
      </c>
      <c r="B258">
        <v>0</v>
      </c>
      <c r="C258">
        <v>0</v>
      </c>
      <c r="D258">
        <v>0</v>
      </c>
      <c r="E258">
        <v>0</v>
      </c>
      <c r="G258">
        <v>0</v>
      </c>
      <c r="H258">
        <v>0</v>
      </c>
      <c r="I258">
        <v>0</v>
      </c>
      <c r="J258">
        <v>1331</v>
      </c>
      <c r="L258">
        <v>0</v>
      </c>
      <c r="M258">
        <v>0</v>
      </c>
      <c r="N258">
        <v>0</v>
      </c>
      <c r="O258">
        <v>20331</v>
      </c>
      <c r="Q258">
        <v>0</v>
      </c>
      <c r="R258">
        <v>0</v>
      </c>
      <c r="S258">
        <v>0</v>
      </c>
      <c r="T258">
        <v>71751.460000000006</v>
      </c>
      <c r="V258">
        <v>0</v>
      </c>
      <c r="W258">
        <v>0</v>
      </c>
      <c r="X258">
        <v>0</v>
      </c>
      <c r="Y258">
        <v>177782.9</v>
      </c>
      <c r="AA258" s="2">
        <v>144420</v>
      </c>
      <c r="AB258">
        <v>0</v>
      </c>
      <c r="AC258">
        <v>0</v>
      </c>
      <c r="AD258">
        <v>0</v>
      </c>
      <c r="AE258">
        <v>4.6987220000000003E-2</v>
      </c>
    </row>
    <row r="259" spans="1:31" x14ac:dyDescent="0.25">
      <c r="A259" t="s">
        <v>253</v>
      </c>
      <c r="B259">
        <v>0</v>
      </c>
      <c r="C259">
        <v>0</v>
      </c>
      <c r="D259">
        <v>0</v>
      </c>
      <c r="E259">
        <v>0</v>
      </c>
      <c r="G259">
        <v>0</v>
      </c>
      <c r="H259">
        <v>0</v>
      </c>
      <c r="I259">
        <v>0</v>
      </c>
      <c r="J259">
        <v>2100</v>
      </c>
      <c r="L259">
        <v>0</v>
      </c>
      <c r="M259">
        <v>0</v>
      </c>
      <c r="N259">
        <v>0</v>
      </c>
      <c r="O259">
        <v>13112.13</v>
      </c>
      <c r="Q259">
        <v>0</v>
      </c>
      <c r="R259">
        <v>0</v>
      </c>
      <c r="S259">
        <v>0</v>
      </c>
      <c r="T259">
        <v>76140.83</v>
      </c>
      <c r="V259">
        <v>0</v>
      </c>
      <c r="W259">
        <v>0</v>
      </c>
      <c r="X259">
        <v>0</v>
      </c>
      <c r="Y259">
        <v>168642.31</v>
      </c>
      <c r="AA259" s="2">
        <v>144425</v>
      </c>
      <c r="AB259">
        <v>0</v>
      </c>
      <c r="AC259">
        <v>0</v>
      </c>
      <c r="AD259">
        <v>0</v>
      </c>
      <c r="AE259">
        <v>5.9655859999999998E-2</v>
      </c>
    </row>
    <row r="260" spans="1:31" x14ac:dyDescent="0.25">
      <c r="A260" t="s">
        <v>254</v>
      </c>
      <c r="AA260" s="2">
        <v>1445</v>
      </c>
      <c r="AB260">
        <v>0</v>
      </c>
      <c r="AC260">
        <v>0</v>
      </c>
      <c r="AD260">
        <v>0</v>
      </c>
      <c r="AE260">
        <v>0</v>
      </c>
    </row>
    <row r="261" spans="1:31" x14ac:dyDescent="0.25">
      <c r="A261" t="s">
        <v>255</v>
      </c>
      <c r="AA261" s="2">
        <v>144505</v>
      </c>
      <c r="AB261">
        <v>0</v>
      </c>
      <c r="AC261">
        <v>0</v>
      </c>
      <c r="AD261">
        <v>0</v>
      </c>
      <c r="AE261">
        <v>0</v>
      </c>
    </row>
    <row r="262" spans="1:31" x14ac:dyDescent="0.25">
      <c r="A262" t="s">
        <v>256</v>
      </c>
      <c r="AA262" s="2">
        <v>144510</v>
      </c>
      <c r="AB262">
        <v>0</v>
      </c>
      <c r="AC262">
        <v>0</v>
      </c>
      <c r="AD262">
        <v>0</v>
      </c>
      <c r="AE262">
        <v>0</v>
      </c>
    </row>
    <row r="263" spans="1:31" x14ac:dyDescent="0.25">
      <c r="A263" t="s">
        <v>257</v>
      </c>
      <c r="AA263" s="2">
        <v>144515</v>
      </c>
      <c r="AB263">
        <v>0</v>
      </c>
      <c r="AC263">
        <v>0</v>
      </c>
      <c r="AD263">
        <v>0</v>
      </c>
      <c r="AE263">
        <v>0</v>
      </c>
    </row>
    <row r="264" spans="1:31" x14ac:dyDescent="0.25">
      <c r="A264" t="s">
        <v>258</v>
      </c>
      <c r="AA264" s="2">
        <v>144520</v>
      </c>
      <c r="AB264">
        <v>0</v>
      </c>
      <c r="AC264">
        <v>0</v>
      </c>
      <c r="AD264">
        <v>0</v>
      </c>
      <c r="AE264">
        <v>0</v>
      </c>
    </row>
    <row r="265" spans="1:31" x14ac:dyDescent="0.25">
      <c r="A265" t="s">
        <v>259</v>
      </c>
      <c r="AA265" s="2">
        <v>144525</v>
      </c>
      <c r="AB265">
        <v>0</v>
      </c>
      <c r="AC265">
        <v>0</v>
      </c>
      <c r="AD265">
        <v>0</v>
      </c>
      <c r="AE265">
        <v>0</v>
      </c>
    </row>
    <row r="266" spans="1:31" x14ac:dyDescent="0.25">
      <c r="A266" t="s">
        <v>260</v>
      </c>
      <c r="B266">
        <v>341</v>
      </c>
      <c r="C266">
        <v>0</v>
      </c>
      <c r="D266">
        <v>614243.47</v>
      </c>
      <c r="E266">
        <v>11841687.550000001</v>
      </c>
      <c r="G266">
        <v>727.21</v>
      </c>
      <c r="H266">
        <v>0</v>
      </c>
      <c r="I266">
        <v>4965606.04</v>
      </c>
      <c r="J266">
        <v>17570981.309999999</v>
      </c>
      <c r="L266">
        <v>480.14</v>
      </c>
      <c r="M266">
        <v>585928.78</v>
      </c>
      <c r="N266">
        <v>19989013.59</v>
      </c>
      <c r="O266">
        <v>25118412.129999999</v>
      </c>
      <c r="Q266">
        <v>480.14</v>
      </c>
      <c r="R266">
        <v>0</v>
      </c>
      <c r="S266">
        <v>40680022.539999999</v>
      </c>
      <c r="T266">
        <v>33350811.420000002</v>
      </c>
      <c r="V266">
        <v>0</v>
      </c>
      <c r="W266">
        <v>2675214.1</v>
      </c>
      <c r="X266">
        <v>59173051.789999999</v>
      </c>
      <c r="Y266">
        <v>34397767.189999998</v>
      </c>
      <c r="AA266" s="2">
        <v>1449</v>
      </c>
      <c r="AB266">
        <v>39435515.200000003</v>
      </c>
      <c r="AC266">
        <v>0</v>
      </c>
      <c r="AD266">
        <v>11568815.970000001</v>
      </c>
      <c r="AE266">
        <v>40.451604079999996</v>
      </c>
    </row>
    <row r="267" spans="1:31" x14ac:dyDescent="0.25">
      <c r="A267" t="s">
        <v>261</v>
      </c>
      <c r="B267">
        <v>0</v>
      </c>
      <c r="C267">
        <v>0</v>
      </c>
      <c r="D267">
        <v>0</v>
      </c>
      <c r="E267">
        <v>0</v>
      </c>
      <c r="G267">
        <v>0</v>
      </c>
      <c r="H267">
        <v>0</v>
      </c>
      <c r="I267">
        <v>245.34</v>
      </c>
      <c r="J267">
        <v>1.67</v>
      </c>
      <c r="L267">
        <v>0</v>
      </c>
      <c r="M267">
        <v>0</v>
      </c>
      <c r="N267">
        <v>185000</v>
      </c>
      <c r="O267">
        <v>915.02</v>
      </c>
      <c r="Q267">
        <v>0</v>
      </c>
      <c r="R267">
        <v>0</v>
      </c>
      <c r="S267">
        <v>0</v>
      </c>
      <c r="T267">
        <v>0</v>
      </c>
      <c r="V267">
        <v>0</v>
      </c>
      <c r="W267">
        <v>0</v>
      </c>
      <c r="X267">
        <v>0</v>
      </c>
      <c r="Y267">
        <v>0</v>
      </c>
      <c r="AA267" s="2">
        <v>144905</v>
      </c>
      <c r="AB267">
        <v>0</v>
      </c>
      <c r="AC267">
        <v>0</v>
      </c>
      <c r="AD267">
        <v>0</v>
      </c>
      <c r="AE267">
        <v>0</v>
      </c>
    </row>
    <row r="268" spans="1:31" x14ac:dyDescent="0.25">
      <c r="A268" t="s">
        <v>262</v>
      </c>
      <c r="B268">
        <v>0</v>
      </c>
      <c r="C268">
        <v>0</v>
      </c>
      <c r="D268">
        <v>34199.24</v>
      </c>
      <c r="E268">
        <v>3308683.26</v>
      </c>
      <c r="G268">
        <v>386.21</v>
      </c>
      <c r="H268">
        <v>0</v>
      </c>
      <c r="I268">
        <v>4349247.68</v>
      </c>
      <c r="J268">
        <v>5058393.1900000004</v>
      </c>
      <c r="L268">
        <v>0</v>
      </c>
      <c r="M268">
        <v>94453.87</v>
      </c>
      <c r="N268">
        <v>9457702.3699999992</v>
      </c>
      <c r="O268">
        <v>7764953.0999999996</v>
      </c>
      <c r="Q268">
        <v>0</v>
      </c>
      <c r="R268">
        <v>0</v>
      </c>
      <c r="S268">
        <v>7361786.3300000001</v>
      </c>
      <c r="T268">
        <v>6723348.25</v>
      </c>
      <c r="V268">
        <v>0</v>
      </c>
      <c r="W268">
        <v>829346.22</v>
      </c>
      <c r="X268">
        <v>6535902.8899999997</v>
      </c>
      <c r="Y268">
        <v>6350488.1399999997</v>
      </c>
      <c r="AA268" s="2">
        <v>144910</v>
      </c>
      <c r="AB268">
        <v>4688245.3499999996</v>
      </c>
      <c r="AC268">
        <v>0</v>
      </c>
      <c r="AD268">
        <v>2300200.62</v>
      </c>
      <c r="AE268">
        <v>5.2725120300000006</v>
      </c>
    </row>
    <row r="269" spans="1:31" x14ac:dyDescent="0.25">
      <c r="A269" t="s">
        <v>263</v>
      </c>
      <c r="B269">
        <v>0</v>
      </c>
      <c r="C269">
        <v>0</v>
      </c>
      <c r="D269">
        <v>90812.13</v>
      </c>
      <c r="E269">
        <v>2509147.16</v>
      </c>
      <c r="G269">
        <v>0</v>
      </c>
      <c r="H269">
        <v>0</v>
      </c>
      <c r="I269">
        <v>188105.60000000001</v>
      </c>
      <c r="J269">
        <v>4217261.46</v>
      </c>
      <c r="L269">
        <v>0</v>
      </c>
      <c r="M269">
        <v>160123.79999999999</v>
      </c>
      <c r="N269">
        <v>6839218</v>
      </c>
      <c r="O269">
        <v>6613211.4000000004</v>
      </c>
      <c r="Q269">
        <v>0</v>
      </c>
      <c r="R269">
        <v>0</v>
      </c>
      <c r="S269">
        <v>5198969.3099999996</v>
      </c>
      <c r="T269">
        <v>7942257.9800000004</v>
      </c>
      <c r="V269">
        <v>0</v>
      </c>
      <c r="W269">
        <v>1551229.36</v>
      </c>
      <c r="X269">
        <v>15178126.18</v>
      </c>
      <c r="Y269">
        <v>6531156.04</v>
      </c>
      <c r="AA269" s="2">
        <v>144915</v>
      </c>
      <c r="AB269">
        <v>1854230.61</v>
      </c>
      <c r="AC269">
        <v>0</v>
      </c>
      <c r="AD269">
        <v>5324505.45</v>
      </c>
      <c r="AE269">
        <v>7.8434351500000004</v>
      </c>
    </row>
    <row r="270" spans="1:31" x14ac:dyDescent="0.25">
      <c r="A270" t="s">
        <v>264</v>
      </c>
      <c r="B270">
        <v>0</v>
      </c>
      <c r="C270">
        <v>0</v>
      </c>
      <c r="D270">
        <v>305368.89</v>
      </c>
      <c r="E270">
        <v>2709494.64</v>
      </c>
      <c r="G270">
        <v>0</v>
      </c>
      <c r="H270">
        <v>0</v>
      </c>
      <c r="I270">
        <v>706.94</v>
      </c>
      <c r="J270">
        <v>4013365.71</v>
      </c>
      <c r="L270">
        <v>394.14</v>
      </c>
      <c r="M270">
        <v>331351.11</v>
      </c>
      <c r="N270">
        <v>3067072.36</v>
      </c>
      <c r="O270">
        <v>5957497.8700000001</v>
      </c>
      <c r="Q270">
        <v>0</v>
      </c>
      <c r="R270">
        <v>0</v>
      </c>
      <c r="S270">
        <v>14659735.289999999</v>
      </c>
      <c r="T270">
        <v>8163240.5199999996</v>
      </c>
      <c r="V270">
        <v>0</v>
      </c>
      <c r="W270">
        <v>294158.38</v>
      </c>
      <c r="X270">
        <v>11890138.43</v>
      </c>
      <c r="Y270">
        <v>7772016.4199999999</v>
      </c>
      <c r="AA270" s="2">
        <v>144920</v>
      </c>
      <c r="AB270">
        <v>5612623.6500000004</v>
      </c>
      <c r="AC270">
        <v>0</v>
      </c>
      <c r="AD270">
        <v>3376867.91</v>
      </c>
      <c r="AE270">
        <v>10.93550314</v>
      </c>
    </row>
    <row r="271" spans="1:31" x14ac:dyDescent="0.25">
      <c r="A271" t="s">
        <v>265</v>
      </c>
      <c r="B271">
        <v>341</v>
      </c>
      <c r="C271">
        <v>0</v>
      </c>
      <c r="D271">
        <v>183863.21</v>
      </c>
      <c r="E271">
        <v>3314362.49</v>
      </c>
      <c r="G271">
        <v>341</v>
      </c>
      <c r="H271">
        <v>0</v>
      </c>
      <c r="I271">
        <v>427300.48</v>
      </c>
      <c r="J271">
        <v>4281959.28</v>
      </c>
      <c r="L271">
        <v>86</v>
      </c>
      <c r="M271">
        <v>0</v>
      </c>
      <c r="N271">
        <v>440020.86</v>
      </c>
      <c r="O271">
        <v>4781834.74</v>
      </c>
      <c r="Q271">
        <v>480.14</v>
      </c>
      <c r="R271">
        <v>0</v>
      </c>
      <c r="S271">
        <v>13459531.609999999</v>
      </c>
      <c r="T271">
        <v>10521964.67</v>
      </c>
      <c r="V271">
        <v>0</v>
      </c>
      <c r="W271">
        <v>480.14</v>
      </c>
      <c r="X271">
        <v>25568884.289999999</v>
      </c>
      <c r="Y271">
        <v>13744106.59</v>
      </c>
      <c r="AA271" s="2">
        <v>144925</v>
      </c>
      <c r="AB271">
        <v>27280415.59</v>
      </c>
      <c r="AC271">
        <v>0</v>
      </c>
      <c r="AD271">
        <v>567241.99</v>
      </c>
      <c r="AE271">
        <v>16.400153759999998</v>
      </c>
    </row>
    <row r="272" spans="1:31" x14ac:dyDescent="0.25">
      <c r="A272" t="s">
        <v>266</v>
      </c>
      <c r="B272">
        <v>0</v>
      </c>
      <c r="C272">
        <v>0</v>
      </c>
      <c r="D272">
        <v>0</v>
      </c>
      <c r="E272">
        <v>1493871.4</v>
      </c>
      <c r="G272">
        <v>0</v>
      </c>
      <c r="H272">
        <v>0</v>
      </c>
      <c r="I272">
        <v>0</v>
      </c>
      <c r="J272">
        <v>1926536.72</v>
      </c>
      <c r="L272">
        <v>0</v>
      </c>
      <c r="M272">
        <v>0</v>
      </c>
      <c r="N272">
        <v>0</v>
      </c>
      <c r="O272">
        <v>1341935.53</v>
      </c>
      <c r="Q272">
        <v>0</v>
      </c>
      <c r="R272">
        <v>0</v>
      </c>
      <c r="S272">
        <v>0</v>
      </c>
      <c r="T272">
        <v>1228663.71</v>
      </c>
      <c r="V272">
        <v>0</v>
      </c>
      <c r="W272">
        <v>0</v>
      </c>
      <c r="X272">
        <v>0</v>
      </c>
      <c r="Y272">
        <v>1093317.77</v>
      </c>
      <c r="AA272" s="2">
        <v>1450</v>
      </c>
      <c r="AB272">
        <v>0</v>
      </c>
      <c r="AC272">
        <v>0</v>
      </c>
      <c r="AD272">
        <v>0</v>
      </c>
      <c r="AE272">
        <v>1.39281783</v>
      </c>
    </row>
    <row r="273" spans="1:31" x14ac:dyDescent="0.25">
      <c r="A273" t="s">
        <v>267</v>
      </c>
      <c r="B273">
        <v>0</v>
      </c>
      <c r="C273">
        <v>0</v>
      </c>
      <c r="D273">
        <v>0</v>
      </c>
      <c r="E273">
        <v>300019.03999999998</v>
      </c>
      <c r="G273">
        <v>0</v>
      </c>
      <c r="H273">
        <v>0</v>
      </c>
      <c r="I273">
        <v>0</v>
      </c>
      <c r="J273">
        <v>263361.26</v>
      </c>
      <c r="L273">
        <v>0</v>
      </c>
      <c r="M273">
        <v>0</v>
      </c>
      <c r="N273">
        <v>0</v>
      </c>
      <c r="O273">
        <v>181162.55</v>
      </c>
      <c r="Q273">
        <v>0</v>
      </c>
      <c r="R273">
        <v>0</v>
      </c>
      <c r="S273">
        <v>0</v>
      </c>
      <c r="T273">
        <v>140828.10999999999</v>
      </c>
      <c r="V273">
        <v>0</v>
      </c>
      <c r="W273">
        <v>0</v>
      </c>
      <c r="X273">
        <v>0</v>
      </c>
      <c r="Y273">
        <v>169661.25</v>
      </c>
      <c r="AA273" s="2">
        <v>145005</v>
      </c>
      <c r="AB273">
        <v>0</v>
      </c>
      <c r="AC273">
        <v>0</v>
      </c>
      <c r="AD273">
        <v>0</v>
      </c>
      <c r="AE273">
        <v>0.16798329000000001</v>
      </c>
    </row>
    <row r="274" spans="1:31" x14ac:dyDescent="0.25">
      <c r="A274" t="s">
        <v>268</v>
      </c>
      <c r="B274">
        <v>0</v>
      </c>
      <c r="C274">
        <v>0</v>
      </c>
      <c r="D274">
        <v>0</v>
      </c>
      <c r="E274">
        <v>405025.9</v>
      </c>
      <c r="G274">
        <v>0</v>
      </c>
      <c r="H274">
        <v>0</v>
      </c>
      <c r="I274">
        <v>0</v>
      </c>
      <c r="J274">
        <v>537163.62</v>
      </c>
      <c r="L274">
        <v>0</v>
      </c>
      <c r="M274">
        <v>0</v>
      </c>
      <c r="N274">
        <v>0</v>
      </c>
      <c r="O274">
        <v>321991.64</v>
      </c>
      <c r="Q274">
        <v>0</v>
      </c>
      <c r="R274">
        <v>0</v>
      </c>
      <c r="S274">
        <v>0</v>
      </c>
      <c r="T274">
        <v>305000.84999999998</v>
      </c>
      <c r="V274">
        <v>0</v>
      </c>
      <c r="W274">
        <v>0</v>
      </c>
      <c r="X274">
        <v>0</v>
      </c>
      <c r="Y274">
        <v>277442.39</v>
      </c>
      <c r="AA274" s="2">
        <v>145010</v>
      </c>
      <c r="AB274">
        <v>0</v>
      </c>
      <c r="AC274">
        <v>0</v>
      </c>
      <c r="AD274">
        <v>0</v>
      </c>
      <c r="AE274">
        <v>0.32196561000000001</v>
      </c>
    </row>
    <row r="275" spans="1:31" x14ac:dyDescent="0.25">
      <c r="A275" t="s">
        <v>269</v>
      </c>
      <c r="B275">
        <v>0</v>
      </c>
      <c r="C275">
        <v>0</v>
      </c>
      <c r="D275">
        <v>0</v>
      </c>
      <c r="E275">
        <v>278931.52</v>
      </c>
      <c r="G275">
        <v>0</v>
      </c>
      <c r="H275">
        <v>0</v>
      </c>
      <c r="I275">
        <v>0</v>
      </c>
      <c r="J275">
        <v>367359.43</v>
      </c>
      <c r="L275">
        <v>0</v>
      </c>
      <c r="M275">
        <v>0</v>
      </c>
      <c r="N275">
        <v>0</v>
      </c>
      <c r="O275">
        <v>277366.98</v>
      </c>
      <c r="Q275">
        <v>0</v>
      </c>
      <c r="R275">
        <v>0</v>
      </c>
      <c r="S275">
        <v>0</v>
      </c>
      <c r="T275">
        <v>256871.23</v>
      </c>
      <c r="V275">
        <v>0</v>
      </c>
      <c r="W275">
        <v>0</v>
      </c>
      <c r="X275">
        <v>0</v>
      </c>
      <c r="Y275">
        <v>182847.13</v>
      </c>
      <c r="AA275" s="2">
        <v>145015</v>
      </c>
      <c r="AB275">
        <v>0</v>
      </c>
      <c r="AC275">
        <v>0</v>
      </c>
      <c r="AD275">
        <v>0</v>
      </c>
      <c r="AE275">
        <v>0.26872818999999998</v>
      </c>
    </row>
    <row r="276" spans="1:31" x14ac:dyDescent="0.25">
      <c r="A276" t="s">
        <v>270</v>
      </c>
      <c r="B276">
        <v>0</v>
      </c>
      <c r="C276">
        <v>0</v>
      </c>
      <c r="D276">
        <v>0</v>
      </c>
      <c r="E276">
        <v>181071.41</v>
      </c>
      <c r="G276">
        <v>0</v>
      </c>
      <c r="H276">
        <v>0</v>
      </c>
      <c r="I276">
        <v>0</v>
      </c>
      <c r="J276">
        <v>208745.11</v>
      </c>
      <c r="L276">
        <v>0</v>
      </c>
      <c r="M276">
        <v>0</v>
      </c>
      <c r="N276">
        <v>0</v>
      </c>
      <c r="O276">
        <v>149672.17000000001</v>
      </c>
      <c r="Q276">
        <v>0</v>
      </c>
      <c r="R276">
        <v>0</v>
      </c>
      <c r="S276">
        <v>0</v>
      </c>
      <c r="T276">
        <v>158751.13</v>
      </c>
      <c r="V276">
        <v>0</v>
      </c>
      <c r="W276">
        <v>0</v>
      </c>
      <c r="X276">
        <v>0</v>
      </c>
      <c r="Y276">
        <v>120420.71</v>
      </c>
      <c r="AA276" s="2">
        <v>145020</v>
      </c>
      <c r="AB276">
        <v>0</v>
      </c>
      <c r="AC276">
        <v>0</v>
      </c>
      <c r="AD276">
        <v>0</v>
      </c>
      <c r="AE276">
        <v>0.20535465999999999</v>
      </c>
    </row>
    <row r="277" spans="1:31" x14ac:dyDescent="0.25">
      <c r="A277" t="s">
        <v>271</v>
      </c>
      <c r="B277">
        <v>0</v>
      </c>
      <c r="C277">
        <v>0</v>
      </c>
      <c r="D277">
        <v>0</v>
      </c>
      <c r="E277">
        <v>328823.53000000003</v>
      </c>
      <c r="G277">
        <v>0</v>
      </c>
      <c r="H277">
        <v>0</v>
      </c>
      <c r="I277">
        <v>0</v>
      </c>
      <c r="J277">
        <v>549907.30000000005</v>
      </c>
      <c r="L277">
        <v>0</v>
      </c>
      <c r="M277">
        <v>0</v>
      </c>
      <c r="N277">
        <v>0</v>
      </c>
      <c r="O277">
        <v>411742.19</v>
      </c>
      <c r="Q277">
        <v>0</v>
      </c>
      <c r="R277">
        <v>0</v>
      </c>
      <c r="S277">
        <v>0</v>
      </c>
      <c r="T277">
        <v>367212.39</v>
      </c>
      <c r="V277">
        <v>0</v>
      </c>
      <c r="W277">
        <v>0</v>
      </c>
      <c r="X277">
        <v>0</v>
      </c>
      <c r="Y277">
        <v>342946.29</v>
      </c>
      <c r="AA277" s="2">
        <v>145025</v>
      </c>
      <c r="AB277">
        <v>0</v>
      </c>
      <c r="AC277">
        <v>0</v>
      </c>
      <c r="AD277">
        <v>0</v>
      </c>
      <c r="AE277">
        <v>0.42878608000000001</v>
      </c>
    </row>
    <row r="278" spans="1:31" x14ac:dyDescent="0.25">
      <c r="A278" t="s">
        <v>272</v>
      </c>
      <c r="B278">
        <v>215359.06</v>
      </c>
      <c r="C278">
        <v>0</v>
      </c>
      <c r="D278">
        <v>0</v>
      </c>
      <c r="E278">
        <v>0</v>
      </c>
      <c r="G278">
        <v>299390.56</v>
      </c>
      <c r="H278">
        <v>0</v>
      </c>
      <c r="I278">
        <v>0</v>
      </c>
      <c r="J278">
        <v>0</v>
      </c>
      <c r="L278">
        <v>236262.61</v>
      </c>
      <c r="M278">
        <v>0</v>
      </c>
      <c r="N278">
        <v>53321.35</v>
      </c>
      <c r="O278">
        <v>0</v>
      </c>
      <c r="Q278">
        <v>112364.75</v>
      </c>
      <c r="R278">
        <v>0</v>
      </c>
      <c r="S278">
        <v>32512.63</v>
      </c>
      <c r="T278">
        <v>0</v>
      </c>
      <c r="V278">
        <v>0</v>
      </c>
      <c r="W278">
        <v>61515.07</v>
      </c>
      <c r="X278">
        <v>23291.75</v>
      </c>
      <c r="Y278">
        <v>0</v>
      </c>
      <c r="AA278" s="2">
        <v>1451</v>
      </c>
      <c r="AB278">
        <v>0</v>
      </c>
      <c r="AC278">
        <v>0</v>
      </c>
      <c r="AD278">
        <v>60719.360000000001</v>
      </c>
      <c r="AE278">
        <v>0</v>
      </c>
    </row>
    <row r="279" spans="1:31" x14ac:dyDescent="0.25">
      <c r="A279" t="s">
        <v>273</v>
      </c>
      <c r="B279">
        <v>0</v>
      </c>
      <c r="C279">
        <v>0</v>
      </c>
      <c r="D279">
        <v>0</v>
      </c>
      <c r="E279">
        <v>0</v>
      </c>
      <c r="G279">
        <v>0</v>
      </c>
      <c r="H279">
        <v>0</v>
      </c>
      <c r="I279">
        <v>0</v>
      </c>
      <c r="J279">
        <v>0</v>
      </c>
      <c r="L279">
        <v>0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T279">
        <v>0</v>
      </c>
      <c r="V279">
        <v>0</v>
      </c>
      <c r="W279">
        <v>0</v>
      </c>
      <c r="X279">
        <v>0</v>
      </c>
      <c r="Y279">
        <v>0</v>
      </c>
      <c r="AA279" s="2">
        <v>145105</v>
      </c>
      <c r="AB279">
        <v>0</v>
      </c>
      <c r="AC279">
        <v>0</v>
      </c>
      <c r="AD279">
        <v>0</v>
      </c>
      <c r="AE279">
        <v>0</v>
      </c>
    </row>
    <row r="280" spans="1:31" x14ac:dyDescent="0.25">
      <c r="A280" t="s">
        <v>274</v>
      </c>
      <c r="B280">
        <v>27932.25</v>
      </c>
      <c r="C280">
        <v>0</v>
      </c>
      <c r="D280">
        <v>0</v>
      </c>
      <c r="E280">
        <v>0</v>
      </c>
      <c r="G280">
        <v>27727.040000000001</v>
      </c>
      <c r="H280">
        <v>0</v>
      </c>
      <c r="I280">
        <v>0</v>
      </c>
      <c r="J280">
        <v>0</v>
      </c>
      <c r="L280">
        <v>15708.16</v>
      </c>
      <c r="M280">
        <v>0</v>
      </c>
      <c r="N280">
        <v>511.49</v>
      </c>
      <c r="O280">
        <v>0</v>
      </c>
      <c r="Q280">
        <v>10194.65</v>
      </c>
      <c r="R280">
        <v>0</v>
      </c>
      <c r="S280">
        <v>1107.3900000000001</v>
      </c>
      <c r="T280">
        <v>0</v>
      </c>
      <c r="V280">
        <v>0</v>
      </c>
      <c r="W280">
        <v>8781.52</v>
      </c>
      <c r="X280">
        <v>948.27</v>
      </c>
      <c r="Y280">
        <v>0</v>
      </c>
      <c r="AA280" s="2">
        <v>145110</v>
      </c>
      <c r="AB280">
        <v>0</v>
      </c>
      <c r="AC280">
        <v>0</v>
      </c>
      <c r="AD280">
        <v>10011.39</v>
      </c>
      <c r="AE280">
        <v>0</v>
      </c>
    </row>
    <row r="281" spans="1:31" x14ac:dyDescent="0.25">
      <c r="A281" t="s">
        <v>275</v>
      </c>
      <c r="B281">
        <v>90850.86</v>
      </c>
      <c r="C281">
        <v>0</v>
      </c>
      <c r="D281">
        <v>0</v>
      </c>
      <c r="E281">
        <v>0</v>
      </c>
      <c r="G281">
        <v>107617.45</v>
      </c>
      <c r="H281">
        <v>0</v>
      </c>
      <c r="I281">
        <v>0</v>
      </c>
      <c r="J281">
        <v>0</v>
      </c>
      <c r="L281">
        <v>68907.16</v>
      </c>
      <c r="M281">
        <v>0</v>
      </c>
      <c r="N281">
        <v>1035.1099999999999</v>
      </c>
      <c r="O281">
        <v>0</v>
      </c>
      <c r="Q281">
        <v>36614.33</v>
      </c>
      <c r="R281">
        <v>0</v>
      </c>
      <c r="S281">
        <v>714.9</v>
      </c>
      <c r="T281">
        <v>0</v>
      </c>
      <c r="V281">
        <v>0</v>
      </c>
      <c r="W281">
        <v>20712.330000000002</v>
      </c>
      <c r="X281">
        <v>990.48</v>
      </c>
      <c r="Y281">
        <v>0</v>
      </c>
      <c r="AA281" s="2">
        <v>145115</v>
      </c>
      <c r="AB281">
        <v>0</v>
      </c>
      <c r="AC281">
        <v>0</v>
      </c>
      <c r="AD281">
        <v>20810.04</v>
      </c>
      <c r="AE281">
        <v>0</v>
      </c>
    </row>
    <row r="282" spans="1:31" x14ac:dyDescent="0.25">
      <c r="A282" t="s">
        <v>276</v>
      </c>
      <c r="B282">
        <v>27573.65</v>
      </c>
      <c r="C282">
        <v>0</v>
      </c>
      <c r="D282">
        <v>0</v>
      </c>
      <c r="E282">
        <v>0</v>
      </c>
      <c r="G282">
        <v>41602.46</v>
      </c>
      <c r="H282">
        <v>0</v>
      </c>
      <c r="I282">
        <v>0</v>
      </c>
      <c r="J282">
        <v>0</v>
      </c>
      <c r="L282">
        <v>29120.58</v>
      </c>
      <c r="M282">
        <v>0</v>
      </c>
      <c r="N282">
        <v>0</v>
      </c>
      <c r="O282">
        <v>0</v>
      </c>
      <c r="Q282">
        <v>13727.13</v>
      </c>
      <c r="R282">
        <v>0</v>
      </c>
      <c r="S282">
        <v>0</v>
      </c>
      <c r="T282">
        <v>0</v>
      </c>
      <c r="V282">
        <v>0</v>
      </c>
      <c r="W282">
        <v>6365.11</v>
      </c>
      <c r="X282">
        <v>21352</v>
      </c>
      <c r="Y282">
        <v>0</v>
      </c>
      <c r="AA282" s="2">
        <v>145120</v>
      </c>
      <c r="AB282">
        <v>0</v>
      </c>
      <c r="AC282">
        <v>0</v>
      </c>
      <c r="AD282">
        <v>6216.77</v>
      </c>
      <c r="AE282">
        <v>0</v>
      </c>
    </row>
    <row r="283" spans="1:31" x14ac:dyDescent="0.25">
      <c r="A283" t="s">
        <v>277</v>
      </c>
      <c r="B283">
        <v>47368.17</v>
      </c>
      <c r="C283">
        <v>0</v>
      </c>
      <c r="D283">
        <v>0</v>
      </c>
      <c r="E283">
        <v>0</v>
      </c>
      <c r="G283">
        <v>104726.9</v>
      </c>
      <c r="H283">
        <v>0</v>
      </c>
      <c r="I283">
        <v>0</v>
      </c>
      <c r="J283">
        <v>0</v>
      </c>
      <c r="L283">
        <v>83200.929999999993</v>
      </c>
      <c r="M283">
        <v>0</v>
      </c>
      <c r="N283">
        <v>51774.75</v>
      </c>
      <c r="O283">
        <v>0</v>
      </c>
      <c r="Q283">
        <v>37220.57</v>
      </c>
      <c r="R283">
        <v>0</v>
      </c>
      <c r="S283">
        <v>0</v>
      </c>
      <c r="T283">
        <v>0</v>
      </c>
      <c r="V283">
        <v>0</v>
      </c>
      <c r="W283">
        <v>17959.87</v>
      </c>
      <c r="X283">
        <v>0</v>
      </c>
      <c r="Y283">
        <v>0</v>
      </c>
      <c r="AA283" s="2">
        <v>145125</v>
      </c>
      <c r="AB283">
        <v>0</v>
      </c>
      <c r="AC283">
        <v>0</v>
      </c>
      <c r="AD283">
        <v>16010.37</v>
      </c>
      <c r="AE283">
        <v>0</v>
      </c>
    </row>
    <row r="284" spans="1:31" x14ac:dyDescent="0.25">
      <c r="A284" t="s">
        <v>278</v>
      </c>
      <c r="B284">
        <v>21634.13</v>
      </c>
      <c r="C284">
        <v>0</v>
      </c>
      <c r="D284">
        <v>0</v>
      </c>
      <c r="E284">
        <v>0</v>
      </c>
      <c r="G284">
        <v>17716.71</v>
      </c>
      <c r="H284">
        <v>0</v>
      </c>
      <c r="I284">
        <v>0</v>
      </c>
      <c r="J284">
        <v>0</v>
      </c>
      <c r="L284">
        <v>39325.78</v>
      </c>
      <c r="M284">
        <v>0</v>
      </c>
      <c r="N284">
        <v>0</v>
      </c>
      <c r="O284">
        <v>0</v>
      </c>
      <c r="Q284">
        <v>14608.07</v>
      </c>
      <c r="R284">
        <v>0</v>
      </c>
      <c r="S284">
        <v>30690.34</v>
      </c>
      <c r="T284">
        <v>0</v>
      </c>
      <c r="V284">
        <v>0</v>
      </c>
      <c r="W284">
        <v>7696.24</v>
      </c>
      <c r="X284">
        <v>1</v>
      </c>
      <c r="Y284">
        <v>0</v>
      </c>
      <c r="AA284" s="2">
        <v>145130</v>
      </c>
      <c r="AB284">
        <v>0</v>
      </c>
      <c r="AC284">
        <v>0</v>
      </c>
      <c r="AD284">
        <v>7670.79</v>
      </c>
      <c r="AE284">
        <v>0</v>
      </c>
    </row>
    <row r="285" spans="1:31" x14ac:dyDescent="0.25">
      <c r="A285" t="s">
        <v>279</v>
      </c>
      <c r="B285">
        <v>0</v>
      </c>
      <c r="C285">
        <v>0</v>
      </c>
      <c r="D285">
        <v>0</v>
      </c>
      <c r="E285">
        <v>656306.56999999995</v>
      </c>
      <c r="G285">
        <v>0</v>
      </c>
      <c r="H285">
        <v>0</v>
      </c>
      <c r="I285">
        <v>194569.99</v>
      </c>
      <c r="J285">
        <v>3973381.34</v>
      </c>
      <c r="L285">
        <v>0</v>
      </c>
      <c r="M285">
        <v>0</v>
      </c>
      <c r="N285">
        <v>6479438.5700000003</v>
      </c>
      <c r="O285">
        <v>16899721.16</v>
      </c>
      <c r="Q285">
        <v>0</v>
      </c>
      <c r="R285">
        <v>0</v>
      </c>
      <c r="S285">
        <v>5279992.2699999996</v>
      </c>
      <c r="T285">
        <v>3095972.98</v>
      </c>
      <c r="V285">
        <v>0</v>
      </c>
      <c r="W285">
        <v>0</v>
      </c>
      <c r="X285">
        <v>604579.9</v>
      </c>
      <c r="Y285">
        <v>2022254.11</v>
      </c>
      <c r="AA285" s="2">
        <v>1452</v>
      </c>
      <c r="AB285">
        <v>708666.46</v>
      </c>
      <c r="AC285">
        <v>0</v>
      </c>
      <c r="AD285">
        <v>0</v>
      </c>
      <c r="AE285">
        <v>3.3427111900000002</v>
      </c>
    </row>
    <row r="286" spans="1:31" x14ac:dyDescent="0.25">
      <c r="A286" t="s">
        <v>280</v>
      </c>
      <c r="B286">
        <v>0</v>
      </c>
      <c r="C286">
        <v>0</v>
      </c>
      <c r="D286">
        <v>0</v>
      </c>
      <c r="E286">
        <v>225844.2</v>
      </c>
      <c r="G286">
        <v>0</v>
      </c>
      <c r="H286">
        <v>0</v>
      </c>
      <c r="I286">
        <v>153464.59</v>
      </c>
      <c r="J286">
        <v>1074035.8500000001</v>
      </c>
      <c r="L286">
        <v>0</v>
      </c>
      <c r="M286">
        <v>0</v>
      </c>
      <c r="N286">
        <v>2249621.52</v>
      </c>
      <c r="O286">
        <v>2740723.93</v>
      </c>
      <c r="Q286">
        <v>0</v>
      </c>
      <c r="R286">
        <v>0</v>
      </c>
      <c r="S286">
        <v>617649.24</v>
      </c>
      <c r="T286">
        <v>864319.08</v>
      </c>
      <c r="V286">
        <v>0</v>
      </c>
      <c r="W286">
        <v>0</v>
      </c>
      <c r="X286">
        <v>220738.34</v>
      </c>
      <c r="Y286">
        <v>802632.38</v>
      </c>
      <c r="AA286" s="2">
        <v>145205</v>
      </c>
      <c r="AB286">
        <v>206480.1</v>
      </c>
      <c r="AC286">
        <v>0</v>
      </c>
      <c r="AD286">
        <v>0</v>
      </c>
      <c r="AE286">
        <v>0.6487933199999999</v>
      </c>
    </row>
    <row r="287" spans="1:31" x14ac:dyDescent="0.25">
      <c r="A287" t="s">
        <v>281</v>
      </c>
      <c r="B287">
        <v>0</v>
      </c>
      <c r="C287">
        <v>0</v>
      </c>
      <c r="D287">
        <v>0</v>
      </c>
      <c r="E287">
        <v>140805.99</v>
      </c>
      <c r="G287">
        <v>0</v>
      </c>
      <c r="H287">
        <v>0</v>
      </c>
      <c r="I287">
        <v>40186.74</v>
      </c>
      <c r="J287">
        <v>1176727.05</v>
      </c>
      <c r="L287">
        <v>0</v>
      </c>
      <c r="M287">
        <v>0</v>
      </c>
      <c r="N287">
        <v>1064472.21</v>
      </c>
      <c r="O287">
        <v>4158403.55</v>
      </c>
      <c r="Q287">
        <v>0</v>
      </c>
      <c r="R287">
        <v>0</v>
      </c>
      <c r="S287">
        <v>864021.71</v>
      </c>
      <c r="T287">
        <v>1146514.83</v>
      </c>
      <c r="V287">
        <v>0</v>
      </c>
      <c r="W287">
        <v>0</v>
      </c>
      <c r="X287">
        <v>261472.83</v>
      </c>
      <c r="Y287">
        <v>791791.71</v>
      </c>
      <c r="AA287" s="2">
        <v>145210</v>
      </c>
      <c r="AB287">
        <v>345667.59</v>
      </c>
      <c r="AC287">
        <v>0</v>
      </c>
      <c r="AD287">
        <v>0</v>
      </c>
      <c r="AE287">
        <v>1.3172019099999999</v>
      </c>
    </row>
    <row r="288" spans="1:31" x14ac:dyDescent="0.25">
      <c r="A288" t="s">
        <v>282</v>
      </c>
      <c r="B288">
        <v>0</v>
      </c>
      <c r="C288">
        <v>0</v>
      </c>
      <c r="D288">
        <v>0</v>
      </c>
      <c r="E288">
        <v>77920.42</v>
      </c>
      <c r="G288">
        <v>0</v>
      </c>
      <c r="H288">
        <v>0</v>
      </c>
      <c r="I288">
        <v>918.66</v>
      </c>
      <c r="J288">
        <v>827770.36</v>
      </c>
      <c r="L288">
        <v>0</v>
      </c>
      <c r="M288">
        <v>0</v>
      </c>
      <c r="N288">
        <v>3044118.45</v>
      </c>
      <c r="O288">
        <v>4030589.08</v>
      </c>
      <c r="Q288">
        <v>0</v>
      </c>
      <c r="R288">
        <v>0</v>
      </c>
      <c r="S288">
        <v>1297377.8799999999</v>
      </c>
      <c r="T288">
        <v>1075818.71</v>
      </c>
      <c r="V288">
        <v>0</v>
      </c>
      <c r="W288">
        <v>0</v>
      </c>
      <c r="X288">
        <v>118652.56</v>
      </c>
      <c r="Y288">
        <v>420621.02</v>
      </c>
      <c r="AA288" s="2">
        <v>145215</v>
      </c>
      <c r="AB288">
        <v>148004.96</v>
      </c>
      <c r="AC288">
        <v>0</v>
      </c>
      <c r="AD288">
        <v>0</v>
      </c>
      <c r="AE288">
        <v>0.99039672000000001</v>
      </c>
    </row>
    <row r="289" spans="1:31" x14ac:dyDescent="0.25">
      <c r="A289" t="s">
        <v>283</v>
      </c>
      <c r="B289">
        <v>0</v>
      </c>
      <c r="C289">
        <v>0</v>
      </c>
      <c r="D289">
        <v>0</v>
      </c>
      <c r="E289">
        <v>189235.54</v>
      </c>
      <c r="G289">
        <v>0</v>
      </c>
      <c r="H289">
        <v>0</v>
      </c>
      <c r="I289">
        <v>0</v>
      </c>
      <c r="J289">
        <v>579370.54</v>
      </c>
      <c r="L289">
        <v>0</v>
      </c>
      <c r="M289">
        <v>0</v>
      </c>
      <c r="N289">
        <v>120370.18</v>
      </c>
      <c r="O289">
        <v>4091815.1</v>
      </c>
      <c r="Q289">
        <v>0</v>
      </c>
      <c r="R289">
        <v>0</v>
      </c>
      <c r="S289">
        <v>2269288.41</v>
      </c>
      <c r="T289">
        <v>3908</v>
      </c>
      <c r="V289">
        <v>0</v>
      </c>
      <c r="W289">
        <v>0</v>
      </c>
      <c r="X289">
        <v>680.17</v>
      </c>
      <c r="Y289">
        <v>3031.07</v>
      </c>
      <c r="AA289" s="2">
        <v>145220</v>
      </c>
      <c r="AB289">
        <v>8225.81</v>
      </c>
      <c r="AC289">
        <v>0</v>
      </c>
      <c r="AD289">
        <v>0</v>
      </c>
      <c r="AE289">
        <v>0.38151773</v>
      </c>
    </row>
    <row r="290" spans="1:31" x14ac:dyDescent="0.25">
      <c r="A290" t="s">
        <v>284</v>
      </c>
      <c r="B290">
        <v>0</v>
      </c>
      <c r="C290">
        <v>0</v>
      </c>
      <c r="D290">
        <v>0</v>
      </c>
      <c r="E290">
        <v>22500.42</v>
      </c>
      <c r="G290">
        <v>0</v>
      </c>
      <c r="H290">
        <v>0</v>
      </c>
      <c r="I290">
        <v>0</v>
      </c>
      <c r="J290">
        <v>315477.53999999998</v>
      </c>
      <c r="L290">
        <v>0</v>
      </c>
      <c r="M290">
        <v>0</v>
      </c>
      <c r="N290">
        <v>856.21</v>
      </c>
      <c r="O290">
        <v>1878189.5</v>
      </c>
      <c r="Q290">
        <v>0</v>
      </c>
      <c r="R290">
        <v>0</v>
      </c>
      <c r="S290">
        <v>231655.03</v>
      </c>
      <c r="T290">
        <v>5412.36</v>
      </c>
      <c r="V290">
        <v>0</v>
      </c>
      <c r="W290">
        <v>0</v>
      </c>
      <c r="X290">
        <v>3036</v>
      </c>
      <c r="Y290">
        <v>4177.93</v>
      </c>
      <c r="AA290" s="2">
        <v>145225</v>
      </c>
      <c r="AB290">
        <v>288</v>
      </c>
      <c r="AC290">
        <v>0</v>
      </c>
      <c r="AD290">
        <v>0</v>
      </c>
      <c r="AE290">
        <v>4.8015100000000002E-3</v>
      </c>
    </row>
    <row r="291" spans="1:31" x14ac:dyDescent="0.25">
      <c r="A291" t="s">
        <v>285</v>
      </c>
      <c r="AA291" s="2">
        <v>1453</v>
      </c>
      <c r="AB291">
        <v>0</v>
      </c>
      <c r="AC291">
        <v>0</v>
      </c>
      <c r="AD291">
        <v>0</v>
      </c>
      <c r="AE291">
        <v>0</v>
      </c>
    </row>
    <row r="292" spans="1:31" x14ac:dyDescent="0.25">
      <c r="A292" t="s">
        <v>286</v>
      </c>
      <c r="AA292" s="2">
        <v>145305</v>
      </c>
      <c r="AB292">
        <v>0</v>
      </c>
      <c r="AC292">
        <v>0</v>
      </c>
      <c r="AD292">
        <v>0</v>
      </c>
      <c r="AE292">
        <v>0</v>
      </c>
    </row>
    <row r="293" spans="1:31" x14ac:dyDescent="0.25">
      <c r="A293" t="s">
        <v>287</v>
      </c>
      <c r="AA293" s="2">
        <v>145310</v>
      </c>
      <c r="AB293">
        <v>0</v>
      </c>
      <c r="AC293">
        <v>0</v>
      </c>
      <c r="AD293">
        <v>0</v>
      </c>
      <c r="AE293">
        <v>0</v>
      </c>
    </row>
    <row r="294" spans="1:31" x14ac:dyDescent="0.25">
      <c r="A294" t="s">
        <v>288</v>
      </c>
      <c r="AA294" s="2">
        <v>145315</v>
      </c>
      <c r="AB294">
        <v>0</v>
      </c>
      <c r="AC294">
        <v>0</v>
      </c>
      <c r="AD294">
        <v>0</v>
      </c>
      <c r="AE294">
        <v>0</v>
      </c>
    </row>
    <row r="295" spans="1:31" x14ac:dyDescent="0.25">
      <c r="A295" t="s">
        <v>289</v>
      </c>
      <c r="AA295" s="2">
        <v>145320</v>
      </c>
      <c r="AB295">
        <v>0</v>
      </c>
      <c r="AC295">
        <v>0</v>
      </c>
      <c r="AD295">
        <v>0</v>
      </c>
      <c r="AE295">
        <v>0</v>
      </c>
    </row>
    <row r="296" spans="1:31" x14ac:dyDescent="0.25">
      <c r="A296" t="s">
        <v>290</v>
      </c>
      <c r="AA296" s="2">
        <v>145325</v>
      </c>
      <c r="AB296">
        <v>0</v>
      </c>
      <c r="AC296">
        <v>0</v>
      </c>
      <c r="AD296">
        <v>0</v>
      </c>
      <c r="AE296">
        <v>0</v>
      </c>
    </row>
    <row r="297" spans="1:31" x14ac:dyDescent="0.25">
      <c r="A297" t="s">
        <v>291</v>
      </c>
      <c r="AA297" s="2">
        <v>1457</v>
      </c>
      <c r="AB297">
        <v>0</v>
      </c>
      <c r="AC297">
        <v>0</v>
      </c>
      <c r="AD297">
        <v>0</v>
      </c>
      <c r="AE297">
        <v>0</v>
      </c>
    </row>
    <row r="298" spans="1:31" x14ac:dyDescent="0.25">
      <c r="A298" t="s">
        <v>292</v>
      </c>
      <c r="AA298" s="2">
        <v>145705</v>
      </c>
      <c r="AB298">
        <v>0</v>
      </c>
      <c r="AC298">
        <v>0</v>
      </c>
      <c r="AD298">
        <v>0</v>
      </c>
      <c r="AE298">
        <v>0</v>
      </c>
    </row>
    <row r="299" spans="1:31" x14ac:dyDescent="0.25">
      <c r="A299" t="s">
        <v>293</v>
      </c>
      <c r="AA299" s="2">
        <v>145710</v>
      </c>
      <c r="AB299">
        <v>0</v>
      </c>
      <c r="AC299">
        <v>0</v>
      </c>
      <c r="AD299">
        <v>0</v>
      </c>
      <c r="AE299">
        <v>0</v>
      </c>
    </row>
    <row r="300" spans="1:31" x14ac:dyDescent="0.25">
      <c r="A300" t="s">
        <v>294</v>
      </c>
      <c r="AA300" s="2">
        <v>145715</v>
      </c>
      <c r="AB300">
        <v>0</v>
      </c>
      <c r="AC300">
        <v>0</v>
      </c>
      <c r="AD300">
        <v>0</v>
      </c>
      <c r="AE300">
        <v>0</v>
      </c>
    </row>
    <row r="301" spans="1:31" x14ac:dyDescent="0.25">
      <c r="A301" t="s">
        <v>295</v>
      </c>
      <c r="AA301" s="2">
        <v>145720</v>
      </c>
      <c r="AB301">
        <v>0</v>
      </c>
      <c r="AC301">
        <v>0</v>
      </c>
      <c r="AD301">
        <v>0</v>
      </c>
      <c r="AE301">
        <v>0</v>
      </c>
    </row>
    <row r="302" spans="1:31" x14ac:dyDescent="0.25">
      <c r="A302" t="s">
        <v>296</v>
      </c>
      <c r="AA302" s="2">
        <v>145725</v>
      </c>
      <c r="AB302">
        <v>0</v>
      </c>
      <c r="AC302">
        <v>0</v>
      </c>
      <c r="AD302">
        <v>0</v>
      </c>
      <c r="AE302">
        <v>0</v>
      </c>
    </row>
    <row r="303" spans="1:31" x14ac:dyDescent="0.25">
      <c r="A303" t="s">
        <v>297</v>
      </c>
      <c r="AA303" s="2">
        <v>1458</v>
      </c>
      <c r="AB303">
        <v>0</v>
      </c>
      <c r="AC303">
        <v>0</v>
      </c>
      <c r="AD303">
        <v>0</v>
      </c>
      <c r="AE303">
        <v>0</v>
      </c>
    </row>
    <row r="304" spans="1:31" x14ac:dyDescent="0.25">
      <c r="A304" t="s">
        <v>298</v>
      </c>
      <c r="AA304" s="2">
        <v>145805</v>
      </c>
      <c r="AB304">
        <v>0</v>
      </c>
      <c r="AC304">
        <v>0</v>
      </c>
      <c r="AD304">
        <v>0</v>
      </c>
      <c r="AE304">
        <v>0</v>
      </c>
    </row>
    <row r="305" spans="1:31" x14ac:dyDescent="0.25">
      <c r="A305" t="s">
        <v>299</v>
      </c>
      <c r="AA305" s="2">
        <v>145810</v>
      </c>
      <c r="AB305">
        <v>0</v>
      </c>
      <c r="AC305">
        <v>0</v>
      </c>
      <c r="AD305">
        <v>0</v>
      </c>
      <c r="AE305">
        <v>0</v>
      </c>
    </row>
    <row r="306" spans="1:31" x14ac:dyDescent="0.25">
      <c r="A306" t="s">
        <v>300</v>
      </c>
      <c r="AA306" s="2">
        <v>145815</v>
      </c>
      <c r="AB306">
        <v>0</v>
      </c>
      <c r="AC306">
        <v>0</v>
      </c>
      <c r="AD306">
        <v>0</v>
      </c>
      <c r="AE306">
        <v>0</v>
      </c>
    </row>
    <row r="307" spans="1:31" x14ac:dyDescent="0.25">
      <c r="A307" t="s">
        <v>301</v>
      </c>
      <c r="AA307" s="2">
        <v>145820</v>
      </c>
      <c r="AB307">
        <v>0</v>
      </c>
      <c r="AC307">
        <v>0</v>
      </c>
      <c r="AD307">
        <v>0</v>
      </c>
      <c r="AE307">
        <v>0</v>
      </c>
    </row>
    <row r="308" spans="1:31" x14ac:dyDescent="0.25">
      <c r="A308" t="s">
        <v>302</v>
      </c>
      <c r="AA308" s="2">
        <v>145825</v>
      </c>
      <c r="AB308">
        <v>0</v>
      </c>
      <c r="AC308">
        <v>0</v>
      </c>
      <c r="AD308">
        <v>0</v>
      </c>
      <c r="AE308">
        <v>0</v>
      </c>
    </row>
    <row r="309" spans="1:31" x14ac:dyDescent="0.25">
      <c r="A309" t="s">
        <v>303</v>
      </c>
      <c r="AA309" s="2">
        <v>1459</v>
      </c>
      <c r="AB309">
        <v>0</v>
      </c>
      <c r="AC309">
        <v>0</v>
      </c>
      <c r="AD309">
        <v>0</v>
      </c>
      <c r="AE309">
        <v>0</v>
      </c>
    </row>
    <row r="310" spans="1:31" x14ac:dyDescent="0.25">
      <c r="A310" t="s">
        <v>304</v>
      </c>
      <c r="AA310" s="2">
        <v>145905</v>
      </c>
      <c r="AB310">
        <v>0</v>
      </c>
      <c r="AC310">
        <v>0</v>
      </c>
      <c r="AD310">
        <v>0</v>
      </c>
      <c r="AE310">
        <v>0</v>
      </c>
    </row>
    <row r="311" spans="1:31" x14ac:dyDescent="0.25">
      <c r="A311" t="s">
        <v>305</v>
      </c>
      <c r="AA311" s="2">
        <v>145910</v>
      </c>
      <c r="AB311">
        <v>0</v>
      </c>
      <c r="AC311">
        <v>0</v>
      </c>
      <c r="AD311">
        <v>0</v>
      </c>
      <c r="AE311">
        <v>0</v>
      </c>
    </row>
    <row r="312" spans="1:31" x14ac:dyDescent="0.25">
      <c r="A312" t="s">
        <v>306</v>
      </c>
      <c r="AA312" s="2">
        <v>145915</v>
      </c>
      <c r="AB312">
        <v>0</v>
      </c>
      <c r="AC312">
        <v>0</v>
      </c>
      <c r="AD312">
        <v>0</v>
      </c>
      <c r="AE312">
        <v>0</v>
      </c>
    </row>
    <row r="313" spans="1:31" x14ac:dyDescent="0.25">
      <c r="A313" t="s">
        <v>307</v>
      </c>
      <c r="AA313" s="2">
        <v>145920</v>
      </c>
      <c r="AB313">
        <v>0</v>
      </c>
      <c r="AC313">
        <v>0</v>
      </c>
      <c r="AD313">
        <v>0</v>
      </c>
      <c r="AE313">
        <v>0</v>
      </c>
    </row>
    <row r="314" spans="1:31" x14ac:dyDescent="0.25">
      <c r="A314" t="s">
        <v>308</v>
      </c>
      <c r="AA314" s="2">
        <v>145925</v>
      </c>
      <c r="AB314">
        <v>0</v>
      </c>
      <c r="AC314">
        <v>0</v>
      </c>
      <c r="AD314">
        <v>0</v>
      </c>
      <c r="AE314">
        <v>0</v>
      </c>
    </row>
    <row r="315" spans="1:31" x14ac:dyDescent="0.25">
      <c r="A315" t="s">
        <v>309</v>
      </c>
      <c r="AA315" s="2">
        <v>145930</v>
      </c>
      <c r="AB315">
        <v>0</v>
      </c>
      <c r="AC315">
        <v>0</v>
      </c>
      <c r="AD315">
        <v>0</v>
      </c>
      <c r="AE315">
        <v>0</v>
      </c>
    </row>
    <row r="316" spans="1:31" x14ac:dyDescent="0.25">
      <c r="A316" t="s">
        <v>310</v>
      </c>
      <c r="AA316" s="2">
        <v>1460</v>
      </c>
      <c r="AB316">
        <v>0</v>
      </c>
      <c r="AC316">
        <v>0</v>
      </c>
      <c r="AD316">
        <v>0</v>
      </c>
      <c r="AE316">
        <v>0</v>
      </c>
    </row>
    <row r="317" spans="1:31" x14ac:dyDescent="0.25">
      <c r="A317" t="s">
        <v>311</v>
      </c>
      <c r="AA317" s="2">
        <v>146005</v>
      </c>
      <c r="AB317">
        <v>0</v>
      </c>
      <c r="AC317">
        <v>0</v>
      </c>
      <c r="AD317">
        <v>0</v>
      </c>
      <c r="AE317">
        <v>0</v>
      </c>
    </row>
    <row r="318" spans="1:31" x14ac:dyDescent="0.25">
      <c r="A318" t="s">
        <v>312</v>
      </c>
      <c r="AA318" s="2">
        <v>146010</v>
      </c>
      <c r="AB318">
        <v>0</v>
      </c>
      <c r="AC318">
        <v>0</v>
      </c>
      <c r="AD318">
        <v>0</v>
      </c>
      <c r="AE318">
        <v>0</v>
      </c>
    </row>
    <row r="319" spans="1:31" x14ac:dyDescent="0.25">
      <c r="A319" t="s">
        <v>313</v>
      </c>
      <c r="AA319" s="2">
        <v>146015</v>
      </c>
      <c r="AB319">
        <v>0</v>
      </c>
      <c r="AC319">
        <v>0</v>
      </c>
      <c r="AD319">
        <v>0</v>
      </c>
      <c r="AE319">
        <v>0</v>
      </c>
    </row>
    <row r="320" spans="1:31" x14ac:dyDescent="0.25">
      <c r="A320" t="s">
        <v>314</v>
      </c>
      <c r="AA320" s="2">
        <v>146020</v>
      </c>
      <c r="AB320">
        <v>0</v>
      </c>
      <c r="AC320">
        <v>0</v>
      </c>
      <c r="AD320">
        <v>0</v>
      </c>
      <c r="AE320">
        <v>0</v>
      </c>
    </row>
    <row r="321" spans="1:31" x14ac:dyDescent="0.25">
      <c r="A321" t="s">
        <v>315</v>
      </c>
      <c r="AA321" s="2">
        <v>146025</v>
      </c>
      <c r="AB321">
        <v>0</v>
      </c>
      <c r="AC321">
        <v>0</v>
      </c>
      <c r="AD321">
        <v>0</v>
      </c>
      <c r="AE321">
        <v>0</v>
      </c>
    </row>
    <row r="322" spans="1:31" x14ac:dyDescent="0.25">
      <c r="A322" t="s">
        <v>316</v>
      </c>
      <c r="AA322" s="2">
        <v>1461</v>
      </c>
      <c r="AB322">
        <v>0</v>
      </c>
      <c r="AC322">
        <v>0</v>
      </c>
      <c r="AD322">
        <v>0</v>
      </c>
      <c r="AE322">
        <v>0</v>
      </c>
    </row>
    <row r="323" spans="1:31" x14ac:dyDescent="0.25">
      <c r="A323" t="s">
        <v>317</v>
      </c>
      <c r="AA323" s="2">
        <v>146105</v>
      </c>
      <c r="AB323">
        <v>0</v>
      </c>
      <c r="AC323">
        <v>0</v>
      </c>
      <c r="AD323">
        <v>0</v>
      </c>
      <c r="AE323">
        <v>0</v>
      </c>
    </row>
    <row r="324" spans="1:31" x14ac:dyDescent="0.25">
      <c r="A324" t="s">
        <v>318</v>
      </c>
      <c r="AA324" s="2">
        <v>146110</v>
      </c>
      <c r="AB324">
        <v>0</v>
      </c>
      <c r="AC324">
        <v>0</v>
      </c>
      <c r="AD324">
        <v>0</v>
      </c>
      <c r="AE324">
        <v>0</v>
      </c>
    </row>
    <row r="325" spans="1:31" x14ac:dyDescent="0.25">
      <c r="A325" t="s">
        <v>319</v>
      </c>
      <c r="AA325" s="2">
        <v>146115</v>
      </c>
      <c r="AB325">
        <v>0</v>
      </c>
      <c r="AC325">
        <v>0</v>
      </c>
      <c r="AD325">
        <v>0</v>
      </c>
      <c r="AE325">
        <v>0</v>
      </c>
    </row>
    <row r="326" spans="1:31" x14ac:dyDescent="0.25">
      <c r="A326" t="s">
        <v>320</v>
      </c>
      <c r="AA326" s="2">
        <v>146120</v>
      </c>
      <c r="AB326">
        <v>0</v>
      </c>
      <c r="AC326">
        <v>0</v>
      </c>
      <c r="AD326">
        <v>0</v>
      </c>
      <c r="AE326">
        <v>0</v>
      </c>
    </row>
    <row r="327" spans="1:31" x14ac:dyDescent="0.25">
      <c r="A327" t="s">
        <v>321</v>
      </c>
      <c r="AA327" s="2">
        <v>146125</v>
      </c>
      <c r="AB327">
        <v>0</v>
      </c>
      <c r="AC327">
        <v>0</v>
      </c>
      <c r="AD327">
        <v>0</v>
      </c>
      <c r="AE327">
        <v>0</v>
      </c>
    </row>
    <row r="328" spans="1:31" x14ac:dyDescent="0.25">
      <c r="A328" t="s">
        <v>322</v>
      </c>
      <c r="B328">
        <v>0</v>
      </c>
      <c r="C328">
        <v>0</v>
      </c>
      <c r="D328">
        <v>6483466.9500000002</v>
      </c>
      <c r="E328">
        <v>7511655.9299999997</v>
      </c>
      <c r="G328">
        <v>0</v>
      </c>
      <c r="H328">
        <v>0</v>
      </c>
      <c r="I328">
        <v>7121722.8099999996</v>
      </c>
      <c r="J328">
        <v>6155961.1600000001</v>
      </c>
      <c r="L328">
        <v>0</v>
      </c>
      <c r="M328">
        <v>0</v>
      </c>
      <c r="N328">
        <v>4002947.89</v>
      </c>
      <c r="O328">
        <v>3626499.42</v>
      </c>
      <c r="Q328">
        <v>0</v>
      </c>
      <c r="R328">
        <v>0</v>
      </c>
      <c r="S328">
        <v>2039954.98</v>
      </c>
      <c r="T328">
        <v>6029607.7999999998</v>
      </c>
      <c r="V328">
        <v>0</v>
      </c>
      <c r="W328">
        <v>0</v>
      </c>
      <c r="X328">
        <v>2266885.98</v>
      </c>
      <c r="Y328">
        <v>7764590.1299999999</v>
      </c>
      <c r="AA328" s="2">
        <v>1465</v>
      </c>
      <c r="AB328">
        <v>48562.23</v>
      </c>
      <c r="AC328">
        <v>0</v>
      </c>
      <c r="AD328">
        <v>0</v>
      </c>
      <c r="AE328">
        <v>10.8832714</v>
      </c>
    </row>
    <row r="329" spans="1:31" x14ac:dyDescent="0.25">
      <c r="A329" t="s">
        <v>323</v>
      </c>
      <c r="B329">
        <v>0</v>
      </c>
      <c r="C329">
        <v>0</v>
      </c>
      <c r="D329">
        <v>0</v>
      </c>
      <c r="E329">
        <v>0</v>
      </c>
      <c r="G329">
        <v>0</v>
      </c>
      <c r="H329">
        <v>0</v>
      </c>
      <c r="I329">
        <v>0</v>
      </c>
      <c r="J329">
        <v>0</v>
      </c>
      <c r="L329">
        <v>0</v>
      </c>
      <c r="M329">
        <v>0</v>
      </c>
      <c r="N329">
        <v>2063688.3</v>
      </c>
      <c r="O329">
        <v>414</v>
      </c>
      <c r="Q329">
        <v>0</v>
      </c>
      <c r="R329">
        <v>0</v>
      </c>
      <c r="S329">
        <v>0</v>
      </c>
      <c r="T329">
        <v>0</v>
      </c>
      <c r="V329">
        <v>0</v>
      </c>
      <c r="W329">
        <v>0</v>
      </c>
      <c r="X329">
        <v>0</v>
      </c>
      <c r="Y329">
        <v>0</v>
      </c>
      <c r="AA329" s="2">
        <v>146505</v>
      </c>
      <c r="AB329">
        <v>0</v>
      </c>
      <c r="AC329">
        <v>0</v>
      </c>
      <c r="AD329">
        <v>0</v>
      </c>
      <c r="AE329">
        <v>0</v>
      </c>
    </row>
    <row r="330" spans="1:31" x14ac:dyDescent="0.25">
      <c r="A330" t="s">
        <v>324</v>
      </c>
      <c r="B330">
        <v>0</v>
      </c>
      <c r="C330">
        <v>0</v>
      </c>
      <c r="D330">
        <v>82418.44</v>
      </c>
      <c r="E330">
        <v>1576646.82</v>
      </c>
      <c r="G330">
        <v>0</v>
      </c>
      <c r="H330">
        <v>0</v>
      </c>
      <c r="I330">
        <v>14323.26</v>
      </c>
      <c r="J330">
        <v>1195835.4099999999</v>
      </c>
      <c r="L330">
        <v>0</v>
      </c>
      <c r="M330">
        <v>0</v>
      </c>
      <c r="N330">
        <v>448880.49</v>
      </c>
      <c r="O330">
        <v>1134677.8700000001</v>
      </c>
      <c r="Q330">
        <v>0</v>
      </c>
      <c r="R330">
        <v>0</v>
      </c>
      <c r="S330">
        <v>489227.07</v>
      </c>
      <c r="T330">
        <v>1296685.58</v>
      </c>
      <c r="V330">
        <v>0</v>
      </c>
      <c r="W330">
        <v>0</v>
      </c>
      <c r="X330">
        <v>419230</v>
      </c>
      <c r="Y330">
        <v>1295116.3700000001</v>
      </c>
      <c r="AA330" s="2">
        <v>146510</v>
      </c>
      <c r="AB330">
        <v>48476.23</v>
      </c>
      <c r="AC330">
        <v>0</v>
      </c>
      <c r="AD330">
        <v>0</v>
      </c>
      <c r="AE330">
        <v>0.79847137000000001</v>
      </c>
    </row>
    <row r="331" spans="1:31" x14ac:dyDescent="0.25">
      <c r="A331" t="s">
        <v>325</v>
      </c>
      <c r="B331">
        <v>0</v>
      </c>
      <c r="C331">
        <v>0</v>
      </c>
      <c r="D331">
        <v>1616.44</v>
      </c>
      <c r="E331">
        <v>1327997.52</v>
      </c>
      <c r="G331">
        <v>0</v>
      </c>
      <c r="H331">
        <v>0</v>
      </c>
      <c r="I331">
        <v>1205625.95</v>
      </c>
      <c r="J331">
        <v>713694.05</v>
      </c>
      <c r="L331">
        <v>0</v>
      </c>
      <c r="M331">
        <v>0</v>
      </c>
      <c r="N331">
        <v>257525.92</v>
      </c>
      <c r="O331">
        <v>741266.43</v>
      </c>
      <c r="Q331">
        <v>0</v>
      </c>
      <c r="R331">
        <v>0</v>
      </c>
      <c r="S331">
        <v>16918.48</v>
      </c>
      <c r="T331">
        <v>1793266.53</v>
      </c>
      <c r="V331">
        <v>0</v>
      </c>
      <c r="W331">
        <v>0</v>
      </c>
      <c r="X331">
        <v>708334.78</v>
      </c>
      <c r="Y331">
        <v>1629276.04</v>
      </c>
      <c r="AA331" s="2">
        <v>146515</v>
      </c>
      <c r="AB331">
        <v>0</v>
      </c>
      <c r="AC331">
        <v>0</v>
      </c>
      <c r="AD331">
        <v>0</v>
      </c>
      <c r="AE331">
        <v>1.8168454599999999</v>
      </c>
    </row>
    <row r="332" spans="1:31" x14ac:dyDescent="0.25">
      <c r="A332" t="s">
        <v>326</v>
      </c>
      <c r="B332">
        <v>0</v>
      </c>
      <c r="C332">
        <v>0</v>
      </c>
      <c r="D332">
        <v>5928765.4400000004</v>
      </c>
      <c r="E332">
        <v>1400774.17</v>
      </c>
      <c r="G332">
        <v>0</v>
      </c>
      <c r="H332">
        <v>0</v>
      </c>
      <c r="I332">
        <v>3517245.53</v>
      </c>
      <c r="J332">
        <v>884697.65</v>
      </c>
      <c r="L332">
        <v>0</v>
      </c>
      <c r="M332">
        <v>0</v>
      </c>
      <c r="N332">
        <v>133978.88</v>
      </c>
      <c r="O332">
        <v>652178.89</v>
      </c>
      <c r="Q332">
        <v>0</v>
      </c>
      <c r="R332">
        <v>0</v>
      </c>
      <c r="S332">
        <v>699917.4</v>
      </c>
      <c r="T332">
        <v>1642933.22</v>
      </c>
      <c r="V332">
        <v>0</v>
      </c>
      <c r="W332">
        <v>0</v>
      </c>
      <c r="X332">
        <v>688050</v>
      </c>
      <c r="Y332">
        <v>2152159.88</v>
      </c>
      <c r="AA332" s="2">
        <v>146520</v>
      </c>
      <c r="AB332">
        <v>2</v>
      </c>
      <c r="AC332">
        <v>0</v>
      </c>
      <c r="AD332">
        <v>0</v>
      </c>
      <c r="AE332">
        <v>3.3046667000000003</v>
      </c>
    </row>
    <row r="333" spans="1:31" x14ac:dyDescent="0.25">
      <c r="A333" t="s">
        <v>327</v>
      </c>
      <c r="B333">
        <v>0</v>
      </c>
      <c r="C333">
        <v>0</v>
      </c>
      <c r="D333">
        <v>470666.63</v>
      </c>
      <c r="E333">
        <v>3206237.42</v>
      </c>
      <c r="G333">
        <v>0</v>
      </c>
      <c r="H333">
        <v>0</v>
      </c>
      <c r="I333">
        <v>2384528.0699999998</v>
      </c>
      <c r="J333">
        <v>3361734.05</v>
      </c>
      <c r="L333">
        <v>0</v>
      </c>
      <c r="M333">
        <v>0</v>
      </c>
      <c r="N333">
        <v>1098874.3</v>
      </c>
      <c r="O333">
        <v>1097962.23</v>
      </c>
      <c r="Q333">
        <v>0</v>
      </c>
      <c r="R333">
        <v>0</v>
      </c>
      <c r="S333">
        <v>833892.03</v>
      </c>
      <c r="T333">
        <v>1296722.47</v>
      </c>
      <c r="V333">
        <v>0</v>
      </c>
      <c r="W333">
        <v>0</v>
      </c>
      <c r="X333">
        <v>451271.2</v>
      </c>
      <c r="Y333">
        <v>2688037.84</v>
      </c>
      <c r="AA333" s="2">
        <v>146525</v>
      </c>
      <c r="AB333">
        <v>84</v>
      </c>
      <c r="AC333">
        <v>0</v>
      </c>
      <c r="AD333">
        <v>0</v>
      </c>
      <c r="AE333">
        <v>4.9632878700000003</v>
      </c>
    </row>
    <row r="334" spans="1:31" x14ac:dyDescent="0.25">
      <c r="A334" t="s">
        <v>328</v>
      </c>
      <c r="B334">
        <v>0</v>
      </c>
      <c r="C334">
        <v>0</v>
      </c>
      <c r="D334">
        <v>0</v>
      </c>
      <c r="E334">
        <v>55409.71</v>
      </c>
      <c r="G334">
        <v>0</v>
      </c>
      <c r="H334">
        <v>0</v>
      </c>
      <c r="I334">
        <v>0</v>
      </c>
      <c r="J334">
        <v>33483.56</v>
      </c>
      <c r="L334">
        <v>0</v>
      </c>
      <c r="M334">
        <v>0</v>
      </c>
      <c r="N334">
        <v>0</v>
      </c>
      <c r="O334">
        <v>54570.47</v>
      </c>
      <c r="Q334">
        <v>0</v>
      </c>
      <c r="R334">
        <v>0</v>
      </c>
      <c r="S334">
        <v>0</v>
      </c>
      <c r="T334">
        <v>69312.66</v>
      </c>
      <c r="V334">
        <v>0</v>
      </c>
      <c r="W334">
        <v>0</v>
      </c>
      <c r="X334">
        <v>0</v>
      </c>
      <c r="Y334">
        <v>68975.59</v>
      </c>
      <c r="AA334" s="2">
        <v>1466</v>
      </c>
      <c r="AB334">
        <v>0</v>
      </c>
      <c r="AC334">
        <v>0</v>
      </c>
      <c r="AD334">
        <v>0</v>
      </c>
      <c r="AE334">
        <v>7.5550889999999996E-2</v>
      </c>
    </row>
    <row r="335" spans="1:31" x14ac:dyDescent="0.25">
      <c r="A335" t="s">
        <v>329</v>
      </c>
      <c r="B335">
        <v>0</v>
      </c>
      <c r="C335">
        <v>0</v>
      </c>
      <c r="D335">
        <v>0</v>
      </c>
      <c r="E335">
        <v>7066</v>
      </c>
      <c r="G335">
        <v>0</v>
      </c>
      <c r="H335">
        <v>0</v>
      </c>
      <c r="I335">
        <v>0</v>
      </c>
      <c r="J335">
        <v>4558.6000000000004</v>
      </c>
      <c r="L335">
        <v>0</v>
      </c>
      <c r="M335">
        <v>0</v>
      </c>
      <c r="N335">
        <v>0</v>
      </c>
      <c r="O335">
        <v>2724.94</v>
      </c>
      <c r="Q335">
        <v>0</v>
      </c>
      <c r="R335">
        <v>0</v>
      </c>
      <c r="S335">
        <v>0</v>
      </c>
      <c r="T335">
        <v>2643.57</v>
      </c>
      <c r="V335">
        <v>0</v>
      </c>
      <c r="W335">
        <v>0</v>
      </c>
      <c r="X335">
        <v>0</v>
      </c>
      <c r="Y335">
        <v>6648.44</v>
      </c>
      <c r="AA335" s="2">
        <v>146605</v>
      </c>
      <c r="AB335">
        <v>0</v>
      </c>
      <c r="AC335">
        <v>0</v>
      </c>
      <c r="AD335">
        <v>0</v>
      </c>
      <c r="AE335">
        <v>4.5242099999999999E-3</v>
      </c>
    </row>
    <row r="336" spans="1:31" x14ac:dyDescent="0.25">
      <c r="A336" t="s">
        <v>330</v>
      </c>
      <c r="B336">
        <v>0</v>
      </c>
      <c r="C336">
        <v>0</v>
      </c>
      <c r="D336">
        <v>0</v>
      </c>
      <c r="E336">
        <v>5479.51</v>
      </c>
      <c r="G336">
        <v>0</v>
      </c>
      <c r="H336">
        <v>0</v>
      </c>
      <c r="I336">
        <v>0</v>
      </c>
      <c r="J336">
        <v>9511.77</v>
      </c>
      <c r="L336">
        <v>0</v>
      </c>
      <c r="M336">
        <v>0</v>
      </c>
      <c r="N336">
        <v>0</v>
      </c>
      <c r="O336">
        <v>10709.35</v>
      </c>
      <c r="Q336">
        <v>0</v>
      </c>
      <c r="R336">
        <v>0</v>
      </c>
      <c r="S336">
        <v>0</v>
      </c>
      <c r="T336">
        <v>14833.53</v>
      </c>
      <c r="V336">
        <v>0</v>
      </c>
      <c r="W336">
        <v>0</v>
      </c>
      <c r="X336">
        <v>0</v>
      </c>
      <c r="Y336">
        <v>9648.76</v>
      </c>
      <c r="AA336" s="2">
        <v>146610</v>
      </c>
      <c r="AB336">
        <v>0</v>
      </c>
      <c r="AC336">
        <v>0</v>
      </c>
      <c r="AD336">
        <v>0</v>
      </c>
      <c r="AE336">
        <v>7.1149200000000003E-3</v>
      </c>
    </row>
    <row r="337" spans="1:31" x14ac:dyDescent="0.25">
      <c r="A337" t="s">
        <v>331</v>
      </c>
      <c r="B337">
        <v>0</v>
      </c>
      <c r="C337">
        <v>0</v>
      </c>
      <c r="D337">
        <v>0</v>
      </c>
      <c r="E337">
        <v>3643</v>
      </c>
      <c r="G337">
        <v>0</v>
      </c>
      <c r="H337">
        <v>0</v>
      </c>
      <c r="I337">
        <v>0</v>
      </c>
      <c r="J337">
        <v>3610.79</v>
      </c>
      <c r="L337">
        <v>0</v>
      </c>
      <c r="M337">
        <v>0</v>
      </c>
      <c r="N337">
        <v>0</v>
      </c>
      <c r="O337">
        <v>18145.18</v>
      </c>
      <c r="Q337">
        <v>0</v>
      </c>
      <c r="R337">
        <v>0</v>
      </c>
      <c r="S337">
        <v>0</v>
      </c>
      <c r="T337">
        <v>18774</v>
      </c>
      <c r="V337">
        <v>0</v>
      </c>
      <c r="W337">
        <v>0</v>
      </c>
      <c r="X337">
        <v>0</v>
      </c>
      <c r="Y337">
        <v>18594.830000000002</v>
      </c>
      <c r="AA337" s="2">
        <v>146615</v>
      </c>
      <c r="AB337">
        <v>0</v>
      </c>
      <c r="AC337">
        <v>0</v>
      </c>
      <c r="AD337">
        <v>0</v>
      </c>
      <c r="AE337">
        <v>1.3353180000000001E-2</v>
      </c>
    </row>
    <row r="338" spans="1:31" x14ac:dyDescent="0.25">
      <c r="A338" t="s">
        <v>332</v>
      </c>
      <c r="B338">
        <v>0</v>
      </c>
      <c r="C338">
        <v>0</v>
      </c>
      <c r="D338">
        <v>0</v>
      </c>
      <c r="E338">
        <v>7156.89</v>
      </c>
      <c r="G338">
        <v>0</v>
      </c>
      <c r="H338">
        <v>0</v>
      </c>
      <c r="I338">
        <v>0</v>
      </c>
      <c r="J338">
        <v>4199.93</v>
      </c>
      <c r="L338">
        <v>0</v>
      </c>
      <c r="M338">
        <v>0</v>
      </c>
      <c r="N338">
        <v>0</v>
      </c>
      <c r="O338">
        <v>4525.2299999999996</v>
      </c>
      <c r="Q338">
        <v>0</v>
      </c>
      <c r="R338">
        <v>0</v>
      </c>
      <c r="S338">
        <v>0</v>
      </c>
      <c r="T338">
        <v>10300.290000000001</v>
      </c>
      <c r="V338">
        <v>0</v>
      </c>
      <c r="W338">
        <v>0</v>
      </c>
      <c r="X338">
        <v>0</v>
      </c>
      <c r="Y338">
        <v>9435.92</v>
      </c>
      <c r="AA338" s="2">
        <v>146620</v>
      </c>
      <c r="AB338">
        <v>0</v>
      </c>
      <c r="AC338">
        <v>0</v>
      </c>
      <c r="AD338">
        <v>0</v>
      </c>
      <c r="AE338">
        <v>1.1538209999999998E-2</v>
      </c>
    </row>
    <row r="339" spans="1:31" x14ac:dyDescent="0.25">
      <c r="A339" t="s">
        <v>333</v>
      </c>
      <c r="B339">
        <v>0</v>
      </c>
      <c r="C339">
        <v>0</v>
      </c>
      <c r="D339">
        <v>0</v>
      </c>
      <c r="E339">
        <v>32064.31</v>
      </c>
      <c r="G339">
        <v>0</v>
      </c>
      <c r="H339">
        <v>0</v>
      </c>
      <c r="I339">
        <v>0</v>
      </c>
      <c r="J339">
        <v>11602.47</v>
      </c>
      <c r="L339">
        <v>0</v>
      </c>
      <c r="M339">
        <v>0</v>
      </c>
      <c r="N339">
        <v>0</v>
      </c>
      <c r="O339">
        <v>18465.77</v>
      </c>
      <c r="Q339">
        <v>0</v>
      </c>
      <c r="R339">
        <v>0</v>
      </c>
      <c r="S339">
        <v>0</v>
      </c>
      <c r="T339">
        <v>22761.27</v>
      </c>
      <c r="V339">
        <v>0</v>
      </c>
      <c r="W339">
        <v>0</v>
      </c>
      <c r="X339">
        <v>0</v>
      </c>
      <c r="Y339">
        <v>24647.64</v>
      </c>
      <c r="AA339" s="2">
        <v>146625</v>
      </c>
      <c r="AB339">
        <v>0</v>
      </c>
      <c r="AC339">
        <v>0</v>
      </c>
      <c r="AD339">
        <v>0</v>
      </c>
      <c r="AE339">
        <v>3.9020370000000006E-2</v>
      </c>
    </row>
    <row r="340" spans="1:31" x14ac:dyDescent="0.25">
      <c r="A340" t="s">
        <v>334</v>
      </c>
      <c r="B340">
        <v>26866.83</v>
      </c>
      <c r="C340">
        <v>0</v>
      </c>
      <c r="D340">
        <v>0</v>
      </c>
      <c r="E340">
        <v>0</v>
      </c>
      <c r="G340">
        <v>24091.9</v>
      </c>
      <c r="H340">
        <v>0</v>
      </c>
      <c r="I340">
        <v>0</v>
      </c>
      <c r="J340">
        <v>0</v>
      </c>
      <c r="L340">
        <v>1168.0999999999999</v>
      </c>
      <c r="M340">
        <v>0</v>
      </c>
      <c r="N340">
        <v>0</v>
      </c>
      <c r="O340">
        <v>0</v>
      </c>
      <c r="Q340">
        <v>631.04</v>
      </c>
      <c r="R340">
        <v>0</v>
      </c>
      <c r="S340">
        <v>0</v>
      </c>
      <c r="T340">
        <v>0</v>
      </c>
      <c r="V340">
        <v>0</v>
      </c>
      <c r="W340">
        <v>809.9</v>
      </c>
      <c r="X340">
        <v>0</v>
      </c>
      <c r="Y340">
        <v>0</v>
      </c>
      <c r="AA340" s="2">
        <v>1467</v>
      </c>
      <c r="AB340">
        <v>0</v>
      </c>
      <c r="AC340">
        <v>0</v>
      </c>
      <c r="AD340">
        <v>5558.77</v>
      </c>
      <c r="AE340">
        <v>0</v>
      </c>
    </row>
    <row r="341" spans="1:31" x14ac:dyDescent="0.25">
      <c r="A341" t="s">
        <v>335</v>
      </c>
      <c r="B341">
        <v>0</v>
      </c>
      <c r="C341">
        <v>0</v>
      </c>
      <c r="D341">
        <v>0</v>
      </c>
      <c r="E341">
        <v>0</v>
      </c>
      <c r="G341">
        <v>0</v>
      </c>
      <c r="H341">
        <v>0</v>
      </c>
      <c r="I341">
        <v>0</v>
      </c>
      <c r="J341">
        <v>0</v>
      </c>
      <c r="L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T341">
        <v>0</v>
      </c>
      <c r="V341">
        <v>0</v>
      </c>
      <c r="W341">
        <v>0</v>
      </c>
      <c r="X341">
        <v>0</v>
      </c>
      <c r="Y341">
        <v>0</v>
      </c>
      <c r="AA341" s="2">
        <v>146705</v>
      </c>
      <c r="AB341">
        <v>0</v>
      </c>
      <c r="AC341">
        <v>0</v>
      </c>
      <c r="AD341">
        <v>0</v>
      </c>
      <c r="AE341">
        <v>0</v>
      </c>
    </row>
    <row r="342" spans="1:31" x14ac:dyDescent="0.25">
      <c r="A342" t="s">
        <v>336</v>
      </c>
      <c r="B342">
        <v>3602.27</v>
      </c>
      <c r="C342">
        <v>0</v>
      </c>
      <c r="D342">
        <v>0</v>
      </c>
      <c r="E342">
        <v>0</v>
      </c>
      <c r="G342">
        <v>3023.05</v>
      </c>
      <c r="H342">
        <v>0</v>
      </c>
      <c r="I342">
        <v>0</v>
      </c>
      <c r="J342">
        <v>0</v>
      </c>
      <c r="L342">
        <v>646.5</v>
      </c>
      <c r="M342">
        <v>0</v>
      </c>
      <c r="N342">
        <v>0</v>
      </c>
      <c r="O342">
        <v>0</v>
      </c>
      <c r="Q342">
        <v>150.54</v>
      </c>
      <c r="R342">
        <v>0</v>
      </c>
      <c r="S342">
        <v>0</v>
      </c>
      <c r="T342">
        <v>0</v>
      </c>
      <c r="V342">
        <v>0</v>
      </c>
      <c r="W342">
        <v>354.79</v>
      </c>
      <c r="X342">
        <v>0</v>
      </c>
      <c r="Y342">
        <v>0</v>
      </c>
      <c r="AA342" s="2">
        <v>146710</v>
      </c>
      <c r="AB342">
        <v>0</v>
      </c>
      <c r="AC342">
        <v>0</v>
      </c>
      <c r="AD342">
        <v>1711.19</v>
      </c>
      <c r="AE342">
        <v>0</v>
      </c>
    </row>
    <row r="343" spans="1:31" x14ac:dyDescent="0.25">
      <c r="A343" t="s">
        <v>337</v>
      </c>
      <c r="B343">
        <v>11064.02</v>
      </c>
      <c r="C343">
        <v>0</v>
      </c>
      <c r="D343">
        <v>0</v>
      </c>
      <c r="E343">
        <v>0</v>
      </c>
      <c r="G343">
        <v>10320.25</v>
      </c>
      <c r="H343">
        <v>0</v>
      </c>
      <c r="I343">
        <v>0</v>
      </c>
      <c r="J343">
        <v>0</v>
      </c>
      <c r="L343">
        <v>96.6</v>
      </c>
      <c r="M343">
        <v>0</v>
      </c>
      <c r="N343">
        <v>0</v>
      </c>
      <c r="O343">
        <v>0</v>
      </c>
      <c r="Q343">
        <v>105.5</v>
      </c>
      <c r="R343">
        <v>0</v>
      </c>
      <c r="S343">
        <v>0</v>
      </c>
      <c r="T343">
        <v>0</v>
      </c>
      <c r="V343">
        <v>0</v>
      </c>
      <c r="W343">
        <v>147.11000000000001</v>
      </c>
      <c r="X343">
        <v>0</v>
      </c>
      <c r="Y343">
        <v>0</v>
      </c>
      <c r="AA343" s="2">
        <v>146715</v>
      </c>
      <c r="AB343">
        <v>0</v>
      </c>
      <c r="AC343">
        <v>0</v>
      </c>
      <c r="AD343">
        <v>3134.96</v>
      </c>
      <c r="AE343">
        <v>0</v>
      </c>
    </row>
    <row r="344" spans="1:31" x14ac:dyDescent="0.25">
      <c r="A344" t="s">
        <v>338</v>
      </c>
      <c r="B344">
        <v>3458.44</v>
      </c>
      <c r="C344">
        <v>0</v>
      </c>
      <c r="D344">
        <v>0</v>
      </c>
      <c r="E344">
        <v>0</v>
      </c>
      <c r="G344">
        <v>3080.6</v>
      </c>
      <c r="H344">
        <v>0</v>
      </c>
      <c r="I344">
        <v>0</v>
      </c>
      <c r="J344">
        <v>0</v>
      </c>
      <c r="L344">
        <v>17</v>
      </c>
      <c r="M344">
        <v>0</v>
      </c>
      <c r="N344">
        <v>0</v>
      </c>
      <c r="O344">
        <v>0</v>
      </c>
      <c r="Q344">
        <v>3</v>
      </c>
      <c r="R344">
        <v>0</v>
      </c>
      <c r="S344">
        <v>0</v>
      </c>
      <c r="T344">
        <v>0</v>
      </c>
      <c r="V344">
        <v>0</v>
      </c>
      <c r="W344">
        <v>10</v>
      </c>
      <c r="X344">
        <v>0</v>
      </c>
      <c r="Y344">
        <v>0</v>
      </c>
      <c r="AA344" s="2">
        <v>146720</v>
      </c>
      <c r="AB344">
        <v>0</v>
      </c>
      <c r="AC344">
        <v>0</v>
      </c>
      <c r="AD344">
        <v>378.2</v>
      </c>
      <c r="AE344">
        <v>0</v>
      </c>
    </row>
    <row r="345" spans="1:31" x14ac:dyDescent="0.25">
      <c r="A345" t="s">
        <v>339</v>
      </c>
      <c r="B345">
        <v>7750.75</v>
      </c>
      <c r="C345">
        <v>0</v>
      </c>
      <c r="D345">
        <v>0</v>
      </c>
      <c r="E345">
        <v>0</v>
      </c>
      <c r="G345">
        <v>5792.58</v>
      </c>
      <c r="H345">
        <v>0</v>
      </c>
      <c r="I345">
        <v>0</v>
      </c>
      <c r="J345">
        <v>0</v>
      </c>
      <c r="L345">
        <v>53</v>
      </c>
      <c r="M345">
        <v>0</v>
      </c>
      <c r="N345">
        <v>0</v>
      </c>
      <c r="O345">
        <v>0</v>
      </c>
      <c r="Q345">
        <v>43</v>
      </c>
      <c r="R345">
        <v>0</v>
      </c>
      <c r="S345">
        <v>0</v>
      </c>
      <c r="T345">
        <v>0</v>
      </c>
      <c r="V345">
        <v>0</v>
      </c>
      <c r="W345">
        <v>10</v>
      </c>
      <c r="X345">
        <v>0</v>
      </c>
      <c r="Y345">
        <v>0</v>
      </c>
      <c r="AA345" s="2">
        <v>146725</v>
      </c>
      <c r="AB345">
        <v>0</v>
      </c>
      <c r="AC345">
        <v>0</v>
      </c>
      <c r="AD345">
        <v>95.42</v>
      </c>
      <c r="AE345">
        <v>0</v>
      </c>
    </row>
    <row r="346" spans="1:31" x14ac:dyDescent="0.25">
      <c r="A346" t="s">
        <v>340</v>
      </c>
      <c r="B346">
        <v>991.35</v>
      </c>
      <c r="C346">
        <v>0</v>
      </c>
      <c r="D346">
        <v>0</v>
      </c>
      <c r="E346">
        <v>0</v>
      </c>
      <c r="G346">
        <v>1875.42</v>
      </c>
      <c r="H346">
        <v>0</v>
      </c>
      <c r="I346">
        <v>0</v>
      </c>
      <c r="J346">
        <v>0</v>
      </c>
      <c r="L346">
        <v>355</v>
      </c>
      <c r="M346">
        <v>0</v>
      </c>
      <c r="N346">
        <v>0</v>
      </c>
      <c r="O346">
        <v>0</v>
      </c>
      <c r="Q346">
        <v>329</v>
      </c>
      <c r="R346">
        <v>0</v>
      </c>
      <c r="S346">
        <v>0</v>
      </c>
      <c r="T346">
        <v>0</v>
      </c>
      <c r="V346">
        <v>0</v>
      </c>
      <c r="W346">
        <v>288</v>
      </c>
      <c r="X346">
        <v>0</v>
      </c>
      <c r="Y346">
        <v>0</v>
      </c>
      <c r="AA346" s="2">
        <v>146730</v>
      </c>
      <c r="AB346">
        <v>0</v>
      </c>
      <c r="AC346">
        <v>0</v>
      </c>
      <c r="AD346">
        <v>239</v>
      </c>
      <c r="AE346">
        <v>0</v>
      </c>
    </row>
    <row r="347" spans="1:31" x14ac:dyDescent="0.25">
      <c r="A347" t="s">
        <v>341</v>
      </c>
      <c r="B347">
        <v>0</v>
      </c>
      <c r="C347">
        <v>0</v>
      </c>
      <c r="D347">
        <v>0</v>
      </c>
      <c r="E347">
        <v>0</v>
      </c>
      <c r="G347">
        <v>0</v>
      </c>
      <c r="H347">
        <v>0</v>
      </c>
      <c r="I347">
        <v>0</v>
      </c>
      <c r="J347">
        <v>755.07</v>
      </c>
      <c r="L347">
        <v>0</v>
      </c>
      <c r="M347">
        <v>0</v>
      </c>
      <c r="N347">
        <v>0</v>
      </c>
      <c r="O347">
        <v>10300.870000000001</v>
      </c>
      <c r="Q347">
        <v>0</v>
      </c>
      <c r="R347">
        <v>0</v>
      </c>
      <c r="S347">
        <v>0</v>
      </c>
      <c r="T347">
        <v>170030.03</v>
      </c>
      <c r="V347">
        <v>0</v>
      </c>
      <c r="W347">
        <v>0</v>
      </c>
      <c r="X347">
        <v>0</v>
      </c>
      <c r="Y347">
        <v>334226.12</v>
      </c>
      <c r="AA347" s="2">
        <v>1468</v>
      </c>
      <c r="AB347">
        <v>0</v>
      </c>
      <c r="AC347">
        <v>0</v>
      </c>
      <c r="AD347">
        <v>0</v>
      </c>
      <c r="AE347">
        <v>0.12349980000000001</v>
      </c>
    </row>
    <row r="348" spans="1:31" x14ac:dyDescent="0.25">
      <c r="A348" t="s">
        <v>342</v>
      </c>
      <c r="B348">
        <v>0</v>
      </c>
      <c r="C348">
        <v>0</v>
      </c>
      <c r="D348">
        <v>0</v>
      </c>
      <c r="E348">
        <v>0</v>
      </c>
      <c r="G348">
        <v>0</v>
      </c>
      <c r="H348">
        <v>0</v>
      </c>
      <c r="I348">
        <v>0</v>
      </c>
      <c r="J348">
        <v>638</v>
      </c>
      <c r="L348">
        <v>0</v>
      </c>
      <c r="M348">
        <v>0</v>
      </c>
      <c r="N348">
        <v>0</v>
      </c>
      <c r="O348">
        <v>1730</v>
      </c>
      <c r="Q348">
        <v>0</v>
      </c>
      <c r="R348">
        <v>0</v>
      </c>
      <c r="S348">
        <v>0</v>
      </c>
      <c r="T348">
        <v>55478.04</v>
      </c>
      <c r="V348">
        <v>0</v>
      </c>
      <c r="W348">
        <v>0</v>
      </c>
      <c r="X348">
        <v>0</v>
      </c>
      <c r="Y348">
        <v>79302.02</v>
      </c>
      <c r="AA348" s="2">
        <v>146805</v>
      </c>
      <c r="AB348">
        <v>0</v>
      </c>
      <c r="AC348">
        <v>0</v>
      </c>
      <c r="AD348">
        <v>0</v>
      </c>
      <c r="AE348">
        <v>7.0972200000000004E-3</v>
      </c>
    </row>
    <row r="349" spans="1:31" x14ac:dyDescent="0.25">
      <c r="A349" t="s">
        <v>343</v>
      </c>
      <c r="B349">
        <v>0</v>
      </c>
      <c r="C349">
        <v>0</v>
      </c>
      <c r="D349">
        <v>0</v>
      </c>
      <c r="E349">
        <v>0</v>
      </c>
      <c r="G349">
        <v>0</v>
      </c>
      <c r="H349">
        <v>0</v>
      </c>
      <c r="I349">
        <v>0</v>
      </c>
      <c r="J349">
        <v>117.07</v>
      </c>
      <c r="L349">
        <v>0</v>
      </c>
      <c r="M349">
        <v>0</v>
      </c>
      <c r="N349">
        <v>0</v>
      </c>
      <c r="O349">
        <v>1706.41</v>
      </c>
      <c r="Q349">
        <v>0</v>
      </c>
      <c r="R349">
        <v>0</v>
      </c>
      <c r="S349">
        <v>0</v>
      </c>
      <c r="T349">
        <v>76212.22</v>
      </c>
      <c r="V349">
        <v>0</v>
      </c>
      <c r="W349">
        <v>0</v>
      </c>
      <c r="X349">
        <v>0</v>
      </c>
      <c r="Y349">
        <v>138142.54999999999</v>
      </c>
      <c r="AA349" s="2">
        <v>146810</v>
      </c>
      <c r="AB349">
        <v>0</v>
      </c>
      <c r="AC349">
        <v>0</v>
      </c>
      <c r="AD349">
        <v>0</v>
      </c>
      <c r="AE349">
        <v>1.7396290000000002E-2</v>
      </c>
    </row>
    <row r="350" spans="1:31" x14ac:dyDescent="0.25">
      <c r="A350" t="s">
        <v>344</v>
      </c>
      <c r="B350">
        <v>0</v>
      </c>
      <c r="C350">
        <v>0</v>
      </c>
      <c r="D350">
        <v>0</v>
      </c>
      <c r="E350">
        <v>0</v>
      </c>
      <c r="G350">
        <v>0</v>
      </c>
      <c r="H350">
        <v>0</v>
      </c>
      <c r="I350">
        <v>0</v>
      </c>
      <c r="J350">
        <v>0</v>
      </c>
      <c r="L350">
        <v>0</v>
      </c>
      <c r="M350">
        <v>0</v>
      </c>
      <c r="N350">
        <v>0</v>
      </c>
      <c r="O350">
        <v>3217.12</v>
      </c>
      <c r="Q350">
        <v>0</v>
      </c>
      <c r="R350">
        <v>0</v>
      </c>
      <c r="S350">
        <v>0</v>
      </c>
      <c r="T350">
        <v>38323.769999999997</v>
      </c>
      <c r="V350">
        <v>0</v>
      </c>
      <c r="W350">
        <v>0</v>
      </c>
      <c r="X350">
        <v>0</v>
      </c>
      <c r="Y350">
        <v>116771.55</v>
      </c>
      <c r="AA350" s="2">
        <v>146815</v>
      </c>
      <c r="AB350">
        <v>0</v>
      </c>
      <c r="AC350">
        <v>0</v>
      </c>
      <c r="AD350">
        <v>0</v>
      </c>
      <c r="AE350">
        <v>5.7284160000000001E-2</v>
      </c>
    </row>
    <row r="351" spans="1:31" x14ac:dyDescent="0.25">
      <c r="A351" t="s">
        <v>345</v>
      </c>
      <c r="B351">
        <v>0</v>
      </c>
      <c r="C351">
        <v>0</v>
      </c>
      <c r="D351">
        <v>0</v>
      </c>
      <c r="E351">
        <v>0</v>
      </c>
      <c r="G351">
        <v>0</v>
      </c>
      <c r="H351">
        <v>0</v>
      </c>
      <c r="I351">
        <v>0</v>
      </c>
      <c r="J351">
        <v>0</v>
      </c>
      <c r="L351">
        <v>0</v>
      </c>
      <c r="M351">
        <v>0</v>
      </c>
      <c r="N351">
        <v>0</v>
      </c>
      <c r="O351">
        <v>3086.27</v>
      </c>
      <c r="Q351">
        <v>0</v>
      </c>
      <c r="R351">
        <v>0</v>
      </c>
      <c r="S351">
        <v>0</v>
      </c>
      <c r="T351">
        <v>15</v>
      </c>
      <c r="V351">
        <v>0</v>
      </c>
      <c r="W351">
        <v>0</v>
      </c>
      <c r="X351">
        <v>0</v>
      </c>
      <c r="Y351">
        <v>9</v>
      </c>
      <c r="AA351" s="2">
        <v>146820</v>
      </c>
      <c r="AB351">
        <v>0</v>
      </c>
      <c r="AC351">
        <v>0</v>
      </c>
      <c r="AD351">
        <v>0</v>
      </c>
      <c r="AE351">
        <v>4.1721129999999995E-2</v>
      </c>
    </row>
    <row r="352" spans="1:31" x14ac:dyDescent="0.25">
      <c r="A352" t="s">
        <v>346</v>
      </c>
      <c r="B352">
        <v>0</v>
      </c>
      <c r="C352">
        <v>0</v>
      </c>
      <c r="D352">
        <v>0</v>
      </c>
      <c r="E352">
        <v>0</v>
      </c>
      <c r="G352">
        <v>0</v>
      </c>
      <c r="H352">
        <v>0</v>
      </c>
      <c r="I352">
        <v>0</v>
      </c>
      <c r="J352">
        <v>0</v>
      </c>
      <c r="L352">
        <v>0</v>
      </c>
      <c r="M352">
        <v>0</v>
      </c>
      <c r="N352">
        <v>0</v>
      </c>
      <c r="O352">
        <v>561.07000000000005</v>
      </c>
      <c r="Q352">
        <v>0</v>
      </c>
      <c r="R352">
        <v>0</v>
      </c>
      <c r="S352">
        <v>0</v>
      </c>
      <c r="T352">
        <v>1</v>
      </c>
      <c r="V352">
        <v>0</v>
      </c>
      <c r="W352">
        <v>0</v>
      </c>
      <c r="X352">
        <v>0</v>
      </c>
      <c r="Y352">
        <v>1</v>
      </c>
      <c r="AA352" s="2">
        <v>146825</v>
      </c>
      <c r="AB352">
        <v>0</v>
      </c>
      <c r="AC352">
        <v>0</v>
      </c>
      <c r="AD352">
        <v>0</v>
      </c>
      <c r="AE352">
        <v>9.9999999999999995E-7</v>
      </c>
    </row>
    <row r="353" spans="1:31" x14ac:dyDescent="0.25">
      <c r="A353" t="s">
        <v>347</v>
      </c>
      <c r="AA353" s="2">
        <v>1469</v>
      </c>
      <c r="AB353">
        <v>0</v>
      </c>
      <c r="AC353">
        <v>0</v>
      </c>
      <c r="AD353">
        <v>0</v>
      </c>
      <c r="AE353">
        <v>0</v>
      </c>
    </row>
    <row r="354" spans="1:31" x14ac:dyDescent="0.25">
      <c r="A354" t="s">
        <v>348</v>
      </c>
      <c r="AA354" s="2">
        <v>146905</v>
      </c>
      <c r="AB354">
        <v>0</v>
      </c>
      <c r="AC354">
        <v>0</v>
      </c>
      <c r="AD354">
        <v>0</v>
      </c>
      <c r="AE354">
        <v>0</v>
      </c>
    </row>
    <row r="355" spans="1:31" x14ac:dyDescent="0.25">
      <c r="A355" t="s">
        <v>349</v>
      </c>
      <c r="AA355" s="2">
        <v>146910</v>
      </c>
      <c r="AB355">
        <v>0</v>
      </c>
      <c r="AC355">
        <v>0</v>
      </c>
      <c r="AD355">
        <v>0</v>
      </c>
      <c r="AE355">
        <v>0</v>
      </c>
    </row>
    <row r="356" spans="1:31" x14ac:dyDescent="0.25">
      <c r="A356" t="s">
        <v>350</v>
      </c>
      <c r="AA356" s="2">
        <v>146915</v>
      </c>
      <c r="AB356">
        <v>0</v>
      </c>
      <c r="AC356">
        <v>0</v>
      </c>
      <c r="AD356">
        <v>0</v>
      </c>
      <c r="AE356">
        <v>0</v>
      </c>
    </row>
    <row r="357" spans="1:31" x14ac:dyDescent="0.25">
      <c r="A357" t="s">
        <v>351</v>
      </c>
      <c r="AA357" s="2">
        <v>146920</v>
      </c>
      <c r="AB357">
        <v>0</v>
      </c>
      <c r="AC357">
        <v>0</v>
      </c>
      <c r="AD357">
        <v>0</v>
      </c>
      <c r="AE357">
        <v>0</v>
      </c>
    </row>
    <row r="358" spans="1:31" x14ac:dyDescent="0.25">
      <c r="A358" t="s">
        <v>352</v>
      </c>
      <c r="AA358" s="2">
        <v>146925</v>
      </c>
      <c r="AB358">
        <v>0</v>
      </c>
      <c r="AC358">
        <v>0</v>
      </c>
      <c r="AD358">
        <v>0</v>
      </c>
      <c r="AE358">
        <v>0</v>
      </c>
    </row>
    <row r="359" spans="1:31" x14ac:dyDescent="0.25">
      <c r="A359" t="s">
        <v>353</v>
      </c>
      <c r="B359">
        <v>-2581948.33</v>
      </c>
      <c r="C359">
        <v>-13012010.029999999</v>
      </c>
      <c r="D359">
        <v>-24131332.199999999</v>
      </c>
      <c r="E359">
        <v>-38212374.280000001</v>
      </c>
      <c r="G359">
        <v>-5056523.0999999996</v>
      </c>
      <c r="H359">
        <v>-11655836.390000001</v>
      </c>
      <c r="I359">
        <v>-20898013.530000001</v>
      </c>
      <c r="J359">
        <v>-56826148.229999997</v>
      </c>
      <c r="L359">
        <v>-5292586.82</v>
      </c>
      <c r="M359">
        <v>-11503655.74</v>
      </c>
      <c r="N359">
        <v>-45250285.420000002</v>
      </c>
      <c r="O359">
        <v>-86238785.599999994</v>
      </c>
      <c r="Q359">
        <v>-5010227.0999999996</v>
      </c>
      <c r="R359">
        <v>-11570312.970000001</v>
      </c>
      <c r="S359">
        <v>-65594327.780000001</v>
      </c>
      <c r="T359">
        <v>-90300904.930000007</v>
      </c>
      <c r="V359">
        <v>-11682029.26</v>
      </c>
      <c r="W359">
        <v>-7635376.2300000004</v>
      </c>
      <c r="X359">
        <v>-73327557.519999996</v>
      </c>
      <c r="Y359">
        <v>-96545792.560000002</v>
      </c>
      <c r="AA359" s="2">
        <v>1499</v>
      </c>
      <c r="AB359">
        <v>-78584238.269999996</v>
      </c>
      <c r="AC359">
        <v>-11247655.560000001</v>
      </c>
      <c r="AD359">
        <v>-21913447.329999998</v>
      </c>
      <c r="AE359">
        <v>-115.60436023</v>
      </c>
    </row>
    <row r="360" spans="1:31" x14ac:dyDescent="0.25">
      <c r="A360" t="s">
        <v>354</v>
      </c>
      <c r="B360">
        <v>-179037.08</v>
      </c>
      <c r="C360">
        <v>-6140239.75</v>
      </c>
      <c r="D360">
        <v>-3381198.62</v>
      </c>
      <c r="E360">
        <v>-13859923.640000001</v>
      </c>
      <c r="G360">
        <v>-270069.24</v>
      </c>
      <c r="H360">
        <v>-7723200.5999999996</v>
      </c>
      <c r="I360">
        <v>-6520408.8499999996</v>
      </c>
      <c r="J360">
        <v>-24323734.93</v>
      </c>
      <c r="L360">
        <v>-343619.79</v>
      </c>
      <c r="M360">
        <v>-8165877.4000000004</v>
      </c>
      <c r="N360">
        <v>-25289853.82</v>
      </c>
      <c r="O360">
        <v>-33536088.32</v>
      </c>
      <c r="Q360">
        <v>-820553.09</v>
      </c>
      <c r="R360">
        <v>-8850902.4700000007</v>
      </c>
      <c r="S360">
        <v>-36358809.659999996</v>
      </c>
      <c r="T360">
        <v>-46845348.789999999</v>
      </c>
      <c r="V360">
        <v>-9526236.9700000007</v>
      </c>
      <c r="W360">
        <v>-4056412.7</v>
      </c>
      <c r="X360">
        <v>-43608723.719999999</v>
      </c>
      <c r="Y360">
        <v>-51271473.259999998</v>
      </c>
      <c r="AA360" s="2">
        <v>149905</v>
      </c>
      <c r="AB360">
        <v>-50268340.770000003</v>
      </c>
      <c r="AC360">
        <v>0</v>
      </c>
      <c r="AD360">
        <v>-18815941.59</v>
      </c>
      <c r="AE360">
        <v>-70.685776829999995</v>
      </c>
    </row>
    <row r="361" spans="1:31" x14ac:dyDescent="0.25">
      <c r="A361" t="s">
        <v>355</v>
      </c>
      <c r="B361">
        <v>0</v>
      </c>
      <c r="C361">
        <v>0</v>
      </c>
      <c r="D361">
        <v>0</v>
      </c>
      <c r="E361">
        <v>-2468373.4700000002</v>
      </c>
      <c r="G361">
        <v>0</v>
      </c>
      <c r="H361">
        <v>0</v>
      </c>
      <c r="I361">
        <v>0</v>
      </c>
      <c r="J361">
        <v>-3507342.31</v>
      </c>
      <c r="L361">
        <v>0</v>
      </c>
      <c r="M361">
        <v>0</v>
      </c>
      <c r="N361">
        <v>0</v>
      </c>
      <c r="O361">
        <v>-2807538.24</v>
      </c>
      <c r="Q361">
        <v>0</v>
      </c>
      <c r="R361">
        <v>0</v>
      </c>
      <c r="S361">
        <v>0</v>
      </c>
      <c r="T361">
        <v>-2699389.71</v>
      </c>
      <c r="V361">
        <v>0</v>
      </c>
      <c r="W361">
        <v>0</v>
      </c>
      <c r="X361">
        <v>0</v>
      </c>
      <c r="Y361">
        <v>-2507972.58</v>
      </c>
      <c r="AA361" s="2">
        <v>149910</v>
      </c>
      <c r="AB361">
        <v>0</v>
      </c>
      <c r="AC361">
        <v>0</v>
      </c>
      <c r="AD361">
        <v>0</v>
      </c>
      <c r="AE361">
        <v>-2.8045231500000001</v>
      </c>
    </row>
    <row r="362" spans="1:31" x14ac:dyDescent="0.25">
      <c r="A362" t="s">
        <v>356</v>
      </c>
      <c r="B362">
        <v>-1046707.94</v>
      </c>
      <c r="C362">
        <v>0</v>
      </c>
      <c r="D362">
        <v>0</v>
      </c>
      <c r="E362">
        <v>0</v>
      </c>
      <c r="G362">
        <v>-1817620.77</v>
      </c>
      <c r="H362">
        <v>0</v>
      </c>
      <c r="I362">
        <v>0</v>
      </c>
      <c r="J362">
        <v>0</v>
      </c>
      <c r="L362">
        <v>-1392555.74</v>
      </c>
      <c r="M362">
        <v>0</v>
      </c>
      <c r="N362">
        <v>-35539.449999999997</v>
      </c>
      <c r="O362">
        <v>0</v>
      </c>
      <c r="Q362">
        <v>-698403.88</v>
      </c>
      <c r="R362">
        <v>0</v>
      </c>
      <c r="S362">
        <v>-39610.81</v>
      </c>
      <c r="T362">
        <v>0</v>
      </c>
      <c r="V362">
        <v>0</v>
      </c>
      <c r="W362">
        <v>-419245.4</v>
      </c>
      <c r="X362">
        <v>-27901.56</v>
      </c>
      <c r="Y362">
        <v>0</v>
      </c>
      <c r="AA362" s="2">
        <v>149915</v>
      </c>
      <c r="AB362">
        <v>0</v>
      </c>
      <c r="AC362">
        <v>0</v>
      </c>
      <c r="AD362">
        <v>-408061.99</v>
      </c>
      <c r="AE362">
        <v>0</v>
      </c>
    </row>
    <row r="363" spans="1:31" x14ac:dyDescent="0.25">
      <c r="A363" t="s">
        <v>357</v>
      </c>
      <c r="B363">
        <v>0</v>
      </c>
      <c r="C363">
        <v>0</v>
      </c>
      <c r="D363">
        <v>-7541.51</v>
      </c>
      <c r="E363">
        <v>-799849.62</v>
      </c>
      <c r="G363">
        <v>0</v>
      </c>
      <c r="H363">
        <v>0</v>
      </c>
      <c r="I363">
        <v>-377551.64</v>
      </c>
      <c r="J363">
        <v>-7112005.6500000004</v>
      </c>
      <c r="L363">
        <v>0</v>
      </c>
      <c r="M363">
        <v>0</v>
      </c>
      <c r="N363">
        <v>-9284673.7300000004</v>
      </c>
      <c r="O363">
        <v>-23494668.780000001</v>
      </c>
      <c r="Q363">
        <v>0</v>
      </c>
      <c r="R363">
        <v>0</v>
      </c>
      <c r="S363">
        <v>-5525504.3799999999</v>
      </c>
      <c r="T363">
        <v>-8530676.7899999991</v>
      </c>
      <c r="V363">
        <v>0</v>
      </c>
      <c r="W363">
        <v>0</v>
      </c>
      <c r="X363">
        <v>-1304003.8700000001</v>
      </c>
      <c r="Y363">
        <v>-8544393.2300000004</v>
      </c>
      <c r="AA363" s="2">
        <v>149920</v>
      </c>
      <c r="AB363">
        <v>-1172013.74</v>
      </c>
      <c r="AC363">
        <v>0</v>
      </c>
      <c r="AD363">
        <v>0</v>
      </c>
      <c r="AE363">
        <v>-12.53425781</v>
      </c>
    </row>
    <row r="364" spans="1:31" x14ac:dyDescent="0.25">
      <c r="A364" t="s">
        <v>358</v>
      </c>
      <c r="AA364" s="2">
        <v>149925</v>
      </c>
      <c r="AB364">
        <v>0</v>
      </c>
      <c r="AC364">
        <v>0</v>
      </c>
      <c r="AD364">
        <v>0</v>
      </c>
      <c r="AE364">
        <v>0</v>
      </c>
    </row>
    <row r="365" spans="1:31" x14ac:dyDescent="0.25">
      <c r="A365" t="s">
        <v>359</v>
      </c>
      <c r="AA365" s="2">
        <v>149945</v>
      </c>
      <c r="AB365">
        <v>0</v>
      </c>
      <c r="AC365">
        <v>0</v>
      </c>
      <c r="AD365">
        <v>-9152.9</v>
      </c>
      <c r="AE365">
        <v>0</v>
      </c>
    </row>
    <row r="366" spans="1:31" x14ac:dyDescent="0.25">
      <c r="A366" t="s">
        <v>360</v>
      </c>
      <c r="B366">
        <v>-550446.66</v>
      </c>
      <c r="C366">
        <v>0</v>
      </c>
      <c r="D366">
        <v>-15092481.220000001</v>
      </c>
      <c r="E366">
        <v>-21084227.550000001</v>
      </c>
      <c r="G366">
        <v>-609488.85</v>
      </c>
      <c r="H366">
        <v>0</v>
      </c>
      <c r="I366">
        <v>-12665762.289999999</v>
      </c>
      <c r="J366">
        <v>-21883065.34</v>
      </c>
      <c r="L366">
        <v>-1225411.8600000001</v>
      </c>
      <c r="M366">
        <v>0</v>
      </c>
      <c r="N366">
        <v>-8640218.4299999997</v>
      </c>
      <c r="O366">
        <v>-26400490.260000002</v>
      </c>
      <c r="Q366">
        <v>-1165729.94</v>
      </c>
      <c r="R366">
        <v>0</v>
      </c>
      <c r="S366">
        <v>-5696237.96</v>
      </c>
      <c r="T366">
        <v>-32225489.640000001</v>
      </c>
      <c r="V366">
        <v>0</v>
      </c>
      <c r="W366">
        <v>-840129.21</v>
      </c>
      <c r="X366">
        <v>-2412763.4</v>
      </c>
      <c r="Y366">
        <v>-34221953.490000002</v>
      </c>
      <c r="AA366" s="2">
        <v>149950</v>
      </c>
      <c r="AB366">
        <v>-1169718.79</v>
      </c>
      <c r="AC366">
        <v>0</v>
      </c>
      <c r="AD366">
        <v>-364935.3</v>
      </c>
      <c r="AE366">
        <v>-29.579802440000002</v>
      </c>
    </row>
    <row r="367" spans="1:31" x14ac:dyDescent="0.25">
      <c r="A367" t="s">
        <v>361</v>
      </c>
      <c r="B367">
        <v>-805756.65</v>
      </c>
      <c r="C367">
        <v>-6871770.2800000003</v>
      </c>
      <c r="D367">
        <v>-5650110.8499999996</v>
      </c>
      <c r="E367">
        <v>0</v>
      </c>
      <c r="G367">
        <v>-2359344.2400000002</v>
      </c>
      <c r="H367">
        <v>-3932635.79</v>
      </c>
      <c r="I367">
        <v>-1334290.75</v>
      </c>
      <c r="J367">
        <v>0</v>
      </c>
      <c r="L367">
        <v>-2330999.4300000002</v>
      </c>
      <c r="M367">
        <v>-3337778.34</v>
      </c>
      <c r="N367">
        <v>-1999999.99</v>
      </c>
      <c r="O367">
        <v>0</v>
      </c>
      <c r="Q367">
        <v>-2325540.19</v>
      </c>
      <c r="R367">
        <v>-2719410.5</v>
      </c>
      <c r="S367">
        <v>-17974164.969999999</v>
      </c>
      <c r="T367">
        <v>0</v>
      </c>
      <c r="V367">
        <v>-2155792.29</v>
      </c>
      <c r="W367">
        <v>-2319588.92</v>
      </c>
      <c r="X367">
        <v>-25974164.969999999</v>
      </c>
      <c r="Y367">
        <v>0</v>
      </c>
      <c r="AA367" s="2">
        <v>149990</v>
      </c>
      <c r="AB367">
        <v>-25974164.969999999</v>
      </c>
      <c r="AC367">
        <v>-1484987.53</v>
      </c>
      <c r="AD367">
        <v>-2315355.5499999998</v>
      </c>
      <c r="AE367">
        <v>0</v>
      </c>
    </row>
    <row r="368" spans="1:31" x14ac:dyDescent="0.25">
      <c r="A368" t="s">
        <v>362</v>
      </c>
      <c r="B368">
        <v>0</v>
      </c>
      <c r="C368">
        <v>0</v>
      </c>
      <c r="D368">
        <v>0</v>
      </c>
      <c r="E368">
        <v>0</v>
      </c>
      <c r="G368">
        <v>0</v>
      </c>
      <c r="H368">
        <v>0</v>
      </c>
      <c r="I368">
        <v>0</v>
      </c>
      <c r="J368">
        <v>0</v>
      </c>
      <c r="L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T368">
        <v>0</v>
      </c>
      <c r="V368">
        <v>0</v>
      </c>
      <c r="W368">
        <v>0</v>
      </c>
      <c r="X368">
        <v>0</v>
      </c>
      <c r="Y368">
        <v>0</v>
      </c>
      <c r="AA368" s="2">
        <v>15</v>
      </c>
      <c r="AB368">
        <v>0</v>
      </c>
      <c r="AC368">
        <v>0</v>
      </c>
      <c r="AD368">
        <v>0</v>
      </c>
      <c r="AE368">
        <v>0</v>
      </c>
    </row>
    <row r="369" spans="1:31" x14ac:dyDescent="0.25">
      <c r="A369" t="s">
        <v>363</v>
      </c>
      <c r="B369">
        <v>0</v>
      </c>
      <c r="C369">
        <v>0</v>
      </c>
      <c r="D369">
        <v>0</v>
      </c>
      <c r="E369">
        <v>0</v>
      </c>
      <c r="G369">
        <v>0</v>
      </c>
      <c r="H369">
        <v>0</v>
      </c>
      <c r="I369">
        <v>0</v>
      </c>
      <c r="J369">
        <v>0</v>
      </c>
      <c r="L369">
        <v>0</v>
      </c>
      <c r="M369">
        <v>0</v>
      </c>
      <c r="N369">
        <v>0</v>
      </c>
      <c r="O369">
        <v>0</v>
      </c>
      <c r="Q369">
        <v>0</v>
      </c>
      <c r="R369">
        <v>0</v>
      </c>
      <c r="S369">
        <v>0</v>
      </c>
      <c r="T369">
        <v>0</v>
      </c>
      <c r="V369">
        <v>0</v>
      </c>
      <c r="W369">
        <v>0</v>
      </c>
      <c r="X369">
        <v>0</v>
      </c>
      <c r="Y369">
        <v>0</v>
      </c>
      <c r="AA369" s="2">
        <v>1501</v>
      </c>
      <c r="AB369">
        <v>0</v>
      </c>
      <c r="AC369">
        <v>0</v>
      </c>
      <c r="AD369">
        <v>0</v>
      </c>
      <c r="AE369">
        <v>0</v>
      </c>
    </row>
    <row r="370" spans="1:31" x14ac:dyDescent="0.25">
      <c r="A370" t="s">
        <v>364</v>
      </c>
      <c r="B370">
        <v>0</v>
      </c>
      <c r="C370">
        <v>0</v>
      </c>
      <c r="D370">
        <v>0</v>
      </c>
      <c r="E370">
        <v>0</v>
      </c>
      <c r="G370">
        <v>0</v>
      </c>
      <c r="H370">
        <v>0</v>
      </c>
      <c r="I370">
        <v>0</v>
      </c>
      <c r="J370">
        <v>0</v>
      </c>
      <c r="L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T370">
        <v>0</v>
      </c>
      <c r="V370">
        <v>0</v>
      </c>
      <c r="W370">
        <v>0</v>
      </c>
      <c r="X370">
        <v>0</v>
      </c>
      <c r="Y370">
        <v>0</v>
      </c>
      <c r="AA370" s="2">
        <v>1502</v>
      </c>
      <c r="AB370">
        <v>0</v>
      </c>
      <c r="AC370">
        <v>0</v>
      </c>
      <c r="AD370">
        <v>0</v>
      </c>
      <c r="AE370">
        <v>0</v>
      </c>
    </row>
    <row r="371" spans="1:31" x14ac:dyDescent="0.25">
      <c r="A371" t="s">
        <v>365</v>
      </c>
      <c r="B371">
        <v>2063400.68</v>
      </c>
      <c r="C371">
        <v>3258942.06</v>
      </c>
      <c r="D371">
        <v>49321428.909999996</v>
      </c>
      <c r="E371">
        <v>18448580.059999999</v>
      </c>
      <c r="G371">
        <v>21146780.09</v>
      </c>
      <c r="H371">
        <v>3645646.69</v>
      </c>
      <c r="I371">
        <v>50277809.590000004</v>
      </c>
      <c r="J371">
        <v>21863396.32</v>
      </c>
      <c r="L371">
        <v>1318176.74</v>
      </c>
      <c r="M371">
        <v>3940943.93</v>
      </c>
      <c r="N371">
        <v>92183089.260000005</v>
      </c>
      <c r="O371">
        <v>64325841.57</v>
      </c>
      <c r="Q371">
        <v>2740839.86</v>
      </c>
      <c r="R371">
        <v>21183263.34</v>
      </c>
      <c r="S371">
        <v>85818779.769999996</v>
      </c>
      <c r="T371">
        <v>94632555.099999994</v>
      </c>
      <c r="V371">
        <v>117105123.90000001</v>
      </c>
      <c r="W371">
        <v>3399195.47</v>
      </c>
      <c r="X371">
        <v>71533856</v>
      </c>
      <c r="Y371">
        <v>84641099.060000002</v>
      </c>
      <c r="AA371" s="2">
        <v>16</v>
      </c>
      <c r="AB371">
        <v>95132408.260000005</v>
      </c>
      <c r="AC371">
        <v>80694289.269999996</v>
      </c>
      <c r="AD371">
        <v>2777040.56</v>
      </c>
      <c r="AE371">
        <v>199.17197565000001</v>
      </c>
    </row>
    <row r="372" spans="1:31" x14ac:dyDescent="0.25">
      <c r="A372" t="s">
        <v>366</v>
      </c>
      <c r="B372">
        <v>0</v>
      </c>
      <c r="C372">
        <v>0</v>
      </c>
      <c r="D372">
        <v>0</v>
      </c>
      <c r="E372">
        <v>0</v>
      </c>
      <c r="G372">
        <v>0</v>
      </c>
      <c r="H372">
        <v>0</v>
      </c>
      <c r="I372">
        <v>0</v>
      </c>
      <c r="J372">
        <v>0</v>
      </c>
      <c r="L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T372">
        <v>0</v>
      </c>
      <c r="V372">
        <v>0</v>
      </c>
      <c r="W372">
        <v>0</v>
      </c>
      <c r="X372">
        <v>0</v>
      </c>
      <c r="Y372">
        <v>0</v>
      </c>
      <c r="AA372" s="2">
        <v>1601</v>
      </c>
      <c r="AB372">
        <v>0</v>
      </c>
      <c r="AC372">
        <v>0</v>
      </c>
      <c r="AD372">
        <v>0</v>
      </c>
      <c r="AE372">
        <v>0</v>
      </c>
    </row>
    <row r="373" spans="1:31" x14ac:dyDescent="0.25">
      <c r="A373" t="s">
        <v>367</v>
      </c>
      <c r="B373">
        <v>0</v>
      </c>
      <c r="C373">
        <v>0</v>
      </c>
      <c r="D373">
        <v>0</v>
      </c>
      <c r="E373">
        <v>0</v>
      </c>
      <c r="G373">
        <v>0</v>
      </c>
      <c r="H373">
        <v>0</v>
      </c>
      <c r="I373">
        <v>0</v>
      </c>
      <c r="J373">
        <v>0</v>
      </c>
      <c r="L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T373">
        <v>0</v>
      </c>
      <c r="V373">
        <v>0</v>
      </c>
      <c r="W373">
        <v>0</v>
      </c>
      <c r="X373">
        <v>0</v>
      </c>
      <c r="Y373">
        <v>0</v>
      </c>
      <c r="AA373" s="2">
        <v>160105</v>
      </c>
      <c r="AB373">
        <v>0</v>
      </c>
      <c r="AC373">
        <v>0</v>
      </c>
      <c r="AD373">
        <v>0</v>
      </c>
      <c r="AE373">
        <v>0</v>
      </c>
    </row>
    <row r="374" spans="1:31" x14ac:dyDescent="0.25">
      <c r="A374" t="s">
        <v>368</v>
      </c>
      <c r="B374">
        <v>0</v>
      </c>
      <c r="C374">
        <v>0</v>
      </c>
      <c r="D374">
        <v>0</v>
      </c>
      <c r="E374">
        <v>0</v>
      </c>
      <c r="G374">
        <v>0</v>
      </c>
      <c r="H374">
        <v>0</v>
      </c>
      <c r="I374">
        <v>0</v>
      </c>
      <c r="J374">
        <v>0</v>
      </c>
      <c r="L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T374">
        <v>0</v>
      </c>
      <c r="V374">
        <v>0</v>
      </c>
      <c r="W374">
        <v>0</v>
      </c>
      <c r="X374">
        <v>0</v>
      </c>
      <c r="Y374">
        <v>0</v>
      </c>
      <c r="AA374" s="2">
        <v>160110</v>
      </c>
      <c r="AB374">
        <v>0</v>
      </c>
      <c r="AC374">
        <v>0</v>
      </c>
      <c r="AD374">
        <v>0</v>
      </c>
      <c r="AE374">
        <v>0</v>
      </c>
    </row>
    <row r="375" spans="1:31" x14ac:dyDescent="0.25">
      <c r="A375" t="s">
        <v>369</v>
      </c>
      <c r="B375">
        <v>564304.30000000005</v>
      </c>
      <c r="C375">
        <v>5103.4799999999996</v>
      </c>
      <c r="D375">
        <v>3840984.49</v>
      </c>
      <c r="E375">
        <v>485648.94</v>
      </c>
      <c r="G375">
        <v>84451.85</v>
      </c>
      <c r="H375">
        <v>2379.33</v>
      </c>
      <c r="I375">
        <v>4302295.33</v>
      </c>
      <c r="J375">
        <v>250070.65</v>
      </c>
      <c r="L375">
        <v>179807.99</v>
      </c>
      <c r="M375">
        <v>662.14</v>
      </c>
      <c r="N375">
        <v>3164750.05</v>
      </c>
      <c r="O375">
        <v>160316.68</v>
      </c>
      <c r="Q375">
        <v>462176.55</v>
      </c>
      <c r="R375">
        <v>19444.41</v>
      </c>
      <c r="S375">
        <v>1707277.95</v>
      </c>
      <c r="T375">
        <v>94309.45</v>
      </c>
      <c r="V375">
        <v>36645.83</v>
      </c>
      <c r="W375">
        <v>330560.23</v>
      </c>
      <c r="X375">
        <v>1543296.28</v>
      </c>
      <c r="Y375">
        <v>175486.41</v>
      </c>
      <c r="AA375" s="2">
        <v>1602</v>
      </c>
      <c r="AB375">
        <v>6081647.79</v>
      </c>
      <c r="AC375">
        <v>2762854.17</v>
      </c>
      <c r="AD375">
        <v>289701.63</v>
      </c>
      <c r="AE375">
        <v>2.2636917900000002</v>
      </c>
    </row>
    <row r="376" spans="1:31" x14ac:dyDescent="0.25">
      <c r="A376" t="s">
        <v>370</v>
      </c>
      <c r="B376">
        <v>0</v>
      </c>
      <c r="C376">
        <v>0</v>
      </c>
      <c r="D376">
        <v>130396.4</v>
      </c>
      <c r="E376">
        <v>485648.94</v>
      </c>
      <c r="G376">
        <v>0</v>
      </c>
      <c r="H376">
        <v>0</v>
      </c>
      <c r="I376">
        <v>39692.519999999997</v>
      </c>
      <c r="J376">
        <v>200025.53</v>
      </c>
      <c r="L376">
        <v>0</v>
      </c>
      <c r="M376">
        <v>0</v>
      </c>
      <c r="N376">
        <v>6815.41</v>
      </c>
      <c r="O376">
        <v>133934.94</v>
      </c>
      <c r="Q376">
        <v>0</v>
      </c>
      <c r="R376">
        <v>0</v>
      </c>
      <c r="S376">
        <v>5731.58</v>
      </c>
      <c r="T376">
        <v>87723.68</v>
      </c>
      <c r="V376">
        <v>0</v>
      </c>
      <c r="W376">
        <v>0</v>
      </c>
      <c r="X376">
        <v>11954.58</v>
      </c>
      <c r="Y376">
        <v>171184.49</v>
      </c>
      <c r="AA376" s="2">
        <v>160205</v>
      </c>
      <c r="AB376">
        <v>0</v>
      </c>
      <c r="AC376">
        <v>0</v>
      </c>
      <c r="AD376">
        <v>0</v>
      </c>
      <c r="AE376">
        <v>2.2636917900000002</v>
      </c>
    </row>
    <row r="377" spans="1:31" x14ac:dyDescent="0.25">
      <c r="A377" t="s">
        <v>371</v>
      </c>
      <c r="B377">
        <v>564061.98</v>
      </c>
      <c r="C377">
        <v>637.96</v>
      </c>
      <c r="D377">
        <v>580708.19999999995</v>
      </c>
      <c r="E377">
        <v>0</v>
      </c>
      <c r="G377">
        <v>84235.09</v>
      </c>
      <c r="H377">
        <v>297.43</v>
      </c>
      <c r="I377">
        <v>1132864.6200000001</v>
      </c>
      <c r="J377">
        <v>0</v>
      </c>
      <c r="L377">
        <v>174229.38</v>
      </c>
      <c r="M377">
        <v>82.77</v>
      </c>
      <c r="N377">
        <v>829687.74</v>
      </c>
      <c r="O377">
        <v>0</v>
      </c>
      <c r="Q377">
        <v>462150.06</v>
      </c>
      <c r="R377">
        <v>0</v>
      </c>
      <c r="S377">
        <v>1536740.82</v>
      </c>
      <c r="T377">
        <v>0</v>
      </c>
      <c r="V377">
        <v>0</v>
      </c>
      <c r="W377">
        <v>306756.71999999997</v>
      </c>
      <c r="X377">
        <v>967094.13</v>
      </c>
      <c r="Y377">
        <v>0</v>
      </c>
      <c r="AA377" s="2">
        <v>160210</v>
      </c>
      <c r="AB377">
        <v>3738147.79</v>
      </c>
      <c r="AC377">
        <v>0</v>
      </c>
      <c r="AD377">
        <v>285228.17</v>
      </c>
      <c r="AE377">
        <v>0</v>
      </c>
    </row>
    <row r="378" spans="1:31" x14ac:dyDescent="0.25">
      <c r="A378" t="s">
        <v>372</v>
      </c>
      <c r="B378">
        <v>242.32</v>
      </c>
      <c r="C378">
        <v>0</v>
      </c>
      <c r="D378">
        <v>3129879.89</v>
      </c>
      <c r="E378">
        <v>0</v>
      </c>
      <c r="G378">
        <v>216.76</v>
      </c>
      <c r="H378">
        <v>0</v>
      </c>
      <c r="I378">
        <v>3129738.19</v>
      </c>
      <c r="J378">
        <v>0</v>
      </c>
      <c r="L378">
        <v>5578.61</v>
      </c>
      <c r="M378">
        <v>0</v>
      </c>
      <c r="N378">
        <v>2328246.9</v>
      </c>
      <c r="O378">
        <v>0</v>
      </c>
      <c r="Q378">
        <v>26.49</v>
      </c>
      <c r="R378">
        <v>0</v>
      </c>
      <c r="S378">
        <v>0</v>
      </c>
      <c r="T378">
        <v>0</v>
      </c>
      <c r="V378">
        <v>0</v>
      </c>
      <c r="W378">
        <v>0.18</v>
      </c>
      <c r="X378">
        <v>0</v>
      </c>
      <c r="Y378">
        <v>0</v>
      </c>
      <c r="AA378" s="2">
        <v>160215</v>
      </c>
      <c r="AB378">
        <v>0</v>
      </c>
      <c r="AC378">
        <v>2576958.33</v>
      </c>
      <c r="AD378">
        <v>4473.46</v>
      </c>
      <c r="AE378">
        <v>0</v>
      </c>
    </row>
    <row r="379" spans="1:31" x14ac:dyDescent="0.25">
      <c r="A379" t="s">
        <v>373</v>
      </c>
      <c r="B379">
        <v>0</v>
      </c>
      <c r="C379">
        <v>4465.5200000000004</v>
      </c>
      <c r="D379">
        <v>0</v>
      </c>
      <c r="E379">
        <v>0</v>
      </c>
      <c r="G379">
        <v>0</v>
      </c>
      <c r="H379">
        <v>2081.9</v>
      </c>
      <c r="I379">
        <v>0</v>
      </c>
      <c r="J379">
        <v>50045.120000000003</v>
      </c>
      <c r="L379">
        <v>0</v>
      </c>
      <c r="M379">
        <v>579.37</v>
      </c>
      <c r="N379">
        <v>0</v>
      </c>
      <c r="O379">
        <v>26381.74</v>
      </c>
      <c r="Q379">
        <v>0</v>
      </c>
      <c r="R379">
        <v>19444.41</v>
      </c>
      <c r="S379">
        <v>164805.54999999999</v>
      </c>
      <c r="T379">
        <v>6585.77</v>
      </c>
      <c r="V379">
        <v>36645.83</v>
      </c>
      <c r="W379">
        <v>23803.33</v>
      </c>
      <c r="X379">
        <v>564247.56999999995</v>
      </c>
      <c r="Y379">
        <v>4301.92</v>
      </c>
      <c r="AA379" s="2">
        <v>160220</v>
      </c>
      <c r="AB379">
        <v>2343500</v>
      </c>
      <c r="AC379">
        <v>185895.84</v>
      </c>
      <c r="AD379">
        <v>0</v>
      </c>
      <c r="AE379">
        <v>0</v>
      </c>
    </row>
    <row r="380" spans="1:31" x14ac:dyDescent="0.25">
      <c r="A380" t="s">
        <v>374</v>
      </c>
      <c r="B380">
        <v>182140.5</v>
      </c>
      <c r="C380">
        <v>1799424.28</v>
      </c>
      <c r="D380">
        <v>1426845.39</v>
      </c>
      <c r="E380">
        <v>10207048.24</v>
      </c>
      <c r="G380">
        <v>196978.4</v>
      </c>
      <c r="H380">
        <v>2086484.57</v>
      </c>
      <c r="I380">
        <v>3960365.07</v>
      </c>
      <c r="J380">
        <v>13316991.779999999</v>
      </c>
      <c r="L380">
        <v>254842.62</v>
      </c>
      <c r="M380">
        <v>2711515.66</v>
      </c>
      <c r="N380">
        <v>6983969.3399999999</v>
      </c>
      <c r="O380">
        <v>16583499.300000001</v>
      </c>
      <c r="Q380">
        <v>378429.05</v>
      </c>
      <c r="R380">
        <v>3002246.21</v>
      </c>
      <c r="S380">
        <v>8670855.2300000004</v>
      </c>
      <c r="T380">
        <v>19916506.289999999</v>
      </c>
      <c r="V380">
        <v>3124521.21</v>
      </c>
      <c r="W380">
        <v>570022.32999999996</v>
      </c>
      <c r="X380">
        <v>10310339.42</v>
      </c>
      <c r="Y380">
        <v>26486128.449999999</v>
      </c>
      <c r="AA380" s="2">
        <v>1603</v>
      </c>
      <c r="AB380">
        <v>11000006.77</v>
      </c>
      <c r="AC380">
        <v>3243457</v>
      </c>
      <c r="AD380">
        <v>813628.74</v>
      </c>
      <c r="AE380">
        <v>26.326285260000002</v>
      </c>
    </row>
    <row r="381" spans="1:31" x14ac:dyDescent="0.25">
      <c r="A381" t="s">
        <v>375</v>
      </c>
      <c r="B381">
        <v>68603.97</v>
      </c>
      <c r="C381">
        <v>1799424.28</v>
      </c>
      <c r="D381">
        <v>1253979.29</v>
      </c>
      <c r="E381">
        <v>8941012.4399999995</v>
      </c>
      <c r="G381">
        <v>83501.570000000007</v>
      </c>
      <c r="H381">
        <v>2086484.57</v>
      </c>
      <c r="I381">
        <v>3766026.72</v>
      </c>
      <c r="J381">
        <v>11476216.01</v>
      </c>
      <c r="L381">
        <v>83216.42</v>
      </c>
      <c r="M381">
        <v>2711515.66</v>
      </c>
      <c r="N381">
        <v>6614183.3899999997</v>
      </c>
      <c r="O381">
        <v>14386344.789999999</v>
      </c>
      <c r="Q381">
        <v>128932.28</v>
      </c>
      <c r="R381">
        <v>3002246.21</v>
      </c>
      <c r="S381">
        <v>8343147</v>
      </c>
      <c r="T381">
        <v>17323191.300000001</v>
      </c>
      <c r="V381">
        <v>3124521.21</v>
      </c>
      <c r="W381">
        <v>335506.27</v>
      </c>
      <c r="X381">
        <v>10007993.369999999</v>
      </c>
      <c r="Y381">
        <v>22407408.460000001</v>
      </c>
      <c r="AA381" s="2">
        <v>160305</v>
      </c>
      <c r="AB381">
        <v>10764887.310000001</v>
      </c>
      <c r="AC381">
        <v>0</v>
      </c>
      <c r="AD381">
        <v>601314.55000000005</v>
      </c>
      <c r="AE381">
        <v>18.533465679999999</v>
      </c>
    </row>
    <row r="382" spans="1:31" x14ac:dyDescent="0.25">
      <c r="A382" t="s">
        <v>376</v>
      </c>
      <c r="B382">
        <v>0</v>
      </c>
      <c r="C382">
        <v>0</v>
      </c>
      <c r="D382">
        <v>0</v>
      </c>
      <c r="E382">
        <v>435983.66</v>
      </c>
      <c r="G382">
        <v>0</v>
      </c>
      <c r="H382">
        <v>0</v>
      </c>
      <c r="I382">
        <v>0</v>
      </c>
      <c r="J382">
        <v>430340.26</v>
      </c>
      <c r="L382">
        <v>0</v>
      </c>
      <c r="M382">
        <v>0</v>
      </c>
      <c r="N382">
        <v>0</v>
      </c>
      <c r="O382">
        <v>304790.45</v>
      </c>
      <c r="Q382">
        <v>0</v>
      </c>
      <c r="R382">
        <v>0</v>
      </c>
      <c r="S382">
        <v>0</v>
      </c>
      <c r="T382">
        <v>432947.85</v>
      </c>
      <c r="V382">
        <v>0</v>
      </c>
      <c r="W382">
        <v>0</v>
      </c>
      <c r="X382">
        <v>0</v>
      </c>
      <c r="Y382">
        <v>544363.12</v>
      </c>
      <c r="AA382" s="2">
        <v>160310</v>
      </c>
      <c r="AB382">
        <v>0</v>
      </c>
      <c r="AC382">
        <v>0</v>
      </c>
      <c r="AD382">
        <v>0</v>
      </c>
      <c r="AE382">
        <v>0.30288265999999997</v>
      </c>
    </row>
    <row r="383" spans="1:31" x14ac:dyDescent="0.25">
      <c r="A383" t="s">
        <v>377</v>
      </c>
      <c r="B383">
        <v>113536.53</v>
      </c>
      <c r="C383">
        <v>0</v>
      </c>
      <c r="D383">
        <v>0</v>
      </c>
      <c r="E383">
        <v>0</v>
      </c>
      <c r="G383">
        <v>113476.83</v>
      </c>
      <c r="H383">
        <v>0</v>
      </c>
      <c r="I383">
        <v>0</v>
      </c>
      <c r="J383">
        <v>0</v>
      </c>
      <c r="L383">
        <v>110845.13</v>
      </c>
      <c r="M383">
        <v>0</v>
      </c>
      <c r="N383">
        <v>3368.06</v>
      </c>
      <c r="O383">
        <v>0</v>
      </c>
      <c r="Q383">
        <v>140369.60000000001</v>
      </c>
      <c r="R383">
        <v>0</v>
      </c>
      <c r="S383">
        <v>14617.74</v>
      </c>
      <c r="T383">
        <v>0</v>
      </c>
      <c r="V383">
        <v>0</v>
      </c>
      <c r="W383">
        <v>127152.37</v>
      </c>
      <c r="X383">
        <v>1869.05</v>
      </c>
      <c r="Y383">
        <v>0</v>
      </c>
      <c r="AA383" s="2">
        <v>160315</v>
      </c>
      <c r="AB383">
        <v>0</v>
      </c>
      <c r="AC383">
        <v>0</v>
      </c>
      <c r="AD383">
        <v>100487.75</v>
      </c>
      <c r="AE383">
        <v>0</v>
      </c>
    </row>
    <row r="384" spans="1:31" x14ac:dyDescent="0.25">
      <c r="A384" t="s">
        <v>378</v>
      </c>
      <c r="B384">
        <v>0</v>
      </c>
      <c r="C384">
        <v>0</v>
      </c>
      <c r="D384">
        <v>1833.68</v>
      </c>
      <c r="E384">
        <v>252234.17</v>
      </c>
      <c r="G384">
        <v>0</v>
      </c>
      <c r="H384">
        <v>0</v>
      </c>
      <c r="I384">
        <v>50895.05</v>
      </c>
      <c r="J384">
        <v>806887.43</v>
      </c>
      <c r="L384">
        <v>0</v>
      </c>
      <c r="M384">
        <v>0</v>
      </c>
      <c r="N384">
        <v>136356.38</v>
      </c>
      <c r="O384">
        <v>963158.92</v>
      </c>
      <c r="Q384">
        <v>0</v>
      </c>
      <c r="R384">
        <v>0</v>
      </c>
      <c r="S384">
        <v>133269.49</v>
      </c>
      <c r="T384">
        <v>1487497.16</v>
      </c>
      <c r="V384">
        <v>0</v>
      </c>
      <c r="W384">
        <v>0</v>
      </c>
      <c r="X384">
        <v>171002.15</v>
      </c>
      <c r="Y384">
        <v>2193293.39</v>
      </c>
      <c r="AA384" s="2">
        <v>160320</v>
      </c>
      <c r="AB384">
        <v>130118.54</v>
      </c>
      <c r="AC384">
        <v>0</v>
      </c>
      <c r="AD384">
        <v>0</v>
      </c>
      <c r="AE384">
        <v>6.9853772100000002</v>
      </c>
    </row>
    <row r="385" spans="1:31" x14ac:dyDescent="0.25">
      <c r="A385" t="s">
        <v>379</v>
      </c>
      <c r="AA385" s="2">
        <v>160325</v>
      </c>
      <c r="AB385">
        <v>0</v>
      </c>
      <c r="AC385">
        <v>0</v>
      </c>
      <c r="AD385">
        <v>0</v>
      </c>
      <c r="AE385">
        <v>0</v>
      </c>
    </row>
    <row r="386" spans="1:31" x14ac:dyDescent="0.25">
      <c r="A386" t="s">
        <v>380</v>
      </c>
      <c r="AA386" s="2">
        <v>160345</v>
      </c>
      <c r="AB386">
        <v>0</v>
      </c>
      <c r="AC386">
        <v>0</v>
      </c>
      <c r="AD386">
        <v>2523.09</v>
      </c>
      <c r="AE386">
        <v>0</v>
      </c>
    </row>
    <row r="387" spans="1:31" x14ac:dyDescent="0.25">
      <c r="A387" t="s">
        <v>381</v>
      </c>
      <c r="B387">
        <v>0</v>
      </c>
      <c r="C387">
        <v>0</v>
      </c>
      <c r="D387">
        <v>171032.42</v>
      </c>
      <c r="E387">
        <v>577817.97</v>
      </c>
      <c r="G387">
        <v>0</v>
      </c>
      <c r="H387">
        <v>0</v>
      </c>
      <c r="I387">
        <v>143443.29999999999</v>
      </c>
      <c r="J387">
        <v>603548.07999999996</v>
      </c>
      <c r="L387">
        <v>60781.07</v>
      </c>
      <c r="M387">
        <v>0</v>
      </c>
      <c r="N387">
        <v>230061.51</v>
      </c>
      <c r="O387">
        <v>929205.14</v>
      </c>
      <c r="Q387">
        <v>109127.17</v>
      </c>
      <c r="R387">
        <v>0</v>
      </c>
      <c r="S387">
        <v>179821</v>
      </c>
      <c r="T387">
        <v>672869.98</v>
      </c>
      <c r="V387">
        <v>0</v>
      </c>
      <c r="W387">
        <v>107363.69</v>
      </c>
      <c r="X387">
        <v>129474.85</v>
      </c>
      <c r="Y387">
        <v>1341063.48</v>
      </c>
      <c r="AA387" s="2">
        <v>160350</v>
      </c>
      <c r="AB387">
        <v>105000.92</v>
      </c>
      <c r="AC387">
        <v>0</v>
      </c>
      <c r="AD387">
        <v>109303.35</v>
      </c>
      <c r="AE387">
        <v>0.50455970999999999</v>
      </c>
    </row>
    <row r="388" spans="1:31" x14ac:dyDescent="0.25">
      <c r="A388" t="s">
        <v>382</v>
      </c>
      <c r="B388">
        <v>0</v>
      </c>
      <c r="C388">
        <v>0</v>
      </c>
      <c r="D388">
        <v>0</v>
      </c>
      <c r="E388">
        <v>52494.23</v>
      </c>
      <c r="G388">
        <v>0</v>
      </c>
      <c r="H388">
        <v>0</v>
      </c>
      <c r="I388">
        <v>0</v>
      </c>
      <c r="J388">
        <v>35312.07</v>
      </c>
      <c r="L388">
        <v>0</v>
      </c>
      <c r="M388">
        <v>0</v>
      </c>
      <c r="N388">
        <v>0</v>
      </c>
      <c r="O388">
        <v>35312.07</v>
      </c>
      <c r="Q388">
        <v>0</v>
      </c>
      <c r="R388">
        <v>0</v>
      </c>
      <c r="S388">
        <v>0</v>
      </c>
      <c r="T388">
        <v>35312.07</v>
      </c>
      <c r="V388">
        <v>0</v>
      </c>
      <c r="W388">
        <v>0</v>
      </c>
      <c r="X388">
        <v>0</v>
      </c>
      <c r="Y388">
        <v>18950.41</v>
      </c>
      <c r="AA388" s="2">
        <v>1604</v>
      </c>
      <c r="AB388">
        <v>210369.86</v>
      </c>
      <c r="AC388">
        <v>0</v>
      </c>
      <c r="AD388">
        <v>0</v>
      </c>
      <c r="AE388">
        <v>1.8950410000000001E-2</v>
      </c>
    </row>
    <row r="389" spans="1:31" x14ac:dyDescent="0.25">
      <c r="A389" t="s">
        <v>383</v>
      </c>
      <c r="B389">
        <v>0</v>
      </c>
      <c r="C389">
        <v>3557.21</v>
      </c>
      <c r="D389">
        <v>0</v>
      </c>
      <c r="E389">
        <v>118194.41</v>
      </c>
      <c r="G389">
        <v>0</v>
      </c>
      <c r="H389">
        <v>3024.77</v>
      </c>
      <c r="I389">
        <v>0</v>
      </c>
      <c r="J389">
        <v>157964.65</v>
      </c>
      <c r="L389">
        <v>0</v>
      </c>
      <c r="M389">
        <v>2314.85</v>
      </c>
      <c r="N389">
        <v>0</v>
      </c>
      <c r="O389">
        <v>125295.53</v>
      </c>
      <c r="Q389">
        <v>0</v>
      </c>
      <c r="R389">
        <v>1604.92</v>
      </c>
      <c r="S389">
        <v>0</v>
      </c>
      <c r="T389">
        <v>79315.53</v>
      </c>
      <c r="V389">
        <v>895.07</v>
      </c>
      <c r="W389">
        <v>0</v>
      </c>
      <c r="X389">
        <v>0</v>
      </c>
      <c r="Y389">
        <v>56044.9</v>
      </c>
      <c r="AA389" s="2">
        <v>1605</v>
      </c>
      <c r="AB389">
        <v>0</v>
      </c>
      <c r="AC389">
        <v>0.09</v>
      </c>
      <c r="AD389">
        <v>0</v>
      </c>
      <c r="AE389">
        <v>5.404457E-2</v>
      </c>
    </row>
    <row r="390" spans="1:31" x14ac:dyDescent="0.25">
      <c r="A390" t="s">
        <v>384</v>
      </c>
      <c r="B390">
        <v>0</v>
      </c>
      <c r="C390">
        <v>0</v>
      </c>
      <c r="D390">
        <v>0</v>
      </c>
      <c r="E390">
        <v>118194.41</v>
      </c>
      <c r="G390">
        <v>0</v>
      </c>
      <c r="H390">
        <v>0</v>
      </c>
      <c r="I390">
        <v>0</v>
      </c>
      <c r="J390">
        <v>157964.65</v>
      </c>
      <c r="L390">
        <v>0</v>
      </c>
      <c r="M390">
        <v>0</v>
      </c>
      <c r="N390">
        <v>0</v>
      </c>
      <c r="O390">
        <v>125295.53</v>
      </c>
      <c r="Q390">
        <v>0</v>
      </c>
      <c r="R390">
        <v>0</v>
      </c>
      <c r="S390">
        <v>0</v>
      </c>
      <c r="T390">
        <v>79315.53</v>
      </c>
      <c r="V390">
        <v>0</v>
      </c>
      <c r="W390">
        <v>0</v>
      </c>
      <c r="X390">
        <v>0</v>
      </c>
      <c r="Y390">
        <v>56044.9</v>
      </c>
      <c r="AA390" s="2">
        <v>160505</v>
      </c>
      <c r="AB390">
        <v>0</v>
      </c>
      <c r="AC390">
        <v>0</v>
      </c>
      <c r="AD390">
        <v>0</v>
      </c>
      <c r="AE390">
        <v>5.404457E-2</v>
      </c>
    </row>
    <row r="391" spans="1:31" x14ac:dyDescent="0.25">
      <c r="A391" t="s">
        <v>385</v>
      </c>
      <c r="B391">
        <v>0</v>
      </c>
      <c r="C391">
        <v>0</v>
      </c>
      <c r="D391">
        <v>0</v>
      </c>
      <c r="E391">
        <v>0</v>
      </c>
      <c r="G391">
        <v>0</v>
      </c>
      <c r="H391">
        <v>0</v>
      </c>
      <c r="I391">
        <v>0</v>
      </c>
      <c r="J391">
        <v>0</v>
      </c>
      <c r="L391">
        <v>0</v>
      </c>
      <c r="M391">
        <v>0</v>
      </c>
      <c r="N391">
        <v>0</v>
      </c>
      <c r="O391">
        <v>0</v>
      </c>
      <c r="Q391">
        <v>0</v>
      </c>
      <c r="R391">
        <v>0</v>
      </c>
      <c r="S391">
        <v>0</v>
      </c>
      <c r="T391">
        <v>0</v>
      </c>
      <c r="V391">
        <v>0</v>
      </c>
      <c r="W391">
        <v>0</v>
      </c>
      <c r="X391">
        <v>0</v>
      </c>
      <c r="Y391">
        <v>0</v>
      </c>
      <c r="AA391" s="2">
        <v>160510</v>
      </c>
      <c r="AB391">
        <v>0</v>
      </c>
      <c r="AC391">
        <v>0</v>
      </c>
      <c r="AD391">
        <v>0</v>
      </c>
      <c r="AE391">
        <v>0</v>
      </c>
    </row>
    <row r="392" spans="1:31" x14ac:dyDescent="0.25">
      <c r="A392" t="s">
        <v>386</v>
      </c>
      <c r="B392">
        <v>0</v>
      </c>
      <c r="C392">
        <v>0</v>
      </c>
      <c r="D392">
        <v>0</v>
      </c>
      <c r="E392">
        <v>0</v>
      </c>
      <c r="G392">
        <v>0</v>
      </c>
      <c r="H392">
        <v>0</v>
      </c>
      <c r="I392">
        <v>0</v>
      </c>
      <c r="J392">
        <v>0</v>
      </c>
      <c r="L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T392">
        <v>0</v>
      </c>
      <c r="V392">
        <v>0</v>
      </c>
      <c r="W392">
        <v>0</v>
      </c>
      <c r="X392">
        <v>0</v>
      </c>
      <c r="Y392">
        <v>0</v>
      </c>
      <c r="AA392" s="2">
        <v>160515</v>
      </c>
      <c r="AB392">
        <v>0</v>
      </c>
      <c r="AC392">
        <v>0</v>
      </c>
      <c r="AD392">
        <v>0</v>
      </c>
      <c r="AE392">
        <v>0</v>
      </c>
    </row>
    <row r="393" spans="1:31" x14ac:dyDescent="0.25">
      <c r="A393" t="s">
        <v>387</v>
      </c>
      <c r="B393">
        <v>0</v>
      </c>
      <c r="C393">
        <v>3557.21</v>
      </c>
      <c r="D393">
        <v>0</v>
      </c>
      <c r="E393">
        <v>0</v>
      </c>
      <c r="G393">
        <v>0</v>
      </c>
      <c r="H393">
        <v>3024.77</v>
      </c>
      <c r="I393">
        <v>0</v>
      </c>
      <c r="J393">
        <v>0</v>
      </c>
      <c r="L393">
        <v>0</v>
      </c>
      <c r="M393">
        <v>2314.85</v>
      </c>
      <c r="N393">
        <v>0</v>
      </c>
      <c r="O393">
        <v>0</v>
      </c>
      <c r="Q393">
        <v>0</v>
      </c>
      <c r="R393">
        <v>1604.92</v>
      </c>
      <c r="S393">
        <v>0</v>
      </c>
      <c r="T393">
        <v>0</v>
      </c>
      <c r="V393">
        <v>895.07</v>
      </c>
      <c r="W393">
        <v>0</v>
      </c>
      <c r="X393">
        <v>0</v>
      </c>
      <c r="Y393">
        <v>0</v>
      </c>
      <c r="AA393" s="2">
        <v>160590</v>
      </c>
      <c r="AB393">
        <v>0</v>
      </c>
      <c r="AC393">
        <v>0.09</v>
      </c>
      <c r="AD393">
        <v>0</v>
      </c>
      <c r="AE393">
        <v>0</v>
      </c>
    </row>
    <row r="394" spans="1:31" x14ac:dyDescent="0.25">
      <c r="A394" t="s">
        <v>388</v>
      </c>
      <c r="B394">
        <v>0</v>
      </c>
      <c r="C394">
        <v>0</v>
      </c>
      <c r="D394">
        <v>0</v>
      </c>
      <c r="E394">
        <v>0</v>
      </c>
      <c r="G394">
        <v>0</v>
      </c>
      <c r="H394">
        <v>0</v>
      </c>
      <c r="I394">
        <v>0</v>
      </c>
      <c r="J394">
        <v>0</v>
      </c>
      <c r="L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T394">
        <v>0.9</v>
      </c>
      <c r="V394">
        <v>0</v>
      </c>
      <c r="W394">
        <v>0</v>
      </c>
      <c r="X394">
        <v>0</v>
      </c>
      <c r="Y394">
        <v>0.9</v>
      </c>
      <c r="AA394" s="2">
        <v>1606</v>
      </c>
      <c r="AB394">
        <v>0</v>
      </c>
      <c r="AC394">
        <v>0</v>
      </c>
      <c r="AD394">
        <v>0</v>
      </c>
      <c r="AE394">
        <v>0</v>
      </c>
    </row>
    <row r="395" spans="1:31" x14ac:dyDescent="0.25">
      <c r="A395" t="s">
        <v>389</v>
      </c>
      <c r="B395">
        <v>0</v>
      </c>
      <c r="C395">
        <v>0</v>
      </c>
      <c r="D395">
        <v>67198.13</v>
      </c>
      <c r="E395">
        <v>0</v>
      </c>
      <c r="G395">
        <v>0</v>
      </c>
      <c r="H395">
        <v>0</v>
      </c>
      <c r="I395">
        <v>67198.13</v>
      </c>
      <c r="J395">
        <v>0</v>
      </c>
      <c r="L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T395">
        <v>0</v>
      </c>
      <c r="V395">
        <v>0</v>
      </c>
      <c r="W395">
        <v>0</v>
      </c>
      <c r="X395">
        <v>0</v>
      </c>
      <c r="Y395">
        <v>0</v>
      </c>
      <c r="AA395" s="2">
        <v>1611</v>
      </c>
      <c r="AB395">
        <v>0</v>
      </c>
      <c r="AC395">
        <v>0</v>
      </c>
      <c r="AD395">
        <v>0</v>
      </c>
      <c r="AE395">
        <v>0</v>
      </c>
    </row>
    <row r="396" spans="1:31" x14ac:dyDescent="0.25">
      <c r="A396" t="s">
        <v>390</v>
      </c>
      <c r="B396">
        <v>0</v>
      </c>
      <c r="C396">
        <v>562343.78</v>
      </c>
      <c r="D396">
        <v>59739800.710000001</v>
      </c>
      <c r="E396">
        <v>0</v>
      </c>
      <c r="G396">
        <v>365000</v>
      </c>
      <c r="H396">
        <v>438097.04</v>
      </c>
      <c r="I396">
        <v>59739800.710000001</v>
      </c>
      <c r="J396">
        <v>8332700</v>
      </c>
      <c r="L396">
        <v>730350</v>
      </c>
      <c r="M396">
        <v>5074.72</v>
      </c>
      <c r="N396">
        <v>70478098.069999993</v>
      </c>
      <c r="O396">
        <v>8332700</v>
      </c>
      <c r="Q396">
        <v>0</v>
      </c>
      <c r="R396">
        <v>0</v>
      </c>
      <c r="S396">
        <v>70462804.200000003</v>
      </c>
      <c r="T396">
        <v>8332700</v>
      </c>
      <c r="V396">
        <v>0</v>
      </c>
      <c r="W396">
        <v>9998.4699999999993</v>
      </c>
      <c r="X396">
        <v>8793921.8200000003</v>
      </c>
      <c r="Y396">
        <v>6090768.5899999999</v>
      </c>
      <c r="AA396" s="2">
        <v>1612</v>
      </c>
      <c r="AB396">
        <v>5552735.9400000004</v>
      </c>
      <c r="AC396">
        <v>0</v>
      </c>
      <c r="AD396">
        <v>0</v>
      </c>
      <c r="AE396">
        <v>9.9999999999999995E-7</v>
      </c>
    </row>
    <row r="397" spans="1:31" x14ac:dyDescent="0.25">
      <c r="A397" t="s">
        <v>391</v>
      </c>
      <c r="B397">
        <v>0</v>
      </c>
      <c r="C397">
        <v>0</v>
      </c>
      <c r="D397">
        <v>0</v>
      </c>
      <c r="E397">
        <v>226402.43</v>
      </c>
      <c r="G397">
        <v>0</v>
      </c>
      <c r="H397">
        <v>0</v>
      </c>
      <c r="I397">
        <v>0</v>
      </c>
      <c r="J397">
        <v>200250.9</v>
      </c>
      <c r="L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T397">
        <v>0</v>
      </c>
      <c r="V397">
        <v>0</v>
      </c>
      <c r="W397">
        <v>0</v>
      </c>
      <c r="X397">
        <v>0</v>
      </c>
      <c r="Y397">
        <v>0</v>
      </c>
      <c r="AA397" s="2">
        <v>1613</v>
      </c>
      <c r="AB397">
        <v>0</v>
      </c>
      <c r="AC397">
        <v>0</v>
      </c>
      <c r="AD397">
        <v>0</v>
      </c>
      <c r="AE397">
        <v>0</v>
      </c>
    </row>
    <row r="398" spans="1:31" x14ac:dyDescent="0.25">
      <c r="A398" t="s">
        <v>392</v>
      </c>
      <c r="B398">
        <v>23266.880000000001</v>
      </c>
      <c r="C398">
        <v>0</v>
      </c>
      <c r="D398">
        <v>4782201.92</v>
      </c>
      <c r="E398">
        <v>0</v>
      </c>
      <c r="G398">
        <v>47770.31</v>
      </c>
      <c r="H398">
        <v>0</v>
      </c>
      <c r="I398">
        <v>1167324.3400000001</v>
      </c>
      <c r="J398">
        <v>0</v>
      </c>
      <c r="L398">
        <v>80714.850000000006</v>
      </c>
      <c r="M398">
        <v>0</v>
      </c>
      <c r="N398">
        <v>1379364.14</v>
      </c>
      <c r="O398">
        <v>310280.09000000003</v>
      </c>
      <c r="Q398">
        <v>148398.03</v>
      </c>
      <c r="R398">
        <v>0</v>
      </c>
      <c r="S398">
        <v>6905491.7599999998</v>
      </c>
      <c r="T398">
        <v>380033.03</v>
      </c>
      <c r="V398">
        <v>0</v>
      </c>
      <c r="W398">
        <v>115252.89</v>
      </c>
      <c r="X398">
        <v>7497405.4299999997</v>
      </c>
      <c r="Y398">
        <v>405044</v>
      </c>
      <c r="AA398" s="2">
        <v>1614</v>
      </c>
      <c r="AB398">
        <v>8615720.3800000008</v>
      </c>
      <c r="AC398">
        <v>0</v>
      </c>
      <c r="AD398">
        <v>126825.17</v>
      </c>
      <c r="AE398">
        <v>0.49438490000000002</v>
      </c>
    </row>
    <row r="399" spans="1:31" x14ac:dyDescent="0.25">
      <c r="A399" t="s">
        <v>393</v>
      </c>
      <c r="B399">
        <v>0</v>
      </c>
      <c r="C399">
        <v>0</v>
      </c>
      <c r="D399">
        <v>789.32</v>
      </c>
      <c r="E399">
        <v>81.31</v>
      </c>
      <c r="G399">
        <v>0</v>
      </c>
      <c r="H399">
        <v>0</v>
      </c>
      <c r="I399">
        <v>0</v>
      </c>
      <c r="J399">
        <v>259.33999999999997</v>
      </c>
      <c r="L399">
        <v>0</v>
      </c>
      <c r="M399">
        <v>0</v>
      </c>
      <c r="N399">
        <v>0</v>
      </c>
      <c r="O399">
        <v>259.33999999999997</v>
      </c>
      <c r="Q399">
        <v>0</v>
      </c>
      <c r="R399">
        <v>0</v>
      </c>
      <c r="S399">
        <v>450485.74</v>
      </c>
      <c r="T399">
        <v>259.33999999999997</v>
      </c>
      <c r="V399">
        <v>0</v>
      </c>
      <c r="W399">
        <v>0</v>
      </c>
      <c r="X399">
        <v>483820.64</v>
      </c>
      <c r="Y399">
        <v>259.33999999999997</v>
      </c>
      <c r="AA399" s="2">
        <v>161405</v>
      </c>
      <c r="AB399">
        <v>791367.74</v>
      </c>
      <c r="AC399">
        <v>0</v>
      </c>
      <c r="AD399">
        <v>0</v>
      </c>
      <c r="AE399">
        <v>2.5155000000000002E-4</v>
      </c>
    </row>
    <row r="400" spans="1:31" x14ac:dyDescent="0.25">
      <c r="A400" t="s">
        <v>394</v>
      </c>
      <c r="B400">
        <v>0</v>
      </c>
      <c r="C400">
        <v>0</v>
      </c>
      <c r="D400">
        <v>32.85</v>
      </c>
      <c r="E400">
        <v>92.72</v>
      </c>
      <c r="G400">
        <v>0</v>
      </c>
      <c r="H400">
        <v>0</v>
      </c>
      <c r="I400">
        <v>3</v>
      </c>
      <c r="J400">
        <v>219.03</v>
      </c>
      <c r="L400">
        <v>0</v>
      </c>
      <c r="M400">
        <v>0</v>
      </c>
      <c r="N400">
        <v>3</v>
      </c>
      <c r="O400">
        <v>2455.9899999999998</v>
      </c>
      <c r="Q400">
        <v>0</v>
      </c>
      <c r="R400">
        <v>0</v>
      </c>
      <c r="S400">
        <v>3</v>
      </c>
      <c r="T400">
        <v>2455.9899999999998</v>
      </c>
      <c r="V400">
        <v>0</v>
      </c>
      <c r="W400">
        <v>0</v>
      </c>
      <c r="X400">
        <v>3</v>
      </c>
      <c r="Y400">
        <v>2455.9899999999998</v>
      </c>
      <c r="AA400" s="2">
        <v>161410</v>
      </c>
      <c r="AB400">
        <v>3</v>
      </c>
      <c r="AC400">
        <v>0</v>
      </c>
      <c r="AD400">
        <v>0</v>
      </c>
      <c r="AE400">
        <v>2.4559899999999999E-3</v>
      </c>
    </row>
    <row r="401" spans="1:31" x14ac:dyDescent="0.25">
      <c r="A401" t="s">
        <v>395</v>
      </c>
      <c r="B401">
        <v>0</v>
      </c>
      <c r="C401">
        <v>0</v>
      </c>
      <c r="D401">
        <v>441.98</v>
      </c>
      <c r="E401">
        <v>0</v>
      </c>
      <c r="G401">
        <v>0</v>
      </c>
      <c r="H401">
        <v>0</v>
      </c>
      <c r="I401">
        <v>0</v>
      </c>
      <c r="J401">
        <v>0</v>
      </c>
      <c r="L401">
        <v>0</v>
      </c>
      <c r="M401">
        <v>0</v>
      </c>
      <c r="N401">
        <v>0</v>
      </c>
      <c r="O401">
        <v>0</v>
      </c>
      <c r="Q401">
        <v>0</v>
      </c>
      <c r="R401">
        <v>0</v>
      </c>
      <c r="S401">
        <v>0</v>
      </c>
      <c r="T401">
        <v>0</v>
      </c>
      <c r="V401">
        <v>0</v>
      </c>
      <c r="W401">
        <v>0</v>
      </c>
      <c r="X401">
        <v>53.74</v>
      </c>
      <c r="Y401">
        <v>0</v>
      </c>
      <c r="AA401" s="2">
        <v>161415</v>
      </c>
      <c r="AB401">
        <v>619.96</v>
      </c>
      <c r="AC401">
        <v>0</v>
      </c>
      <c r="AD401">
        <v>0</v>
      </c>
      <c r="AE401">
        <v>0</v>
      </c>
    </row>
    <row r="402" spans="1:31" x14ac:dyDescent="0.25">
      <c r="A402" t="s">
        <v>396</v>
      </c>
      <c r="B402">
        <v>0</v>
      </c>
      <c r="C402">
        <v>0</v>
      </c>
      <c r="D402">
        <v>58189.919999999998</v>
      </c>
      <c r="E402">
        <v>0</v>
      </c>
      <c r="G402">
        <v>0</v>
      </c>
      <c r="H402">
        <v>0</v>
      </c>
      <c r="I402">
        <v>1989.83</v>
      </c>
      <c r="J402">
        <v>160</v>
      </c>
      <c r="L402">
        <v>0</v>
      </c>
      <c r="M402">
        <v>0</v>
      </c>
      <c r="N402">
        <v>3543.03</v>
      </c>
      <c r="O402">
        <v>160</v>
      </c>
      <c r="Q402">
        <v>0</v>
      </c>
      <c r="R402">
        <v>0</v>
      </c>
      <c r="S402">
        <v>191603.6</v>
      </c>
      <c r="T402">
        <v>160</v>
      </c>
      <c r="V402">
        <v>0</v>
      </c>
      <c r="W402">
        <v>0</v>
      </c>
      <c r="X402">
        <v>563479.06999999995</v>
      </c>
      <c r="Y402">
        <v>160</v>
      </c>
      <c r="AA402" s="2">
        <v>161420</v>
      </c>
      <c r="AB402">
        <v>1505185.13</v>
      </c>
      <c r="AC402">
        <v>0</v>
      </c>
      <c r="AD402">
        <v>0</v>
      </c>
      <c r="AE402">
        <v>1.6000000000000001E-4</v>
      </c>
    </row>
    <row r="403" spans="1:31" x14ac:dyDescent="0.25">
      <c r="A403" t="s">
        <v>397</v>
      </c>
      <c r="B403">
        <v>0</v>
      </c>
      <c r="C403">
        <v>0</v>
      </c>
      <c r="D403">
        <v>17140.310000000001</v>
      </c>
      <c r="E403">
        <v>0</v>
      </c>
      <c r="G403">
        <v>0</v>
      </c>
      <c r="H403">
        <v>0</v>
      </c>
      <c r="I403">
        <v>15305.65</v>
      </c>
      <c r="J403">
        <v>0</v>
      </c>
      <c r="L403">
        <v>0</v>
      </c>
      <c r="M403">
        <v>0</v>
      </c>
      <c r="N403">
        <v>15305.65</v>
      </c>
      <c r="O403">
        <v>0</v>
      </c>
      <c r="Q403">
        <v>0</v>
      </c>
      <c r="R403">
        <v>0</v>
      </c>
      <c r="S403">
        <v>247.81</v>
      </c>
      <c r="T403">
        <v>0</v>
      </c>
      <c r="V403">
        <v>0</v>
      </c>
      <c r="W403">
        <v>0</v>
      </c>
      <c r="X403">
        <v>2</v>
      </c>
      <c r="Y403">
        <v>0</v>
      </c>
      <c r="AA403" s="2">
        <v>161425</v>
      </c>
      <c r="AB403">
        <v>4172.63</v>
      </c>
      <c r="AC403">
        <v>0</v>
      </c>
      <c r="AD403">
        <v>0</v>
      </c>
      <c r="AE403">
        <v>0</v>
      </c>
    </row>
    <row r="404" spans="1:31" x14ac:dyDescent="0.25">
      <c r="A404" t="s">
        <v>398</v>
      </c>
      <c r="B404">
        <v>23266.880000000001</v>
      </c>
      <c r="C404">
        <v>0</v>
      </c>
      <c r="D404">
        <v>2646325.38</v>
      </c>
      <c r="E404">
        <v>225656.82</v>
      </c>
      <c r="G404">
        <v>47770.31</v>
      </c>
      <c r="H404">
        <v>0</v>
      </c>
      <c r="I404">
        <v>203113.92</v>
      </c>
      <c r="J404">
        <v>198420.73</v>
      </c>
      <c r="L404">
        <v>80714.850000000006</v>
      </c>
      <c r="M404">
        <v>0</v>
      </c>
      <c r="N404">
        <v>289973.33</v>
      </c>
      <c r="O404">
        <v>306151.03999999998</v>
      </c>
      <c r="Q404">
        <v>148398.03</v>
      </c>
      <c r="R404">
        <v>0</v>
      </c>
      <c r="S404">
        <v>340090.49</v>
      </c>
      <c r="T404">
        <v>375508.69</v>
      </c>
      <c r="V404">
        <v>0</v>
      </c>
      <c r="W404">
        <v>115252.89</v>
      </c>
      <c r="X404">
        <v>313937.3</v>
      </c>
      <c r="Y404">
        <v>400922.72</v>
      </c>
      <c r="AA404" s="2">
        <v>161430</v>
      </c>
      <c r="AB404">
        <v>353422.96</v>
      </c>
      <c r="AC404">
        <v>0</v>
      </c>
      <c r="AD404">
        <v>126825.17</v>
      </c>
      <c r="AE404">
        <v>0.49109605000000001</v>
      </c>
    </row>
    <row r="405" spans="1:31" x14ac:dyDescent="0.25">
      <c r="A405" t="s">
        <v>399</v>
      </c>
      <c r="B405">
        <v>0</v>
      </c>
      <c r="C405">
        <v>0</v>
      </c>
      <c r="D405">
        <v>2059282.16</v>
      </c>
      <c r="E405">
        <v>571.58000000000004</v>
      </c>
      <c r="G405">
        <v>0</v>
      </c>
      <c r="H405">
        <v>0</v>
      </c>
      <c r="I405">
        <v>946911.94</v>
      </c>
      <c r="J405">
        <v>1191.8</v>
      </c>
      <c r="L405">
        <v>0</v>
      </c>
      <c r="M405">
        <v>0</v>
      </c>
      <c r="N405">
        <v>1070539.1299999999</v>
      </c>
      <c r="O405">
        <v>1253.72</v>
      </c>
      <c r="Q405">
        <v>0</v>
      </c>
      <c r="R405">
        <v>0</v>
      </c>
      <c r="S405">
        <v>5923061.1200000001</v>
      </c>
      <c r="T405">
        <v>1649.01</v>
      </c>
      <c r="V405">
        <v>0</v>
      </c>
      <c r="W405">
        <v>0</v>
      </c>
      <c r="X405">
        <v>6136109.6799999997</v>
      </c>
      <c r="Y405">
        <v>1245.95</v>
      </c>
      <c r="AA405" s="2">
        <v>161490</v>
      </c>
      <c r="AB405">
        <v>5960948.96</v>
      </c>
      <c r="AC405">
        <v>0</v>
      </c>
      <c r="AD405">
        <v>0</v>
      </c>
      <c r="AE405">
        <v>4.2130999999999999E-4</v>
      </c>
    </row>
    <row r="406" spans="1:31" x14ac:dyDescent="0.25">
      <c r="A406" t="s">
        <v>400</v>
      </c>
      <c r="B406">
        <v>310116.98</v>
      </c>
      <c r="C406">
        <v>0</v>
      </c>
      <c r="D406">
        <v>10119840.789999999</v>
      </c>
      <c r="E406">
        <v>4738842.32</v>
      </c>
      <c r="G406">
        <v>288165.83</v>
      </c>
      <c r="H406">
        <v>0</v>
      </c>
      <c r="I406">
        <v>7476896.4500000002</v>
      </c>
      <c r="J406">
        <v>5817968.3399999999</v>
      </c>
      <c r="L406">
        <v>150864.09</v>
      </c>
      <c r="M406">
        <v>0</v>
      </c>
      <c r="N406">
        <v>4761895.55</v>
      </c>
      <c r="O406">
        <v>5991532.8700000001</v>
      </c>
      <c r="Q406">
        <v>69815.66</v>
      </c>
      <c r="R406">
        <v>0</v>
      </c>
      <c r="S406">
        <v>1768931.3</v>
      </c>
      <c r="T406">
        <v>5336901.9800000004</v>
      </c>
      <c r="V406">
        <v>0</v>
      </c>
      <c r="W406">
        <v>66215.31</v>
      </c>
      <c r="X406">
        <v>1324671.1299999999</v>
      </c>
      <c r="Y406">
        <v>5004709.3899999997</v>
      </c>
      <c r="AA406" s="2">
        <v>1615</v>
      </c>
      <c r="AB406">
        <v>2134257.58</v>
      </c>
      <c r="AC406">
        <v>0</v>
      </c>
      <c r="AD406">
        <v>43838.84</v>
      </c>
      <c r="AE406">
        <v>3.64985363</v>
      </c>
    </row>
    <row r="407" spans="1:31" x14ac:dyDescent="0.25">
      <c r="A407" t="s">
        <v>401</v>
      </c>
      <c r="B407">
        <v>0</v>
      </c>
      <c r="C407">
        <v>0</v>
      </c>
      <c r="D407">
        <v>10119840.789999999</v>
      </c>
      <c r="E407">
        <v>4582799.51</v>
      </c>
      <c r="G407">
        <v>0</v>
      </c>
      <c r="H407">
        <v>0</v>
      </c>
      <c r="I407">
        <v>7476896.4500000002</v>
      </c>
      <c r="J407">
        <v>5534517.4000000004</v>
      </c>
      <c r="L407">
        <v>0</v>
      </c>
      <c r="M407">
        <v>0</v>
      </c>
      <c r="N407">
        <v>4761895.55</v>
      </c>
      <c r="O407">
        <v>5816586.8300000001</v>
      </c>
      <c r="Q407">
        <v>0</v>
      </c>
      <c r="R407">
        <v>0</v>
      </c>
      <c r="S407">
        <v>1768931.3</v>
      </c>
      <c r="T407">
        <v>5274281.75</v>
      </c>
      <c r="V407">
        <v>0</v>
      </c>
      <c r="W407">
        <v>0</v>
      </c>
      <c r="X407">
        <v>1324671.1299999999</v>
      </c>
      <c r="Y407">
        <v>4912346.34</v>
      </c>
      <c r="AA407" s="2">
        <v>161505</v>
      </c>
      <c r="AB407">
        <v>2134257.58</v>
      </c>
      <c r="AC407">
        <v>0</v>
      </c>
      <c r="AD407">
        <v>0</v>
      </c>
      <c r="AE407">
        <v>3.56660339</v>
      </c>
    </row>
    <row r="408" spans="1:31" x14ac:dyDescent="0.25">
      <c r="A408" t="s">
        <v>402</v>
      </c>
      <c r="B408">
        <v>0</v>
      </c>
      <c r="C408">
        <v>0</v>
      </c>
      <c r="D408">
        <v>0</v>
      </c>
      <c r="E408">
        <v>3517</v>
      </c>
      <c r="G408">
        <v>0</v>
      </c>
      <c r="H408">
        <v>0</v>
      </c>
      <c r="I408">
        <v>0</v>
      </c>
      <c r="J408">
        <v>447.4</v>
      </c>
      <c r="L408">
        <v>0</v>
      </c>
      <c r="M408">
        <v>0</v>
      </c>
      <c r="N408">
        <v>0</v>
      </c>
      <c r="O408">
        <v>357.16</v>
      </c>
      <c r="Q408">
        <v>0</v>
      </c>
      <c r="R408">
        <v>0</v>
      </c>
      <c r="S408">
        <v>0</v>
      </c>
      <c r="T408">
        <v>357.16</v>
      </c>
      <c r="V408">
        <v>0</v>
      </c>
      <c r="W408">
        <v>0</v>
      </c>
      <c r="X408">
        <v>0</v>
      </c>
      <c r="Y408">
        <v>0</v>
      </c>
      <c r="AA408" s="2">
        <v>161510</v>
      </c>
      <c r="AB408">
        <v>0</v>
      </c>
      <c r="AC408">
        <v>0</v>
      </c>
      <c r="AD408">
        <v>0</v>
      </c>
      <c r="AE408">
        <v>0</v>
      </c>
    </row>
    <row r="409" spans="1:31" x14ac:dyDescent="0.25">
      <c r="A409" t="s">
        <v>403</v>
      </c>
      <c r="B409">
        <v>310116.98</v>
      </c>
      <c r="C409">
        <v>0</v>
      </c>
      <c r="D409">
        <v>0</v>
      </c>
      <c r="E409">
        <v>152525.81</v>
      </c>
      <c r="G409">
        <v>288165.83</v>
      </c>
      <c r="H409">
        <v>0</v>
      </c>
      <c r="I409">
        <v>0</v>
      </c>
      <c r="J409">
        <v>283003.53999999998</v>
      </c>
      <c r="L409">
        <v>150864.09</v>
      </c>
      <c r="M409">
        <v>0</v>
      </c>
      <c r="N409">
        <v>0</v>
      </c>
      <c r="O409">
        <v>0</v>
      </c>
      <c r="Q409">
        <v>69815.66</v>
      </c>
      <c r="R409">
        <v>0</v>
      </c>
      <c r="S409">
        <v>0</v>
      </c>
      <c r="T409">
        <v>0</v>
      </c>
      <c r="V409">
        <v>0</v>
      </c>
      <c r="W409">
        <v>66215.31</v>
      </c>
      <c r="X409">
        <v>0</v>
      </c>
      <c r="Y409">
        <v>0</v>
      </c>
      <c r="AA409" s="2">
        <v>161515</v>
      </c>
      <c r="AB409">
        <v>0</v>
      </c>
      <c r="AC409">
        <v>0</v>
      </c>
      <c r="AD409">
        <v>43838.84</v>
      </c>
      <c r="AE409">
        <v>0</v>
      </c>
    </row>
    <row r="410" spans="1:31" x14ac:dyDescent="0.25">
      <c r="A410" t="s">
        <v>404</v>
      </c>
      <c r="B410">
        <v>0</v>
      </c>
      <c r="C410">
        <v>0</v>
      </c>
      <c r="D410">
        <v>0</v>
      </c>
      <c r="E410">
        <v>0</v>
      </c>
      <c r="G410">
        <v>0</v>
      </c>
      <c r="H410">
        <v>0</v>
      </c>
      <c r="I410">
        <v>0</v>
      </c>
      <c r="J410">
        <v>0</v>
      </c>
      <c r="L410">
        <v>0</v>
      </c>
      <c r="M410">
        <v>0</v>
      </c>
      <c r="N410">
        <v>0</v>
      </c>
      <c r="O410">
        <v>174588.88</v>
      </c>
      <c r="Q410">
        <v>0</v>
      </c>
      <c r="R410">
        <v>0</v>
      </c>
      <c r="S410">
        <v>0</v>
      </c>
      <c r="T410">
        <v>62263.07</v>
      </c>
      <c r="V410">
        <v>0</v>
      </c>
      <c r="W410">
        <v>0</v>
      </c>
      <c r="X410">
        <v>0</v>
      </c>
      <c r="Y410">
        <v>92363.05</v>
      </c>
      <c r="AA410" s="2">
        <v>161520</v>
      </c>
      <c r="AB410">
        <v>0</v>
      </c>
      <c r="AC410">
        <v>0</v>
      </c>
      <c r="AD410">
        <v>0</v>
      </c>
      <c r="AE410">
        <v>8.3250240000000003E-2</v>
      </c>
    </row>
    <row r="411" spans="1:31" x14ac:dyDescent="0.25">
      <c r="A411" t="s">
        <v>405</v>
      </c>
      <c r="AA411" s="2">
        <v>161525</v>
      </c>
      <c r="AB411">
        <v>0</v>
      </c>
      <c r="AC411">
        <v>0</v>
      </c>
      <c r="AD411">
        <v>0</v>
      </c>
      <c r="AE411">
        <v>0</v>
      </c>
    </row>
    <row r="412" spans="1:31" x14ac:dyDescent="0.25">
      <c r="A412" t="s">
        <v>406</v>
      </c>
      <c r="B412">
        <v>1937851.81</v>
      </c>
      <c r="C412">
        <v>2389949.0699999998</v>
      </c>
      <c r="D412">
        <v>22090440.57</v>
      </c>
      <c r="E412">
        <v>8244608.9800000004</v>
      </c>
      <c r="G412">
        <v>21758358.170000002</v>
      </c>
      <c r="H412">
        <v>2029224.06</v>
      </c>
      <c r="I412">
        <v>22423351.739999998</v>
      </c>
      <c r="J412">
        <v>9248388.6099999994</v>
      </c>
      <c r="L412">
        <v>7970171.9400000004</v>
      </c>
      <c r="M412">
        <v>1684684.34</v>
      </c>
      <c r="N412">
        <v>25295847.030000001</v>
      </c>
      <c r="O412">
        <v>45064841.93</v>
      </c>
      <c r="Q412">
        <v>9448102.0500000007</v>
      </c>
      <c r="R412">
        <v>18627646.66</v>
      </c>
      <c r="S412">
        <v>26385866.300000001</v>
      </c>
      <c r="T412">
        <v>71787280.5</v>
      </c>
      <c r="V412">
        <v>115222056.67</v>
      </c>
      <c r="W412">
        <v>10072233.27</v>
      </c>
      <c r="X412">
        <v>60622244.969999999</v>
      </c>
      <c r="Y412">
        <v>60398315</v>
      </c>
      <c r="AA412" s="2">
        <v>1690</v>
      </c>
      <c r="AB412">
        <v>85484061.359999999</v>
      </c>
      <c r="AC412">
        <v>76490771.879999995</v>
      </c>
      <c r="AD412">
        <v>3214262.19</v>
      </c>
      <c r="AE412">
        <v>175.17346379</v>
      </c>
    </row>
    <row r="413" spans="1:31" x14ac:dyDescent="0.25">
      <c r="A413" t="s">
        <v>407</v>
      </c>
      <c r="B413">
        <v>15054.21</v>
      </c>
      <c r="C413">
        <v>1080582.24</v>
      </c>
      <c r="D413">
        <v>1450</v>
      </c>
      <c r="E413">
        <v>924223.4</v>
      </c>
      <c r="G413">
        <v>4432.18</v>
      </c>
      <c r="H413">
        <v>1381201.47</v>
      </c>
      <c r="I413">
        <v>983.78</v>
      </c>
      <c r="J413">
        <v>498223.21</v>
      </c>
      <c r="L413">
        <v>199756.42</v>
      </c>
      <c r="M413">
        <v>1070258.02</v>
      </c>
      <c r="N413">
        <v>1977.68</v>
      </c>
      <c r="O413">
        <v>1946656.79</v>
      </c>
      <c r="Q413">
        <v>302872.61</v>
      </c>
      <c r="R413">
        <v>995516.74</v>
      </c>
      <c r="S413">
        <v>1427.73</v>
      </c>
      <c r="T413">
        <v>1943052.31</v>
      </c>
      <c r="V413">
        <v>437841.04</v>
      </c>
      <c r="W413">
        <v>141381.57</v>
      </c>
      <c r="X413">
        <v>136321.47</v>
      </c>
      <c r="Y413">
        <v>1122472.8799999999</v>
      </c>
      <c r="AA413" s="2">
        <v>169005</v>
      </c>
      <c r="AB413">
        <v>173862.56</v>
      </c>
      <c r="AC413">
        <v>247480.18</v>
      </c>
      <c r="AD413">
        <v>77803.62</v>
      </c>
      <c r="AE413">
        <v>0.28786212</v>
      </c>
    </row>
    <row r="414" spans="1:31" x14ac:dyDescent="0.25">
      <c r="A414" t="s">
        <v>408</v>
      </c>
      <c r="B414">
        <v>0</v>
      </c>
      <c r="C414">
        <v>83244.320000000007</v>
      </c>
      <c r="D414">
        <v>0</v>
      </c>
      <c r="E414">
        <v>32942.339999999997</v>
      </c>
      <c r="G414">
        <v>0</v>
      </c>
      <c r="H414">
        <v>71225.3</v>
      </c>
      <c r="I414">
        <v>0</v>
      </c>
      <c r="J414">
        <v>21231.99</v>
      </c>
      <c r="L414">
        <v>0</v>
      </c>
      <c r="M414">
        <v>56509.84</v>
      </c>
      <c r="N414">
        <v>0</v>
      </c>
      <c r="O414">
        <v>13972.34</v>
      </c>
      <c r="Q414">
        <v>0</v>
      </c>
      <c r="R414">
        <v>44920.9</v>
      </c>
      <c r="S414">
        <v>0</v>
      </c>
      <c r="T414">
        <v>9378.66</v>
      </c>
      <c r="V414">
        <v>34028.07</v>
      </c>
      <c r="W414">
        <v>0</v>
      </c>
      <c r="X414">
        <v>0</v>
      </c>
      <c r="Y414">
        <v>6364.73</v>
      </c>
      <c r="AA414" s="2">
        <v>169010</v>
      </c>
      <c r="AB414">
        <v>0</v>
      </c>
      <c r="AC414">
        <v>24127.73</v>
      </c>
      <c r="AD414">
        <v>0</v>
      </c>
      <c r="AE414">
        <v>5.8019099999999995E-3</v>
      </c>
    </row>
    <row r="415" spans="1:31" x14ac:dyDescent="0.25">
      <c r="A415" t="s">
        <v>409</v>
      </c>
      <c r="B415">
        <v>0</v>
      </c>
      <c r="C415">
        <v>0</v>
      </c>
      <c r="D415">
        <v>54042.26</v>
      </c>
      <c r="E415">
        <v>0</v>
      </c>
      <c r="G415">
        <v>0</v>
      </c>
      <c r="H415">
        <v>0</v>
      </c>
      <c r="I415">
        <v>154568.26999999999</v>
      </c>
      <c r="J415">
        <v>0</v>
      </c>
      <c r="L415">
        <v>0</v>
      </c>
      <c r="M415">
        <v>0</v>
      </c>
      <c r="N415">
        <v>154848.84</v>
      </c>
      <c r="O415">
        <v>4500</v>
      </c>
      <c r="Q415">
        <v>0</v>
      </c>
      <c r="R415">
        <v>0</v>
      </c>
      <c r="S415">
        <v>146911.94</v>
      </c>
      <c r="T415">
        <v>5300</v>
      </c>
      <c r="V415">
        <v>0</v>
      </c>
      <c r="W415">
        <v>0</v>
      </c>
      <c r="X415">
        <v>131145.17000000001</v>
      </c>
      <c r="Y415">
        <v>5660</v>
      </c>
      <c r="AA415" s="2">
        <v>169020</v>
      </c>
      <c r="AB415">
        <v>143865.54999999999</v>
      </c>
      <c r="AC415">
        <v>0</v>
      </c>
      <c r="AD415">
        <v>0</v>
      </c>
      <c r="AE415">
        <v>0</v>
      </c>
    </row>
    <row r="416" spans="1:31" x14ac:dyDescent="0.25">
      <c r="A416" t="s">
        <v>410</v>
      </c>
      <c r="B416">
        <v>0</v>
      </c>
      <c r="C416">
        <v>0</v>
      </c>
      <c r="D416">
        <v>0</v>
      </c>
      <c r="E416">
        <v>0</v>
      </c>
      <c r="G416">
        <v>0</v>
      </c>
      <c r="H416">
        <v>0</v>
      </c>
      <c r="I416">
        <v>0</v>
      </c>
      <c r="J416">
        <v>0</v>
      </c>
      <c r="L416">
        <v>0</v>
      </c>
      <c r="M416">
        <v>0</v>
      </c>
      <c r="N416">
        <v>0</v>
      </c>
      <c r="O416">
        <v>0</v>
      </c>
      <c r="Q416">
        <v>0</v>
      </c>
      <c r="R416">
        <v>0</v>
      </c>
      <c r="S416">
        <v>0</v>
      </c>
      <c r="T416">
        <v>0</v>
      </c>
      <c r="V416">
        <v>0</v>
      </c>
      <c r="W416">
        <v>0</v>
      </c>
      <c r="X416">
        <v>0</v>
      </c>
      <c r="Y416">
        <v>0</v>
      </c>
      <c r="AA416" s="2">
        <v>169025</v>
      </c>
      <c r="AB416">
        <v>0</v>
      </c>
      <c r="AC416">
        <v>0</v>
      </c>
      <c r="AD416">
        <v>0</v>
      </c>
      <c r="AE416">
        <v>0</v>
      </c>
    </row>
    <row r="417" spans="1:31" x14ac:dyDescent="0.25">
      <c r="A417" t="s">
        <v>411</v>
      </c>
      <c r="B417">
        <v>1225895.95</v>
      </c>
      <c r="C417">
        <v>0</v>
      </c>
      <c r="D417">
        <v>20273408.129999999</v>
      </c>
      <c r="E417">
        <v>28.73</v>
      </c>
      <c r="G417">
        <v>412884.12</v>
      </c>
      <c r="H417">
        <v>0</v>
      </c>
      <c r="I417">
        <v>20946326.239999998</v>
      </c>
      <c r="J417">
        <v>28.73</v>
      </c>
      <c r="L417">
        <v>79571.17</v>
      </c>
      <c r="M417">
        <v>0</v>
      </c>
      <c r="N417">
        <v>23429566.859999999</v>
      </c>
      <c r="O417">
        <v>26.42</v>
      </c>
      <c r="Q417">
        <v>1564850.33</v>
      </c>
      <c r="R417">
        <v>0</v>
      </c>
      <c r="S417">
        <v>23934463.969999999</v>
      </c>
      <c r="T417">
        <v>26.42</v>
      </c>
      <c r="V417">
        <v>0</v>
      </c>
      <c r="W417">
        <v>3166593.17</v>
      </c>
      <c r="X417">
        <v>52844434.229999997</v>
      </c>
      <c r="Y417">
        <v>26.42</v>
      </c>
      <c r="AA417" s="2">
        <v>169030</v>
      </c>
      <c r="AB417">
        <v>62252036.240000002</v>
      </c>
      <c r="AC417">
        <v>0</v>
      </c>
      <c r="AD417">
        <v>2436293.54</v>
      </c>
      <c r="AE417">
        <v>0</v>
      </c>
    </row>
    <row r="418" spans="1:31" x14ac:dyDescent="0.25">
      <c r="A418" t="s">
        <v>412</v>
      </c>
      <c r="B418">
        <v>14891.86</v>
      </c>
      <c r="C418">
        <v>0</v>
      </c>
      <c r="D418">
        <v>0</v>
      </c>
      <c r="E418">
        <v>2603.66</v>
      </c>
      <c r="G418">
        <v>25787.84</v>
      </c>
      <c r="H418">
        <v>0</v>
      </c>
      <c r="I418">
        <v>0</v>
      </c>
      <c r="J418">
        <v>2603.66</v>
      </c>
      <c r="L418">
        <v>19373.400000000001</v>
      </c>
      <c r="M418">
        <v>0</v>
      </c>
      <c r="N418">
        <v>0</v>
      </c>
      <c r="O418">
        <v>2603.66</v>
      </c>
      <c r="Q418">
        <v>39633.620000000003</v>
      </c>
      <c r="R418">
        <v>0</v>
      </c>
      <c r="S418">
        <v>0</v>
      </c>
      <c r="T418">
        <v>2603.66</v>
      </c>
      <c r="V418">
        <v>0</v>
      </c>
      <c r="W418">
        <v>40452.06</v>
      </c>
      <c r="X418">
        <v>0</v>
      </c>
      <c r="Y418">
        <v>1</v>
      </c>
      <c r="AA418" s="2">
        <v>169035</v>
      </c>
      <c r="AB418">
        <v>0</v>
      </c>
      <c r="AC418">
        <v>0</v>
      </c>
      <c r="AD418">
        <v>35045.050000000003</v>
      </c>
      <c r="AE418">
        <v>9.9999999999999995E-7</v>
      </c>
    </row>
    <row r="419" spans="1:31" x14ac:dyDescent="0.25">
      <c r="A419" t="s">
        <v>413</v>
      </c>
      <c r="B419">
        <v>0</v>
      </c>
      <c r="C419">
        <v>0</v>
      </c>
      <c r="D419">
        <v>0</v>
      </c>
      <c r="E419">
        <v>0</v>
      </c>
      <c r="G419">
        <v>0</v>
      </c>
      <c r="H419">
        <v>0</v>
      </c>
      <c r="I419">
        <v>0</v>
      </c>
      <c r="J419">
        <v>0</v>
      </c>
      <c r="L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T419">
        <v>0</v>
      </c>
      <c r="V419">
        <v>0</v>
      </c>
      <c r="W419">
        <v>0</v>
      </c>
      <c r="X419">
        <v>0</v>
      </c>
      <c r="Y419">
        <v>0</v>
      </c>
      <c r="AA419" s="2">
        <v>169040</v>
      </c>
      <c r="AB419">
        <v>0</v>
      </c>
      <c r="AC419">
        <v>0</v>
      </c>
      <c r="AD419">
        <v>0</v>
      </c>
      <c r="AE419">
        <v>0</v>
      </c>
    </row>
    <row r="420" spans="1:31" x14ac:dyDescent="0.25">
      <c r="A420" t="s">
        <v>414</v>
      </c>
      <c r="B420">
        <v>682009.79</v>
      </c>
      <c r="C420">
        <v>1226122.51</v>
      </c>
      <c r="D420">
        <v>1761540.18</v>
      </c>
      <c r="E420">
        <v>7284810.8499999996</v>
      </c>
      <c r="G420">
        <v>21315254.030000001</v>
      </c>
      <c r="H420">
        <v>576797.29</v>
      </c>
      <c r="I420">
        <v>1321473.45</v>
      </c>
      <c r="J420">
        <v>8726301.0199999996</v>
      </c>
      <c r="L420">
        <v>7671470.9500000002</v>
      </c>
      <c r="M420">
        <v>557916.48</v>
      </c>
      <c r="N420">
        <v>1709453.65</v>
      </c>
      <c r="O420">
        <v>43097082.719999999</v>
      </c>
      <c r="Q420">
        <v>7540745.4900000002</v>
      </c>
      <c r="R420">
        <v>17587209.02</v>
      </c>
      <c r="S420">
        <v>2303062.66</v>
      </c>
      <c r="T420">
        <v>69826919.450000003</v>
      </c>
      <c r="V420">
        <v>114750187.56</v>
      </c>
      <c r="W420">
        <v>6723806.4699999997</v>
      </c>
      <c r="X420">
        <v>7510344.0999999996</v>
      </c>
      <c r="Y420">
        <v>59263789.969999999</v>
      </c>
      <c r="AA420" s="2">
        <v>169090</v>
      </c>
      <c r="AB420">
        <v>22914297.010000002</v>
      </c>
      <c r="AC420">
        <v>76219163.969999999</v>
      </c>
      <c r="AD420">
        <v>665119.98</v>
      </c>
      <c r="AE420">
        <v>174.87979876</v>
      </c>
    </row>
    <row r="421" spans="1:31" x14ac:dyDescent="0.25">
      <c r="A421" t="s">
        <v>415</v>
      </c>
      <c r="B421">
        <v>-954279.79</v>
      </c>
      <c r="C421">
        <v>-1501435.76</v>
      </c>
      <c r="D421">
        <v>-52745883.090000004</v>
      </c>
      <c r="E421">
        <v>-5624659.4900000002</v>
      </c>
      <c r="G421">
        <v>-1593944.47</v>
      </c>
      <c r="H421">
        <v>-913563.08</v>
      </c>
      <c r="I421">
        <v>-48859422.18</v>
      </c>
      <c r="J421">
        <v>-15496250.68</v>
      </c>
      <c r="L421">
        <v>-8048574.75</v>
      </c>
      <c r="M421">
        <v>-463307.78</v>
      </c>
      <c r="N421">
        <v>-19880834.920000002</v>
      </c>
      <c r="O421">
        <v>-15441262.49</v>
      </c>
      <c r="Q421">
        <v>-7766081.4800000004</v>
      </c>
      <c r="R421">
        <v>-467678.86</v>
      </c>
      <c r="S421">
        <v>-30082446.969999999</v>
      </c>
      <c r="T421">
        <v>-14493130.24</v>
      </c>
      <c r="V421">
        <v>-1278994.8799999999</v>
      </c>
      <c r="W421">
        <v>-7765087.0300000003</v>
      </c>
      <c r="X421">
        <v>-18558023.050000001</v>
      </c>
      <c r="Y421">
        <v>-13994348.99</v>
      </c>
      <c r="AA421" s="2">
        <v>1699</v>
      </c>
      <c r="AB421">
        <v>-23946391.420000002</v>
      </c>
      <c r="AC421">
        <v>-1802793.87</v>
      </c>
      <c r="AD421">
        <v>-1711216.01</v>
      </c>
      <c r="AE421">
        <v>-8.8086997</v>
      </c>
    </row>
    <row r="422" spans="1:31" x14ac:dyDescent="0.25">
      <c r="A422" t="s">
        <v>416</v>
      </c>
      <c r="B422">
        <v>-315760.02</v>
      </c>
      <c r="C422">
        <v>-51.03</v>
      </c>
      <c r="D422">
        <v>-13256573</v>
      </c>
      <c r="E422">
        <v>-4732490.8899999997</v>
      </c>
      <c r="G422">
        <v>-303535.49</v>
      </c>
      <c r="H422">
        <v>-203.86</v>
      </c>
      <c r="I422">
        <v>-10618488.92</v>
      </c>
      <c r="J422">
        <v>-5804579.9500000002</v>
      </c>
      <c r="L422">
        <v>-192318.1</v>
      </c>
      <c r="M422">
        <v>-6.62</v>
      </c>
      <c r="N422">
        <v>-7098507.46</v>
      </c>
      <c r="O422">
        <v>-5991543.8700000001</v>
      </c>
      <c r="Q422">
        <v>-72876.679999999993</v>
      </c>
      <c r="R422">
        <v>-194.44</v>
      </c>
      <c r="S422">
        <v>-1811529.58</v>
      </c>
      <c r="T422">
        <v>-5336911.9800000004</v>
      </c>
      <c r="V422">
        <v>-366.45</v>
      </c>
      <c r="W422">
        <v>-69520.91</v>
      </c>
      <c r="X422">
        <v>-1372823.59</v>
      </c>
      <c r="Y422">
        <v>-5004692.1900000004</v>
      </c>
      <c r="AA422" s="2">
        <v>169905</v>
      </c>
      <c r="AB422">
        <v>-2269960.92</v>
      </c>
      <c r="AC422">
        <v>-27628.240000000002</v>
      </c>
      <c r="AD422">
        <v>-46735.839999999997</v>
      </c>
      <c r="AE422">
        <v>-3.64985363</v>
      </c>
    </row>
    <row r="423" spans="1:31" x14ac:dyDescent="0.25">
      <c r="A423" t="s">
        <v>417</v>
      </c>
      <c r="B423">
        <v>-638519.77</v>
      </c>
      <c r="C423">
        <v>-1501384.73</v>
      </c>
      <c r="D423">
        <v>-39489310.090000004</v>
      </c>
      <c r="E423">
        <v>-892168.6</v>
      </c>
      <c r="G423">
        <v>-1290408.98</v>
      </c>
      <c r="H423">
        <v>-913359.22</v>
      </c>
      <c r="I423">
        <v>-38240933.259999998</v>
      </c>
      <c r="J423">
        <v>-9691670.7300000004</v>
      </c>
      <c r="L423">
        <v>-7856256.6500000004</v>
      </c>
      <c r="M423">
        <v>-463301.16</v>
      </c>
      <c r="N423">
        <v>-12782327.460000001</v>
      </c>
      <c r="O423">
        <v>-9449718.6199999992</v>
      </c>
      <c r="Q423">
        <v>-7693204.7999999998</v>
      </c>
      <c r="R423">
        <v>-467484.42</v>
      </c>
      <c r="S423">
        <v>-28270917.390000001</v>
      </c>
      <c r="T423">
        <v>-9156218.2599999998</v>
      </c>
      <c r="V423">
        <v>-1278628.43</v>
      </c>
      <c r="W423">
        <v>-7695566.1200000001</v>
      </c>
      <c r="X423">
        <v>-17185199.460000001</v>
      </c>
      <c r="Y423">
        <v>-8989656.8000000007</v>
      </c>
      <c r="AA423" s="2">
        <v>169910</v>
      </c>
      <c r="AB423">
        <v>-21676430.5</v>
      </c>
      <c r="AC423">
        <v>-1775165.63</v>
      </c>
      <c r="AD423">
        <v>-1664480.17</v>
      </c>
      <c r="AE423">
        <v>-5.1588460700000001</v>
      </c>
    </row>
    <row r="424" spans="1:31" x14ac:dyDescent="0.25">
      <c r="A424" t="s">
        <v>418</v>
      </c>
      <c r="B424">
        <v>21320598.239999998</v>
      </c>
      <c r="C424">
        <v>5887040</v>
      </c>
      <c r="D424">
        <v>3188697.76</v>
      </c>
      <c r="E424">
        <v>1010029.58</v>
      </c>
      <c r="G424">
        <v>21372429.300000001</v>
      </c>
      <c r="H424">
        <v>5887040</v>
      </c>
      <c r="I424">
        <v>1945108.35</v>
      </c>
      <c r="J424">
        <v>1530002.94</v>
      </c>
      <c r="L424">
        <v>21228822.890000001</v>
      </c>
      <c r="M424">
        <v>5880240</v>
      </c>
      <c r="N424">
        <v>727213.5</v>
      </c>
      <c r="O424">
        <v>2098139.15</v>
      </c>
      <c r="Q424">
        <v>20712909.370000001</v>
      </c>
      <c r="R424">
        <v>5880240</v>
      </c>
      <c r="S424">
        <v>23896377.219999999</v>
      </c>
      <c r="T424">
        <v>2394999.73</v>
      </c>
      <c r="V424">
        <v>6726306.8700000001</v>
      </c>
      <c r="W424">
        <v>20995507.289999999</v>
      </c>
      <c r="X424">
        <v>20549119.82</v>
      </c>
      <c r="Y424">
        <v>2230055.37</v>
      </c>
      <c r="AA424" s="2">
        <v>17</v>
      </c>
      <c r="AB424">
        <v>10470285.4</v>
      </c>
      <c r="AC424">
        <v>6699628.3499999996</v>
      </c>
      <c r="AD424">
        <v>23089757.640000001</v>
      </c>
      <c r="AE424">
        <v>0.66682631000000003</v>
      </c>
    </row>
    <row r="425" spans="1:31" x14ac:dyDescent="0.25">
      <c r="A425" t="s">
        <v>419</v>
      </c>
      <c r="B425">
        <v>187912.15</v>
      </c>
      <c r="C425">
        <v>628214.54</v>
      </c>
      <c r="D425">
        <v>10155885.52</v>
      </c>
      <c r="E425">
        <v>34623.51</v>
      </c>
      <c r="G425">
        <v>230700.48</v>
      </c>
      <c r="H425">
        <v>131091.1</v>
      </c>
      <c r="I425">
        <v>10265557.68</v>
      </c>
      <c r="J425">
        <v>38141.78</v>
      </c>
      <c r="L425">
        <v>520386.79</v>
      </c>
      <c r="M425">
        <v>86021.27</v>
      </c>
      <c r="N425">
        <v>9980211.9800000004</v>
      </c>
      <c r="O425">
        <v>38138.79</v>
      </c>
      <c r="Q425">
        <v>551939.24</v>
      </c>
      <c r="R425">
        <v>68466.13</v>
      </c>
      <c r="S425">
        <v>32478370.719999999</v>
      </c>
      <c r="T425">
        <v>74195</v>
      </c>
      <c r="V425">
        <v>30759.89</v>
      </c>
      <c r="W425">
        <v>576286.22</v>
      </c>
      <c r="X425">
        <v>28212127.98</v>
      </c>
      <c r="Y425">
        <v>38138.79</v>
      </c>
      <c r="AA425" s="2">
        <v>1702</v>
      </c>
      <c r="AB425">
        <v>18361455.75</v>
      </c>
      <c r="AC425">
        <v>23041.32</v>
      </c>
      <c r="AD425">
        <v>612415.17000000004</v>
      </c>
      <c r="AE425">
        <v>3.8138789999999999E-2</v>
      </c>
    </row>
    <row r="426" spans="1:31" x14ac:dyDescent="0.25">
      <c r="A426" t="s">
        <v>420</v>
      </c>
      <c r="B426">
        <v>24287.97</v>
      </c>
      <c r="C426">
        <v>0</v>
      </c>
      <c r="D426">
        <v>3569899.26</v>
      </c>
      <c r="E426">
        <v>0</v>
      </c>
      <c r="G426">
        <v>24287.97</v>
      </c>
      <c r="H426">
        <v>0</v>
      </c>
      <c r="I426">
        <v>3569899.26</v>
      </c>
      <c r="J426">
        <v>0</v>
      </c>
      <c r="L426">
        <v>270511.56</v>
      </c>
      <c r="M426">
        <v>0</v>
      </c>
      <c r="N426">
        <v>3322604.24</v>
      </c>
      <c r="O426">
        <v>0</v>
      </c>
      <c r="Q426">
        <v>289701.86</v>
      </c>
      <c r="R426">
        <v>0</v>
      </c>
      <c r="S426">
        <v>24222232.030000001</v>
      </c>
      <c r="T426">
        <v>0</v>
      </c>
      <c r="V426">
        <v>0</v>
      </c>
      <c r="W426">
        <v>293451.86</v>
      </c>
      <c r="X426">
        <v>18950482.34</v>
      </c>
      <c r="Y426">
        <v>0</v>
      </c>
      <c r="AA426" s="2">
        <v>170205</v>
      </c>
      <c r="AB426">
        <v>10132460.1</v>
      </c>
      <c r="AC426">
        <v>0</v>
      </c>
      <c r="AD426">
        <v>293451.86</v>
      </c>
      <c r="AE426">
        <v>0</v>
      </c>
    </row>
    <row r="427" spans="1:31" x14ac:dyDescent="0.25">
      <c r="A427" t="s">
        <v>421</v>
      </c>
      <c r="B427">
        <v>163624.18</v>
      </c>
      <c r="C427">
        <v>0</v>
      </c>
      <c r="D427">
        <v>6377084</v>
      </c>
      <c r="E427">
        <v>34492.26</v>
      </c>
      <c r="G427">
        <v>206412.51</v>
      </c>
      <c r="H427">
        <v>0</v>
      </c>
      <c r="I427">
        <v>6486756.1600000001</v>
      </c>
      <c r="J427">
        <v>38010.53</v>
      </c>
      <c r="L427">
        <v>249875.23</v>
      </c>
      <c r="M427">
        <v>0</v>
      </c>
      <c r="N427">
        <v>6448705.4800000004</v>
      </c>
      <c r="O427">
        <v>38010.53</v>
      </c>
      <c r="Q427">
        <v>262237.38</v>
      </c>
      <c r="R427">
        <v>0</v>
      </c>
      <c r="S427">
        <v>8184267.4299999997</v>
      </c>
      <c r="T427">
        <v>74066.740000000005</v>
      </c>
      <c r="V427">
        <v>0</v>
      </c>
      <c r="W427">
        <v>282834.36</v>
      </c>
      <c r="X427">
        <v>5237325.5</v>
      </c>
      <c r="Y427">
        <v>38010.53</v>
      </c>
      <c r="AA427" s="2">
        <v>170210</v>
      </c>
      <c r="AB427">
        <v>4399307.72</v>
      </c>
      <c r="AC427">
        <v>0</v>
      </c>
      <c r="AD427">
        <v>318963.31</v>
      </c>
      <c r="AE427">
        <v>3.8010530000000001E-2</v>
      </c>
    </row>
    <row r="428" spans="1:31" x14ac:dyDescent="0.25">
      <c r="A428" t="s">
        <v>422</v>
      </c>
      <c r="B428">
        <v>0</v>
      </c>
      <c r="C428">
        <v>0</v>
      </c>
      <c r="D428">
        <v>208902.26</v>
      </c>
      <c r="E428">
        <v>131.25</v>
      </c>
      <c r="G428">
        <v>0</v>
      </c>
      <c r="H428">
        <v>0</v>
      </c>
      <c r="I428">
        <v>208902.26</v>
      </c>
      <c r="J428">
        <v>131.25</v>
      </c>
      <c r="L428">
        <v>0</v>
      </c>
      <c r="M428">
        <v>0</v>
      </c>
      <c r="N428">
        <v>208902.26</v>
      </c>
      <c r="O428">
        <v>128.26</v>
      </c>
      <c r="Q428">
        <v>0</v>
      </c>
      <c r="R428">
        <v>0</v>
      </c>
      <c r="S428">
        <v>35292.26</v>
      </c>
      <c r="T428">
        <v>128.26</v>
      </c>
      <c r="V428">
        <v>0</v>
      </c>
      <c r="W428">
        <v>0</v>
      </c>
      <c r="X428">
        <v>194065.76</v>
      </c>
      <c r="Y428">
        <v>128.26</v>
      </c>
      <c r="AA428" s="2">
        <v>170215</v>
      </c>
      <c r="AB428">
        <v>194065.76</v>
      </c>
      <c r="AC428">
        <v>0</v>
      </c>
      <c r="AD428">
        <v>0</v>
      </c>
      <c r="AE428">
        <v>1.2826E-4</v>
      </c>
    </row>
    <row r="429" spans="1:31" x14ac:dyDescent="0.25">
      <c r="A429" t="s">
        <v>423</v>
      </c>
      <c r="B429">
        <v>0</v>
      </c>
      <c r="C429">
        <v>0</v>
      </c>
      <c r="D429">
        <v>0</v>
      </c>
      <c r="E429">
        <v>0</v>
      </c>
      <c r="G429">
        <v>0</v>
      </c>
      <c r="H429">
        <v>0</v>
      </c>
      <c r="I429">
        <v>0</v>
      </c>
      <c r="J429">
        <v>0</v>
      </c>
      <c r="L429">
        <v>0</v>
      </c>
      <c r="M429">
        <v>0</v>
      </c>
      <c r="N429">
        <v>0</v>
      </c>
      <c r="O429">
        <v>0</v>
      </c>
      <c r="Q429">
        <v>0</v>
      </c>
      <c r="R429">
        <v>0</v>
      </c>
      <c r="S429">
        <v>0</v>
      </c>
      <c r="T429">
        <v>0</v>
      </c>
      <c r="V429">
        <v>0</v>
      </c>
      <c r="W429">
        <v>0</v>
      </c>
      <c r="X429">
        <v>0</v>
      </c>
      <c r="Y429">
        <v>0</v>
      </c>
      <c r="AA429" s="2">
        <v>170220</v>
      </c>
      <c r="AB429">
        <v>0</v>
      </c>
      <c r="AC429">
        <v>0</v>
      </c>
      <c r="AD429">
        <v>0</v>
      </c>
      <c r="AE429">
        <v>0</v>
      </c>
    </row>
    <row r="430" spans="1:31" x14ac:dyDescent="0.25">
      <c r="A430" t="s">
        <v>424</v>
      </c>
      <c r="B430">
        <v>0</v>
      </c>
      <c r="C430">
        <v>0</v>
      </c>
      <c r="D430">
        <v>0</v>
      </c>
      <c r="E430">
        <v>0</v>
      </c>
      <c r="G430">
        <v>0</v>
      </c>
      <c r="H430">
        <v>0</v>
      </c>
      <c r="I430">
        <v>0</v>
      </c>
      <c r="J430">
        <v>0</v>
      </c>
      <c r="L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T430">
        <v>0</v>
      </c>
      <c r="V430">
        <v>0</v>
      </c>
      <c r="W430">
        <v>0</v>
      </c>
      <c r="X430">
        <v>0</v>
      </c>
      <c r="Y430">
        <v>0</v>
      </c>
      <c r="AA430" s="2">
        <v>170225</v>
      </c>
      <c r="AB430">
        <v>309615.09000000003</v>
      </c>
      <c r="AC430">
        <v>0</v>
      </c>
      <c r="AD430">
        <v>0</v>
      </c>
      <c r="AE430">
        <v>0</v>
      </c>
    </row>
    <row r="431" spans="1:31" x14ac:dyDescent="0.25">
      <c r="A431" t="s">
        <v>425</v>
      </c>
      <c r="B431">
        <v>0</v>
      </c>
      <c r="C431">
        <v>445119.38</v>
      </c>
      <c r="D431">
        <v>0</v>
      </c>
      <c r="E431">
        <v>0</v>
      </c>
      <c r="G431">
        <v>0</v>
      </c>
      <c r="H431">
        <v>0</v>
      </c>
      <c r="I431">
        <v>0</v>
      </c>
      <c r="J431">
        <v>0</v>
      </c>
      <c r="L431">
        <v>0</v>
      </c>
      <c r="M431">
        <v>0</v>
      </c>
      <c r="N431">
        <v>0</v>
      </c>
      <c r="O431">
        <v>0</v>
      </c>
      <c r="Q431">
        <v>0</v>
      </c>
      <c r="R431">
        <v>0</v>
      </c>
      <c r="S431">
        <v>0</v>
      </c>
      <c r="T431">
        <v>0</v>
      </c>
      <c r="V431">
        <v>0</v>
      </c>
      <c r="W431">
        <v>0</v>
      </c>
      <c r="X431">
        <v>0</v>
      </c>
      <c r="Y431">
        <v>0</v>
      </c>
      <c r="AA431" s="2">
        <v>170230</v>
      </c>
      <c r="AB431">
        <v>0</v>
      </c>
      <c r="AC431">
        <v>0</v>
      </c>
      <c r="AD431">
        <v>0</v>
      </c>
      <c r="AE431">
        <v>0</v>
      </c>
    </row>
    <row r="432" spans="1:31" x14ac:dyDescent="0.25">
      <c r="A432" t="s">
        <v>426</v>
      </c>
      <c r="B432">
        <v>0</v>
      </c>
      <c r="C432">
        <v>0</v>
      </c>
      <c r="D432">
        <v>0</v>
      </c>
      <c r="E432">
        <v>0</v>
      </c>
      <c r="G432">
        <v>0</v>
      </c>
      <c r="H432">
        <v>0</v>
      </c>
      <c r="I432">
        <v>0</v>
      </c>
      <c r="J432">
        <v>0</v>
      </c>
      <c r="L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T432">
        <v>0</v>
      </c>
      <c r="V432">
        <v>0</v>
      </c>
      <c r="W432">
        <v>0</v>
      </c>
      <c r="X432">
        <v>0</v>
      </c>
      <c r="Y432">
        <v>0</v>
      </c>
      <c r="AA432" s="2">
        <v>170235</v>
      </c>
      <c r="AB432">
        <v>0</v>
      </c>
      <c r="AC432">
        <v>0</v>
      </c>
      <c r="AD432">
        <v>0</v>
      </c>
      <c r="AE432">
        <v>0</v>
      </c>
    </row>
    <row r="433" spans="1:31" x14ac:dyDescent="0.25">
      <c r="A433" t="s">
        <v>427</v>
      </c>
      <c r="B433">
        <v>0</v>
      </c>
      <c r="C433">
        <v>0</v>
      </c>
      <c r="D433">
        <v>0</v>
      </c>
      <c r="E433">
        <v>0</v>
      </c>
      <c r="G433">
        <v>0</v>
      </c>
      <c r="H433">
        <v>0</v>
      </c>
      <c r="I433">
        <v>0</v>
      </c>
      <c r="J433">
        <v>0</v>
      </c>
      <c r="L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T433">
        <v>0</v>
      </c>
      <c r="V433">
        <v>0</v>
      </c>
      <c r="W433">
        <v>0</v>
      </c>
      <c r="X433">
        <v>0</v>
      </c>
      <c r="Y433">
        <v>0</v>
      </c>
      <c r="AA433" s="2">
        <v>170240</v>
      </c>
      <c r="AB433">
        <v>0</v>
      </c>
      <c r="AC433">
        <v>0</v>
      </c>
      <c r="AD433">
        <v>0</v>
      </c>
      <c r="AE433">
        <v>0</v>
      </c>
    </row>
    <row r="434" spans="1:31" x14ac:dyDescent="0.25">
      <c r="A434" t="s">
        <v>428</v>
      </c>
      <c r="B434">
        <v>0</v>
      </c>
      <c r="C434">
        <v>0</v>
      </c>
      <c r="D434">
        <v>0</v>
      </c>
      <c r="E434">
        <v>0</v>
      </c>
      <c r="G434">
        <v>0</v>
      </c>
      <c r="H434">
        <v>0</v>
      </c>
      <c r="I434">
        <v>0</v>
      </c>
      <c r="J434">
        <v>0</v>
      </c>
      <c r="L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T434">
        <v>0</v>
      </c>
      <c r="V434">
        <v>0</v>
      </c>
      <c r="W434">
        <v>0</v>
      </c>
      <c r="X434">
        <v>0</v>
      </c>
      <c r="Y434">
        <v>0</v>
      </c>
      <c r="AA434" s="2">
        <v>170245</v>
      </c>
      <c r="AB434">
        <v>0</v>
      </c>
      <c r="AC434">
        <v>0</v>
      </c>
      <c r="AD434">
        <v>0</v>
      </c>
      <c r="AE434">
        <v>0</v>
      </c>
    </row>
    <row r="435" spans="1:31" x14ac:dyDescent="0.25">
      <c r="A435" t="s">
        <v>429</v>
      </c>
      <c r="B435">
        <v>0</v>
      </c>
      <c r="C435">
        <v>183095.16</v>
      </c>
      <c r="D435">
        <v>0</v>
      </c>
      <c r="E435">
        <v>0</v>
      </c>
      <c r="G435">
        <v>0</v>
      </c>
      <c r="H435">
        <v>131091.1</v>
      </c>
      <c r="I435">
        <v>0</v>
      </c>
      <c r="J435">
        <v>0</v>
      </c>
      <c r="L435">
        <v>0</v>
      </c>
      <c r="M435">
        <v>86021.27</v>
      </c>
      <c r="N435">
        <v>0</v>
      </c>
      <c r="O435">
        <v>0</v>
      </c>
      <c r="Q435">
        <v>0</v>
      </c>
      <c r="R435">
        <v>68466.13</v>
      </c>
      <c r="S435">
        <v>36579</v>
      </c>
      <c r="T435">
        <v>0</v>
      </c>
      <c r="V435">
        <v>30759.89</v>
      </c>
      <c r="W435">
        <v>0</v>
      </c>
      <c r="X435">
        <v>36579</v>
      </c>
      <c r="Y435">
        <v>0</v>
      </c>
      <c r="AA435" s="2">
        <v>170290</v>
      </c>
      <c r="AB435">
        <v>39439</v>
      </c>
      <c r="AC435">
        <v>23041.32</v>
      </c>
      <c r="AD435">
        <v>0</v>
      </c>
      <c r="AE435">
        <v>0</v>
      </c>
    </row>
    <row r="436" spans="1:31" x14ac:dyDescent="0.25">
      <c r="A436" t="s">
        <v>430</v>
      </c>
      <c r="B436">
        <v>0</v>
      </c>
      <c r="C436">
        <v>0</v>
      </c>
      <c r="D436">
        <v>0</v>
      </c>
      <c r="E436">
        <v>0</v>
      </c>
      <c r="G436">
        <v>0</v>
      </c>
      <c r="H436">
        <v>0</v>
      </c>
      <c r="I436">
        <v>0</v>
      </c>
      <c r="J436">
        <v>0</v>
      </c>
      <c r="L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T436">
        <v>0</v>
      </c>
      <c r="V436">
        <v>0</v>
      </c>
      <c r="W436">
        <v>0</v>
      </c>
      <c r="X436">
        <v>0</v>
      </c>
      <c r="Y436">
        <v>0</v>
      </c>
      <c r="AA436" s="2">
        <v>1703</v>
      </c>
      <c r="AB436">
        <v>0</v>
      </c>
      <c r="AC436">
        <v>0</v>
      </c>
      <c r="AD436">
        <v>0</v>
      </c>
      <c r="AE436">
        <v>0</v>
      </c>
    </row>
    <row r="437" spans="1:31" x14ac:dyDescent="0.25">
      <c r="A437" t="s">
        <v>431</v>
      </c>
      <c r="B437">
        <v>0</v>
      </c>
      <c r="C437">
        <v>0</v>
      </c>
      <c r="D437">
        <v>0</v>
      </c>
      <c r="E437">
        <v>0</v>
      </c>
      <c r="G437">
        <v>0</v>
      </c>
      <c r="H437">
        <v>0</v>
      </c>
      <c r="I437">
        <v>0</v>
      </c>
      <c r="J437">
        <v>0</v>
      </c>
      <c r="L437">
        <v>0</v>
      </c>
      <c r="M437">
        <v>0</v>
      </c>
      <c r="N437">
        <v>0</v>
      </c>
      <c r="O437">
        <v>0</v>
      </c>
      <c r="Q437">
        <v>0</v>
      </c>
      <c r="R437">
        <v>0</v>
      </c>
      <c r="S437">
        <v>0</v>
      </c>
      <c r="T437">
        <v>0</v>
      </c>
      <c r="V437">
        <v>0</v>
      </c>
      <c r="W437">
        <v>0</v>
      </c>
      <c r="X437">
        <v>0</v>
      </c>
      <c r="Y437">
        <v>0</v>
      </c>
      <c r="AA437" s="2">
        <v>170305</v>
      </c>
      <c r="AB437">
        <v>0</v>
      </c>
      <c r="AC437">
        <v>0</v>
      </c>
      <c r="AD437">
        <v>0</v>
      </c>
      <c r="AE437">
        <v>0</v>
      </c>
    </row>
    <row r="438" spans="1:31" x14ac:dyDescent="0.25">
      <c r="A438" t="s">
        <v>432</v>
      </c>
      <c r="B438">
        <v>0</v>
      </c>
      <c r="C438">
        <v>0</v>
      </c>
      <c r="D438">
        <v>0</v>
      </c>
      <c r="E438">
        <v>0</v>
      </c>
      <c r="G438">
        <v>0</v>
      </c>
      <c r="H438">
        <v>0</v>
      </c>
      <c r="I438">
        <v>0</v>
      </c>
      <c r="J438">
        <v>0</v>
      </c>
      <c r="L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T438">
        <v>0</v>
      </c>
      <c r="V438">
        <v>0</v>
      </c>
      <c r="W438">
        <v>0</v>
      </c>
      <c r="X438">
        <v>0</v>
      </c>
      <c r="Y438">
        <v>0</v>
      </c>
      <c r="AA438" s="2">
        <v>170310</v>
      </c>
      <c r="AB438">
        <v>0</v>
      </c>
      <c r="AC438">
        <v>0</v>
      </c>
      <c r="AD438">
        <v>0</v>
      </c>
      <c r="AE438">
        <v>0</v>
      </c>
    </row>
    <row r="439" spans="1:31" x14ac:dyDescent="0.25">
      <c r="A439" t="s">
        <v>433</v>
      </c>
      <c r="B439">
        <v>0</v>
      </c>
      <c r="C439">
        <v>0</v>
      </c>
      <c r="D439">
        <v>0</v>
      </c>
      <c r="E439">
        <v>0</v>
      </c>
      <c r="G439">
        <v>0</v>
      </c>
      <c r="H439">
        <v>0</v>
      </c>
      <c r="I439">
        <v>0</v>
      </c>
      <c r="J439">
        <v>0</v>
      </c>
      <c r="L439">
        <v>0</v>
      </c>
      <c r="M439">
        <v>0</v>
      </c>
      <c r="N439">
        <v>0</v>
      </c>
      <c r="O439">
        <v>0</v>
      </c>
      <c r="Q439">
        <v>0</v>
      </c>
      <c r="R439">
        <v>0</v>
      </c>
      <c r="S439">
        <v>0</v>
      </c>
      <c r="T439">
        <v>21.5</v>
      </c>
      <c r="V439">
        <v>0</v>
      </c>
      <c r="W439">
        <v>0</v>
      </c>
      <c r="X439">
        <v>0</v>
      </c>
      <c r="Y439">
        <v>21.5</v>
      </c>
      <c r="AA439" s="2">
        <v>1704</v>
      </c>
      <c r="AB439">
        <v>0</v>
      </c>
      <c r="AC439">
        <v>0</v>
      </c>
      <c r="AD439">
        <v>0</v>
      </c>
      <c r="AE439">
        <v>0</v>
      </c>
    </row>
    <row r="440" spans="1:31" x14ac:dyDescent="0.25">
      <c r="A440" t="s">
        <v>434</v>
      </c>
      <c r="B440">
        <v>0</v>
      </c>
      <c r="C440">
        <v>0</v>
      </c>
      <c r="D440">
        <v>0</v>
      </c>
      <c r="E440">
        <v>0</v>
      </c>
      <c r="G440">
        <v>0</v>
      </c>
      <c r="H440">
        <v>0</v>
      </c>
      <c r="I440">
        <v>0</v>
      </c>
      <c r="J440">
        <v>0</v>
      </c>
      <c r="L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T440">
        <v>0</v>
      </c>
      <c r="V440">
        <v>0</v>
      </c>
      <c r="W440">
        <v>0</v>
      </c>
      <c r="X440">
        <v>0</v>
      </c>
      <c r="Y440">
        <v>0</v>
      </c>
      <c r="AA440" s="2">
        <v>170405</v>
      </c>
      <c r="AB440">
        <v>0</v>
      </c>
      <c r="AC440">
        <v>0</v>
      </c>
      <c r="AD440">
        <v>0</v>
      </c>
      <c r="AE440">
        <v>0</v>
      </c>
    </row>
    <row r="441" spans="1:31" x14ac:dyDescent="0.25">
      <c r="A441" t="s">
        <v>435</v>
      </c>
      <c r="B441">
        <v>0</v>
      </c>
      <c r="C441">
        <v>0</v>
      </c>
      <c r="D441">
        <v>0</v>
      </c>
      <c r="E441">
        <v>0</v>
      </c>
      <c r="G441">
        <v>0</v>
      </c>
      <c r="H441">
        <v>0</v>
      </c>
      <c r="I441">
        <v>0</v>
      </c>
      <c r="J441">
        <v>0</v>
      </c>
      <c r="L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T441">
        <v>0</v>
      </c>
      <c r="V441">
        <v>0</v>
      </c>
      <c r="W441">
        <v>0</v>
      </c>
      <c r="X441">
        <v>0</v>
      </c>
      <c r="Y441">
        <v>0</v>
      </c>
      <c r="AA441" s="2">
        <v>170410</v>
      </c>
      <c r="AB441">
        <v>0</v>
      </c>
      <c r="AC441">
        <v>0</v>
      </c>
      <c r="AD441">
        <v>0</v>
      </c>
      <c r="AE441">
        <v>0</v>
      </c>
    </row>
    <row r="442" spans="1:31" x14ac:dyDescent="0.25">
      <c r="A442" t="s">
        <v>436</v>
      </c>
      <c r="B442">
        <v>0</v>
      </c>
      <c r="C442">
        <v>0</v>
      </c>
      <c r="D442">
        <v>0</v>
      </c>
      <c r="E442">
        <v>0</v>
      </c>
      <c r="G442">
        <v>0</v>
      </c>
      <c r="H442">
        <v>0</v>
      </c>
      <c r="I442">
        <v>0</v>
      </c>
      <c r="J442">
        <v>0</v>
      </c>
      <c r="L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T442">
        <v>21.5</v>
      </c>
      <c r="V442">
        <v>0</v>
      </c>
      <c r="W442">
        <v>0</v>
      </c>
      <c r="X442">
        <v>0</v>
      </c>
      <c r="Y442">
        <v>21.5</v>
      </c>
      <c r="AA442" s="2">
        <v>170415</v>
      </c>
      <c r="AB442">
        <v>0</v>
      </c>
      <c r="AC442">
        <v>0</v>
      </c>
      <c r="AD442">
        <v>0</v>
      </c>
      <c r="AE442">
        <v>0</v>
      </c>
    </row>
    <row r="443" spans="1:31" x14ac:dyDescent="0.25">
      <c r="A443" t="s">
        <v>437</v>
      </c>
      <c r="B443">
        <v>0</v>
      </c>
      <c r="C443">
        <v>0</v>
      </c>
      <c r="D443">
        <v>0</v>
      </c>
      <c r="E443">
        <v>0</v>
      </c>
      <c r="G443">
        <v>0</v>
      </c>
      <c r="H443">
        <v>0</v>
      </c>
      <c r="I443">
        <v>0</v>
      </c>
      <c r="J443">
        <v>0</v>
      </c>
      <c r="L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T443">
        <v>0</v>
      </c>
      <c r="V443">
        <v>0</v>
      </c>
      <c r="W443">
        <v>0</v>
      </c>
      <c r="X443">
        <v>0</v>
      </c>
      <c r="Y443">
        <v>0</v>
      </c>
      <c r="AA443" s="2">
        <v>170420</v>
      </c>
      <c r="AB443">
        <v>0</v>
      </c>
      <c r="AC443">
        <v>0</v>
      </c>
      <c r="AD443">
        <v>0</v>
      </c>
      <c r="AE443">
        <v>0</v>
      </c>
    </row>
    <row r="444" spans="1:31" x14ac:dyDescent="0.25">
      <c r="A444" t="s">
        <v>438</v>
      </c>
      <c r="B444">
        <v>0</v>
      </c>
      <c r="C444">
        <v>0</v>
      </c>
      <c r="D444">
        <v>0</v>
      </c>
      <c r="E444">
        <v>0</v>
      </c>
      <c r="G444">
        <v>0</v>
      </c>
      <c r="H444">
        <v>0</v>
      </c>
      <c r="I444">
        <v>0</v>
      </c>
      <c r="J444">
        <v>0</v>
      </c>
      <c r="L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T444">
        <v>0</v>
      </c>
      <c r="V444">
        <v>0</v>
      </c>
      <c r="W444">
        <v>0</v>
      </c>
      <c r="X444">
        <v>0</v>
      </c>
      <c r="Y444">
        <v>0</v>
      </c>
      <c r="AA444" s="2">
        <v>170425</v>
      </c>
      <c r="AB444">
        <v>0</v>
      </c>
      <c r="AC444">
        <v>0</v>
      </c>
      <c r="AD444">
        <v>0</v>
      </c>
      <c r="AE444">
        <v>0</v>
      </c>
    </row>
    <row r="445" spans="1:31" x14ac:dyDescent="0.25">
      <c r="A445" t="s">
        <v>439</v>
      </c>
      <c r="B445">
        <v>0</v>
      </c>
      <c r="C445">
        <v>0</v>
      </c>
      <c r="D445">
        <v>0</v>
      </c>
      <c r="E445">
        <v>0</v>
      </c>
      <c r="G445">
        <v>0</v>
      </c>
      <c r="H445">
        <v>0</v>
      </c>
      <c r="I445">
        <v>0</v>
      </c>
      <c r="J445">
        <v>0</v>
      </c>
      <c r="L445">
        <v>0</v>
      </c>
      <c r="M445">
        <v>0</v>
      </c>
      <c r="N445">
        <v>0</v>
      </c>
      <c r="O445">
        <v>0</v>
      </c>
      <c r="Q445">
        <v>0</v>
      </c>
      <c r="R445">
        <v>0</v>
      </c>
      <c r="S445">
        <v>0</v>
      </c>
      <c r="T445">
        <v>0</v>
      </c>
      <c r="V445">
        <v>0</v>
      </c>
      <c r="W445">
        <v>0</v>
      </c>
      <c r="X445">
        <v>0</v>
      </c>
      <c r="Y445">
        <v>0</v>
      </c>
      <c r="AA445" s="2">
        <v>170430</v>
      </c>
      <c r="AB445">
        <v>0</v>
      </c>
      <c r="AC445">
        <v>0</v>
      </c>
      <c r="AD445">
        <v>0</v>
      </c>
      <c r="AE445">
        <v>0</v>
      </c>
    </row>
    <row r="446" spans="1:31" x14ac:dyDescent="0.25">
      <c r="A446" t="s">
        <v>440</v>
      </c>
      <c r="B446">
        <v>0</v>
      </c>
      <c r="C446">
        <v>0</v>
      </c>
      <c r="D446">
        <v>0</v>
      </c>
      <c r="E446">
        <v>0</v>
      </c>
      <c r="G446">
        <v>0</v>
      </c>
      <c r="H446">
        <v>0</v>
      </c>
      <c r="I446">
        <v>0</v>
      </c>
      <c r="J446">
        <v>0</v>
      </c>
      <c r="L446">
        <v>0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T446">
        <v>0</v>
      </c>
      <c r="V446">
        <v>0</v>
      </c>
      <c r="W446">
        <v>0</v>
      </c>
      <c r="X446">
        <v>0</v>
      </c>
      <c r="Y446">
        <v>0</v>
      </c>
      <c r="AA446" s="2">
        <v>170490</v>
      </c>
      <c r="AB446">
        <v>0</v>
      </c>
      <c r="AC446">
        <v>0</v>
      </c>
      <c r="AD446">
        <v>0</v>
      </c>
      <c r="AE446">
        <v>0</v>
      </c>
    </row>
    <row r="447" spans="1:31" x14ac:dyDescent="0.25">
      <c r="A447" t="s">
        <v>441</v>
      </c>
      <c r="B447">
        <v>0</v>
      </c>
      <c r="C447">
        <v>0</v>
      </c>
      <c r="D447">
        <v>30887.59</v>
      </c>
      <c r="E447">
        <v>1060.08</v>
      </c>
      <c r="G447">
        <v>0</v>
      </c>
      <c r="H447">
        <v>0</v>
      </c>
      <c r="I447">
        <v>14982.02</v>
      </c>
      <c r="J447">
        <v>1060.08</v>
      </c>
      <c r="L447">
        <v>0</v>
      </c>
      <c r="M447">
        <v>0</v>
      </c>
      <c r="N447">
        <v>1</v>
      </c>
      <c r="O447">
        <v>0</v>
      </c>
      <c r="Q447">
        <v>0</v>
      </c>
      <c r="R447">
        <v>0</v>
      </c>
      <c r="S447">
        <v>552936</v>
      </c>
      <c r="T447">
        <v>0</v>
      </c>
      <c r="V447">
        <v>0</v>
      </c>
      <c r="W447">
        <v>0</v>
      </c>
      <c r="X447">
        <v>1</v>
      </c>
      <c r="Y447">
        <v>0</v>
      </c>
      <c r="AA447" s="2">
        <v>1705</v>
      </c>
      <c r="AB447">
        <v>1</v>
      </c>
      <c r="AC447">
        <v>0</v>
      </c>
      <c r="AD447">
        <v>0</v>
      </c>
      <c r="AE447">
        <v>0</v>
      </c>
    </row>
    <row r="448" spans="1:31" x14ac:dyDescent="0.25">
      <c r="A448" t="s">
        <v>442</v>
      </c>
      <c r="B448">
        <v>0</v>
      </c>
      <c r="C448">
        <v>0</v>
      </c>
      <c r="D448">
        <v>323466.75</v>
      </c>
      <c r="E448">
        <v>0</v>
      </c>
      <c r="G448">
        <v>0</v>
      </c>
      <c r="H448">
        <v>0</v>
      </c>
      <c r="I448">
        <v>323466.75</v>
      </c>
      <c r="J448">
        <v>0</v>
      </c>
      <c r="L448">
        <v>0</v>
      </c>
      <c r="M448">
        <v>0</v>
      </c>
      <c r="N448">
        <v>70941.19</v>
      </c>
      <c r="O448">
        <v>0</v>
      </c>
      <c r="Q448">
        <v>0</v>
      </c>
      <c r="R448">
        <v>0</v>
      </c>
      <c r="S448">
        <v>450266.19</v>
      </c>
      <c r="T448">
        <v>0</v>
      </c>
      <c r="V448">
        <v>0</v>
      </c>
      <c r="W448">
        <v>0</v>
      </c>
      <c r="X448">
        <v>70941.19</v>
      </c>
      <c r="Y448">
        <v>0</v>
      </c>
      <c r="AA448" s="2">
        <v>170505</v>
      </c>
      <c r="AB448">
        <v>70941.19</v>
      </c>
      <c r="AC448">
        <v>0</v>
      </c>
      <c r="AD448">
        <v>0</v>
      </c>
      <c r="AE448">
        <v>0</v>
      </c>
    </row>
    <row r="449" spans="1:31" x14ac:dyDescent="0.25">
      <c r="A449" t="s">
        <v>443</v>
      </c>
      <c r="B449">
        <v>0</v>
      </c>
      <c r="C449">
        <v>0</v>
      </c>
      <c r="D449">
        <v>12543.31</v>
      </c>
      <c r="E449">
        <v>0</v>
      </c>
      <c r="G449">
        <v>0</v>
      </c>
      <c r="H449">
        <v>0</v>
      </c>
      <c r="I449">
        <v>12543.31</v>
      </c>
      <c r="J449">
        <v>0</v>
      </c>
      <c r="L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T449">
        <v>0</v>
      </c>
      <c r="V449">
        <v>0</v>
      </c>
      <c r="W449">
        <v>0</v>
      </c>
      <c r="X449">
        <v>0</v>
      </c>
      <c r="Y449">
        <v>0</v>
      </c>
      <c r="AA449" s="2">
        <v>170510</v>
      </c>
      <c r="AB449">
        <v>0</v>
      </c>
      <c r="AC449">
        <v>0</v>
      </c>
      <c r="AD449">
        <v>0</v>
      </c>
      <c r="AE449">
        <v>0</v>
      </c>
    </row>
    <row r="450" spans="1:31" x14ac:dyDescent="0.25">
      <c r="A450" t="s">
        <v>444</v>
      </c>
      <c r="B450">
        <v>0</v>
      </c>
      <c r="C450">
        <v>0</v>
      </c>
      <c r="D450">
        <v>0</v>
      </c>
      <c r="E450">
        <v>1060.08</v>
      </c>
      <c r="G450">
        <v>0</v>
      </c>
      <c r="H450">
        <v>0</v>
      </c>
      <c r="I450">
        <v>0</v>
      </c>
      <c r="J450">
        <v>1060.08</v>
      </c>
      <c r="L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T450">
        <v>0</v>
      </c>
      <c r="V450">
        <v>0</v>
      </c>
      <c r="W450">
        <v>0</v>
      </c>
      <c r="X450">
        <v>0</v>
      </c>
      <c r="Y450">
        <v>0</v>
      </c>
      <c r="AA450" s="2">
        <v>170515</v>
      </c>
      <c r="AB450">
        <v>0</v>
      </c>
      <c r="AC450">
        <v>0</v>
      </c>
      <c r="AD450">
        <v>0</v>
      </c>
      <c r="AE450">
        <v>0</v>
      </c>
    </row>
    <row r="451" spans="1:31" x14ac:dyDescent="0.25">
      <c r="A451" t="s">
        <v>445</v>
      </c>
      <c r="B451">
        <v>0</v>
      </c>
      <c r="C451">
        <v>0</v>
      </c>
      <c r="D451">
        <v>0</v>
      </c>
      <c r="E451">
        <v>0</v>
      </c>
      <c r="G451">
        <v>0</v>
      </c>
      <c r="H451">
        <v>0</v>
      </c>
      <c r="I451">
        <v>0</v>
      </c>
      <c r="J451">
        <v>0</v>
      </c>
      <c r="L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T451">
        <v>0</v>
      </c>
      <c r="V451">
        <v>0</v>
      </c>
      <c r="W451">
        <v>0</v>
      </c>
      <c r="X451">
        <v>0</v>
      </c>
      <c r="Y451">
        <v>0</v>
      </c>
      <c r="AA451" s="2">
        <v>170520</v>
      </c>
      <c r="AB451">
        <v>0</v>
      </c>
      <c r="AC451">
        <v>0</v>
      </c>
      <c r="AD451">
        <v>0</v>
      </c>
      <c r="AE451">
        <v>0</v>
      </c>
    </row>
    <row r="452" spans="1:31" x14ac:dyDescent="0.25">
      <c r="A452" t="s">
        <v>446</v>
      </c>
      <c r="B452">
        <v>0</v>
      </c>
      <c r="C452">
        <v>0</v>
      </c>
      <c r="D452">
        <v>0</v>
      </c>
      <c r="E452">
        <v>0</v>
      </c>
      <c r="G452">
        <v>0</v>
      </c>
      <c r="H452">
        <v>0</v>
      </c>
      <c r="I452">
        <v>0</v>
      </c>
      <c r="J452">
        <v>0</v>
      </c>
      <c r="L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T452">
        <v>0</v>
      </c>
      <c r="V452">
        <v>0</v>
      </c>
      <c r="W452">
        <v>0</v>
      </c>
      <c r="X452">
        <v>0</v>
      </c>
      <c r="Y452">
        <v>0</v>
      </c>
      <c r="AA452" s="2">
        <v>170525</v>
      </c>
      <c r="AB452">
        <v>0</v>
      </c>
      <c r="AC452">
        <v>0</v>
      </c>
      <c r="AD452">
        <v>0</v>
      </c>
      <c r="AE452">
        <v>0</v>
      </c>
    </row>
    <row r="453" spans="1:31" x14ac:dyDescent="0.25">
      <c r="A453" t="s">
        <v>447</v>
      </c>
      <c r="B453">
        <v>0</v>
      </c>
      <c r="C453">
        <v>0</v>
      </c>
      <c r="D453">
        <v>0</v>
      </c>
      <c r="E453">
        <v>0</v>
      </c>
      <c r="G453">
        <v>0</v>
      </c>
      <c r="H453">
        <v>0</v>
      </c>
      <c r="I453">
        <v>0</v>
      </c>
      <c r="J453">
        <v>0</v>
      </c>
      <c r="L453">
        <v>0</v>
      </c>
      <c r="M453">
        <v>0</v>
      </c>
      <c r="N453">
        <v>0</v>
      </c>
      <c r="O453">
        <v>0</v>
      </c>
      <c r="Q453">
        <v>0</v>
      </c>
      <c r="R453">
        <v>0</v>
      </c>
      <c r="S453">
        <v>0</v>
      </c>
      <c r="T453">
        <v>0</v>
      </c>
      <c r="V453">
        <v>0</v>
      </c>
      <c r="W453">
        <v>0</v>
      </c>
      <c r="X453">
        <v>0</v>
      </c>
      <c r="Y453">
        <v>0</v>
      </c>
      <c r="AA453" s="2">
        <v>170530</v>
      </c>
      <c r="AB453">
        <v>0</v>
      </c>
      <c r="AC453">
        <v>0</v>
      </c>
      <c r="AD453">
        <v>0</v>
      </c>
      <c r="AE453">
        <v>0</v>
      </c>
    </row>
    <row r="454" spans="1:31" x14ac:dyDescent="0.25">
      <c r="A454" t="s">
        <v>448</v>
      </c>
      <c r="B454">
        <v>0</v>
      </c>
      <c r="C454">
        <v>0</v>
      </c>
      <c r="D454">
        <v>0</v>
      </c>
      <c r="E454">
        <v>0</v>
      </c>
      <c r="G454">
        <v>0</v>
      </c>
      <c r="H454">
        <v>0</v>
      </c>
      <c r="I454">
        <v>0</v>
      </c>
      <c r="J454">
        <v>0</v>
      </c>
      <c r="L454">
        <v>0</v>
      </c>
      <c r="M454">
        <v>0</v>
      </c>
      <c r="N454">
        <v>0</v>
      </c>
      <c r="O454">
        <v>0</v>
      </c>
      <c r="Q454">
        <v>0</v>
      </c>
      <c r="R454">
        <v>0</v>
      </c>
      <c r="S454">
        <v>173610</v>
      </c>
      <c r="T454">
        <v>0</v>
      </c>
      <c r="V454">
        <v>0</v>
      </c>
      <c r="W454">
        <v>0</v>
      </c>
      <c r="X454">
        <v>0</v>
      </c>
      <c r="Y454">
        <v>0</v>
      </c>
      <c r="AA454" s="2">
        <v>170590</v>
      </c>
      <c r="AB454">
        <v>0</v>
      </c>
      <c r="AC454">
        <v>0</v>
      </c>
      <c r="AD454">
        <v>0</v>
      </c>
      <c r="AE454">
        <v>0</v>
      </c>
    </row>
    <row r="455" spans="1:31" x14ac:dyDescent="0.25">
      <c r="A455" t="s">
        <v>449</v>
      </c>
      <c r="B455">
        <v>0</v>
      </c>
      <c r="C455">
        <v>0</v>
      </c>
      <c r="D455">
        <v>-305122.46999999997</v>
      </c>
      <c r="E455">
        <v>0</v>
      </c>
      <c r="G455">
        <v>0</v>
      </c>
      <c r="H455">
        <v>0</v>
      </c>
      <c r="I455">
        <v>-321028.03999999998</v>
      </c>
      <c r="J455">
        <v>0</v>
      </c>
      <c r="L455">
        <v>0</v>
      </c>
      <c r="M455">
        <v>0</v>
      </c>
      <c r="N455">
        <v>-70940.19</v>
      </c>
      <c r="O455">
        <v>0</v>
      </c>
      <c r="Q455">
        <v>0</v>
      </c>
      <c r="R455">
        <v>0</v>
      </c>
      <c r="S455">
        <v>-70940.19</v>
      </c>
      <c r="T455">
        <v>0</v>
      </c>
      <c r="V455">
        <v>0</v>
      </c>
      <c r="W455">
        <v>0</v>
      </c>
      <c r="X455">
        <v>-70940.19</v>
      </c>
      <c r="Y455">
        <v>0</v>
      </c>
      <c r="AA455" s="2">
        <v>170599</v>
      </c>
      <c r="AB455">
        <v>-70940.19</v>
      </c>
      <c r="AC455">
        <v>0</v>
      </c>
      <c r="AD455">
        <v>0</v>
      </c>
      <c r="AE455">
        <v>0</v>
      </c>
    </row>
    <row r="456" spans="1:31" x14ac:dyDescent="0.25">
      <c r="A456" t="s">
        <v>450</v>
      </c>
      <c r="B456">
        <v>2148140.84</v>
      </c>
      <c r="C456">
        <v>5887040</v>
      </c>
      <c r="D456">
        <v>121829.02</v>
      </c>
      <c r="E456">
        <v>1008969.49</v>
      </c>
      <c r="G456">
        <v>2148166.84</v>
      </c>
      <c r="H456">
        <v>5887040</v>
      </c>
      <c r="I456">
        <v>86311.95</v>
      </c>
      <c r="J456">
        <v>1528941.85</v>
      </c>
      <c r="L456">
        <v>2148166.84</v>
      </c>
      <c r="M456">
        <v>5880240</v>
      </c>
      <c r="N456">
        <v>328282.40999999997</v>
      </c>
      <c r="O456">
        <v>2098138.15</v>
      </c>
      <c r="Q456">
        <v>2223037.09</v>
      </c>
      <c r="R456">
        <v>5880240</v>
      </c>
      <c r="S456">
        <v>295428.78000000003</v>
      </c>
      <c r="T456">
        <v>2358921.02</v>
      </c>
      <c r="V456">
        <v>6726306.8700000001</v>
      </c>
      <c r="W456">
        <v>2307680.64</v>
      </c>
      <c r="X456">
        <v>370265.16</v>
      </c>
      <c r="Y456">
        <v>2230033.87</v>
      </c>
      <c r="AA456" s="2">
        <v>1706</v>
      </c>
      <c r="AB456">
        <v>360891.97</v>
      </c>
      <c r="AC456">
        <v>6699628.3499999996</v>
      </c>
      <c r="AD456">
        <v>2268680.5099999998</v>
      </c>
      <c r="AE456">
        <v>0.66682631000000003</v>
      </c>
    </row>
    <row r="457" spans="1:31" x14ac:dyDescent="0.25">
      <c r="A457" t="s">
        <v>451</v>
      </c>
      <c r="B457">
        <v>2128442.9</v>
      </c>
      <c r="C457">
        <v>5880240</v>
      </c>
      <c r="D457">
        <v>0</v>
      </c>
      <c r="E457">
        <v>304047.90999999997</v>
      </c>
      <c r="G457">
        <v>2128442.9</v>
      </c>
      <c r="H457">
        <v>5880240</v>
      </c>
      <c r="I457">
        <v>0</v>
      </c>
      <c r="J457">
        <v>304047.90999999997</v>
      </c>
      <c r="L457">
        <v>2128442.9</v>
      </c>
      <c r="M457">
        <v>5880240</v>
      </c>
      <c r="N457">
        <v>275000</v>
      </c>
      <c r="O457">
        <v>191892.06</v>
      </c>
      <c r="Q457">
        <v>2213248.0099999998</v>
      </c>
      <c r="R457">
        <v>5880240</v>
      </c>
      <c r="S457">
        <v>275000</v>
      </c>
      <c r="T457">
        <v>191892.06</v>
      </c>
      <c r="V457">
        <v>6192734.8300000001</v>
      </c>
      <c r="W457">
        <v>2300330.48</v>
      </c>
      <c r="X457">
        <v>355767.19</v>
      </c>
      <c r="Y457">
        <v>191892.06</v>
      </c>
      <c r="AA457" s="2">
        <v>170605</v>
      </c>
      <c r="AB457">
        <v>355767.19</v>
      </c>
      <c r="AC457">
        <v>6192734.8300000001</v>
      </c>
      <c r="AD457">
        <v>2300330.48</v>
      </c>
      <c r="AE457">
        <v>0.1882008</v>
      </c>
    </row>
    <row r="458" spans="1:31" x14ac:dyDescent="0.25">
      <c r="A458" t="s">
        <v>452</v>
      </c>
      <c r="B458">
        <v>2235398</v>
      </c>
      <c r="C458">
        <v>0</v>
      </c>
      <c r="D458">
        <v>634920</v>
      </c>
      <c r="E458">
        <v>20760.54</v>
      </c>
      <c r="G458">
        <v>2394298.33</v>
      </c>
      <c r="H458">
        <v>0</v>
      </c>
      <c r="I458">
        <v>634920</v>
      </c>
      <c r="J458">
        <v>20760.54</v>
      </c>
      <c r="L458">
        <v>2394298.33</v>
      </c>
      <c r="M458">
        <v>0</v>
      </c>
      <c r="N458">
        <v>634920</v>
      </c>
      <c r="O458">
        <v>80</v>
      </c>
      <c r="Q458">
        <v>2394298.33</v>
      </c>
      <c r="R458">
        <v>0</v>
      </c>
      <c r="S458">
        <v>634920</v>
      </c>
      <c r="T458">
        <v>80</v>
      </c>
      <c r="V458">
        <v>533572.04</v>
      </c>
      <c r="W458">
        <v>2306308.0299999998</v>
      </c>
      <c r="X458">
        <v>813191.97</v>
      </c>
      <c r="Y458">
        <v>80</v>
      </c>
      <c r="AA458" s="2">
        <v>170610</v>
      </c>
      <c r="AB458">
        <v>813191.97</v>
      </c>
      <c r="AC458">
        <v>533572.04</v>
      </c>
      <c r="AD458">
        <v>2269748.8199999998</v>
      </c>
      <c r="AE458">
        <v>0</v>
      </c>
    </row>
    <row r="459" spans="1:31" x14ac:dyDescent="0.25">
      <c r="A459" t="s">
        <v>453</v>
      </c>
      <c r="B459">
        <v>0</v>
      </c>
      <c r="C459">
        <v>6800</v>
      </c>
      <c r="D459">
        <v>0</v>
      </c>
      <c r="E459">
        <v>4684.6899999999996</v>
      </c>
      <c r="G459">
        <v>0</v>
      </c>
      <c r="H459">
        <v>6800</v>
      </c>
      <c r="I459">
        <v>0</v>
      </c>
      <c r="J459">
        <v>11641.66</v>
      </c>
      <c r="L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T459">
        <v>0</v>
      </c>
      <c r="V459">
        <v>0</v>
      </c>
      <c r="W459">
        <v>0</v>
      </c>
      <c r="X459">
        <v>0</v>
      </c>
      <c r="Y459">
        <v>0</v>
      </c>
      <c r="AA459" s="2">
        <v>170620</v>
      </c>
      <c r="AB459">
        <v>0</v>
      </c>
      <c r="AC459">
        <v>0</v>
      </c>
      <c r="AD459">
        <v>0</v>
      </c>
      <c r="AE459">
        <v>0</v>
      </c>
    </row>
    <row r="460" spans="1:31" x14ac:dyDescent="0.25">
      <c r="A460" t="s">
        <v>454</v>
      </c>
      <c r="B460">
        <v>0</v>
      </c>
      <c r="C460">
        <v>0</v>
      </c>
      <c r="D460">
        <v>259832.84</v>
      </c>
      <c r="E460">
        <v>801710.27</v>
      </c>
      <c r="G460">
        <v>0</v>
      </c>
      <c r="H460">
        <v>0</v>
      </c>
      <c r="I460">
        <v>226559.72</v>
      </c>
      <c r="J460">
        <v>1322072.27</v>
      </c>
      <c r="L460">
        <v>0</v>
      </c>
      <c r="M460">
        <v>0</v>
      </c>
      <c r="N460">
        <v>155467.17000000001</v>
      </c>
      <c r="O460">
        <v>2099735.64</v>
      </c>
      <c r="Q460">
        <v>0</v>
      </c>
      <c r="R460">
        <v>0</v>
      </c>
      <c r="S460">
        <v>154528.63</v>
      </c>
      <c r="T460">
        <v>2307962.2000000002</v>
      </c>
      <c r="V460">
        <v>0</v>
      </c>
      <c r="W460">
        <v>0</v>
      </c>
      <c r="X460">
        <v>479190.61</v>
      </c>
      <c r="Y460">
        <v>2263968.73</v>
      </c>
      <c r="AA460" s="2">
        <v>170690</v>
      </c>
      <c r="AB460">
        <v>233855.72</v>
      </c>
      <c r="AC460">
        <v>0</v>
      </c>
      <c r="AD460">
        <v>0</v>
      </c>
      <c r="AE460">
        <v>0.69026082</v>
      </c>
    </row>
    <row r="461" spans="1:31" x14ac:dyDescent="0.25">
      <c r="A461" t="s">
        <v>455</v>
      </c>
      <c r="B461">
        <v>-2215700.06</v>
      </c>
      <c r="C461">
        <v>0</v>
      </c>
      <c r="D461">
        <v>-772923.82</v>
      </c>
      <c r="E461">
        <v>-122233.92</v>
      </c>
      <c r="G461">
        <v>-2374574.39</v>
      </c>
      <c r="H461">
        <v>0</v>
      </c>
      <c r="I461">
        <v>-775167.77</v>
      </c>
      <c r="J461">
        <v>-129580.53</v>
      </c>
      <c r="L461">
        <v>-2374574.39</v>
      </c>
      <c r="M461">
        <v>0</v>
      </c>
      <c r="N461">
        <v>-737104.76</v>
      </c>
      <c r="O461">
        <v>-193569.55</v>
      </c>
      <c r="Q461">
        <v>-2384509.25</v>
      </c>
      <c r="R461">
        <v>0</v>
      </c>
      <c r="S461">
        <v>-769019.85</v>
      </c>
      <c r="T461">
        <v>-141013.24</v>
      </c>
      <c r="V461">
        <v>0</v>
      </c>
      <c r="W461">
        <v>-2298957.87</v>
      </c>
      <c r="X461">
        <v>-1277884.6100000001</v>
      </c>
      <c r="Y461">
        <v>-225906.92</v>
      </c>
      <c r="AA461" s="2">
        <v>170699</v>
      </c>
      <c r="AB461">
        <v>-1041922.91</v>
      </c>
      <c r="AC461">
        <v>-26678.52</v>
      </c>
      <c r="AD461">
        <v>-2301398.79</v>
      </c>
      <c r="AE461">
        <v>-0.21163530999999999</v>
      </c>
    </row>
    <row r="462" spans="1:31" x14ac:dyDescent="0.25">
      <c r="A462" t="s">
        <v>456</v>
      </c>
      <c r="B462">
        <v>-520122.82</v>
      </c>
      <c r="C462">
        <v>-628214.54</v>
      </c>
      <c r="D462">
        <v>-7119904.3700000001</v>
      </c>
      <c r="E462">
        <v>-34623.5</v>
      </c>
      <c r="G462">
        <v>-523566.82</v>
      </c>
      <c r="H462">
        <v>-131091.1</v>
      </c>
      <c r="I462">
        <v>-8421743.3000000007</v>
      </c>
      <c r="J462">
        <v>-38140.769999999997</v>
      </c>
      <c r="L462">
        <v>-737274.33</v>
      </c>
      <c r="M462">
        <v>-86021.27</v>
      </c>
      <c r="N462">
        <v>-9581281.8900000006</v>
      </c>
      <c r="O462">
        <v>-38137.79</v>
      </c>
      <c r="Q462">
        <v>-730821.22</v>
      </c>
      <c r="R462">
        <v>-68466.13</v>
      </c>
      <c r="S462">
        <v>-9430358.2799999993</v>
      </c>
      <c r="T462">
        <v>-38137.79</v>
      </c>
      <c r="V462">
        <v>-30759.89</v>
      </c>
      <c r="W462">
        <v>-732819.23</v>
      </c>
      <c r="X462">
        <v>-8033274.3200000003</v>
      </c>
      <c r="Y462">
        <v>-38138.79</v>
      </c>
      <c r="AA462" s="2">
        <v>1799</v>
      </c>
      <c r="AB462">
        <v>-8252063.3200000003</v>
      </c>
      <c r="AC462">
        <v>-23041.32</v>
      </c>
      <c r="AD462">
        <v>-748063.87</v>
      </c>
      <c r="AE462">
        <v>-3.8138789999999999E-2</v>
      </c>
    </row>
    <row r="463" spans="1:31" x14ac:dyDescent="0.25">
      <c r="A463" t="s">
        <v>457</v>
      </c>
      <c r="B463">
        <v>-136474.42000000001</v>
      </c>
      <c r="C463">
        <v>-628214.54</v>
      </c>
      <c r="D463">
        <v>-7119904.3700000001</v>
      </c>
      <c r="E463">
        <v>-34623.5</v>
      </c>
      <c r="G463">
        <v>-160498.34</v>
      </c>
      <c r="H463">
        <v>-131091.1</v>
      </c>
      <c r="I463">
        <v>-8421743.3000000007</v>
      </c>
      <c r="J463">
        <v>-38140.769999999997</v>
      </c>
      <c r="L463">
        <v>-453178.46</v>
      </c>
      <c r="M463">
        <v>-86021.27</v>
      </c>
      <c r="N463">
        <v>-9581281.8900000006</v>
      </c>
      <c r="O463">
        <v>-38137.79</v>
      </c>
      <c r="Q463">
        <v>-512313.31</v>
      </c>
      <c r="R463">
        <v>-68466.13</v>
      </c>
      <c r="S463">
        <v>-9430358.2799999993</v>
      </c>
      <c r="T463">
        <v>-38137.79</v>
      </c>
      <c r="V463">
        <v>-30759.89</v>
      </c>
      <c r="W463">
        <v>-537239.5</v>
      </c>
      <c r="X463">
        <v>-8033274.3200000003</v>
      </c>
      <c r="Y463">
        <v>-38138.79</v>
      </c>
      <c r="AA463" s="2">
        <v>179910</v>
      </c>
      <c r="AB463">
        <v>-8252063.3200000003</v>
      </c>
      <c r="AC463">
        <v>-23041.32</v>
      </c>
      <c r="AD463">
        <v>-586699.41</v>
      </c>
      <c r="AE463">
        <v>-3.8138789999999999E-2</v>
      </c>
    </row>
    <row r="464" spans="1:31" x14ac:dyDescent="0.25">
      <c r="A464" t="s">
        <v>458</v>
      </c>
      <c r="B464">
        <v>0</v>
      </c>
      <c r="C464">
        <v>0</v>
      </c>
      <c r="D464">
        <v>0</v>
      </c>
      <c r="E464">
        <v>0</v>
      </c>
      <c r="G464">
        <v>0</v>
      </c>
      <c r="H464">
        <v>0</v>
      </c>
      <c r="I464">
        <v>0</v>
      </c>
      <c r="J464">
        <v>0</v>
      </c>
      <c r="L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T464">
        <v>0</v>
      </c>
      <c r="V464">
        <v>0</v>
      </c>
      <c r="W464">
        <v>0</v>
      </c>
      <c r="X464">
        <v>0</v>
      </c>
      <c r="Y464">
        <v>0</v>
      </c>
      <c r="AA464" s="2">
        <v>179915</v>
      </c>
      <c r="AB464">
        <v>0</v>
      </c>
      <c r="AC464">
        <v>0</v>
      </c>
      <c r="AD464">
        <v>0</v>
      </c>
      <c r="AE464">
        <v>0</v>
      </c>
    </row>
    <row r="465" spans="1:31" x14ac:dyDescent="0.25">
      <c r="A465" t="s">
        <v>459</v>
      </c>
      <c r="B465">
        <v>0</v>
      </c>
      <c r="C465">
        <v>0</v>
      </c>
      <c r="D465">
        <v>0</v>
      </c>
      <c r="E465">
        <v>0</v>
      </c>
      <c r="G465">
        <v>0</v>
      </c>
      <c r="H465">
        <v>0</v>
      </c>
      <c r="I465">
        <v>0</v>
      </c>
      <c r="J465">
        <v>0</v>
      </c>
      <c r="L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T465">
        <v>0</v>
      </c>
      <c r="V465">
        <v>0</v>
      </c>
      <c r="W465">
        <v>0</v>
      </c>
      <c r="X465">
        <v>0</v>
      </c>
      <c r="Y465">
        <v>0</v>
      </c>
      <c r="AA465" s="2">
        <v>179920</v>
      </c>
      <c r="AB465">
        <v>0</v>
      </c>
      <c r="AC465">
        <v>0</v>
      </c>
      <c r="AD465">
        <v>0</v>
      </c>
      <c r="AE465">
        <v>0</v>
      </c>
    </row>
    <row r="466" spans="1:31" x14ac:dyDescent="0.25">
      <c r="A466" t="s">
        <v>460</v>
      </c>
      <c r="B466">
        <v>3696932.73</v>
      </c>
      <c r="C466">
        <v>4912569.83</v>
      </c>
      <c r="D466">
        <v>9501451.8499999996</v>
      </c>
      <c r="E466">
        <v>20709444.199999999</v>
      </c>
      <c r="G466">
        <v>3519448.09</v>
      </c>
      <c r="H466">
        <v>4903092.2</v>
      </c>
      <c r="I466">
        <v>11413095.880000001</v>
      </c>
      <c r="J466">
        <v>21797534.57</v>
      </c>
      <c r="L466">
        <v>3502902.58</v>
      </c>
      <c r="M466">
        <v>4886437.47</v>
      </c>
      <c r="N466">
        <v>11101300.17</v>
      </c>
      <c r="O466">
        <v>24634367.719999999</v>
      </c>
      <c r="Q466">
        <v>3543636.98</v>
      </c>
      <c r="R466">
        <v>5392315.6100000003</v>
      </c>
      <c r="S466">
        <v>38401832.93</v>
      </c>
      <c r="T466">
        <v>25691656.620000001</v>
      </c>
      <c r="V466">
        <v>5973809.4000000004</v>
      </c>
      <c r="W466">
        <v>6446096.0999999996</v>
      </c>
      <c r="X466">
        <v>37147481.549999997</v>
      </c>
      <c r="Y466">
        <v>26845259.280000001</v>
      </c>
      <c r="AA466" s="2">
        <v>18</v>
      </c>
      <c r="AB466">
        <v>38616670.299999997</v>
      </c>
      <c r="AC466">
        <v>5557061.0300000003</v>
      </c>
      <c r="AD466">
        <v>6926561.6200000001</v>
      </c>
      <c r="AE466">
        <v>28.30086696</v>
      </c>
    </row>
    <row r="467" spans="1:31" x14ac:dyDescent="0.25">
      <c r="A467" t="s">
        <v>461</v>
      </c>
      <c r="B467">
        <v>3196964.85</v>
      </c>
      <c r="C467">
        <v>1503410</v>
      </c>
      <c r="D467">
        <v>4587696.55</v>
      </c>
      <c r="E467">
        <v>13250368.130000001</v>
      </c>
      <c r="G467">
        <v>3196964.85</v>
      </c>
      <c r="H467">
        <v>1503410</v>
      </c>
      <c r="I467">
        <v>4587696.55</v>
      </c>
      <c r="J467">
        <v>13114754.199999999</v>
      </c>
      <c r="L467">
        <v>3196964.85</v>
      </c>
      <c r="M467">
        <v>1503410</v>
      </c>
      <c r="N467">
        <v>4312696.55</v>
      </c>
      <c r="O467">
        <v>13226910.050000001</v>
      </c>
      <c r="Q467">
        <v>3169631.05</v>
      </c>
      <c r="R467">
        <v>1503410</v>
      </c>
      <c r="S467">
        <v>6295137.9699999997</v>
      </c>
      <c r="T467">
        <v>13271984.59</v>
      </c>
      <c r="V467">
        <v>2336063.58</v>
      </c>
      <c r="W467">
        <v>5400843.2999999998</v>
      </c>
      <c r="X467">
        <v>10628029.779999999</v>
      </c>
      <c r="Y467">
        <v>13419338.42</v>
      </c>
      <c r="AA467" s="2">
        <v>1801</v>
      </c>
      <c r="AB467">
        <v>11929867.779999999</v>
      </c>
      <c r="AC467">
        <v>2336063.58</v>
      </c>
      <c r="AD467">
        <v>5400843.2999999998</v>
      </c>
      <c r="AE467">
        <v>13.524463880000001</v>
      </c>
    </row>
    <row r="468" spans="1:31" x14ac:dyDescent="0.25">
      <c r="A468" t="s">
        <v>462</v>
      </c>
      <c r="B468">
        <v>5912300.1500000004</v>
      </c>
      <c r="C468">
        <v>9019843.2599999998</v>
      </c>
      <c r="D468">
        <v>12060668.789999999</v>
      </c>
      <c r="E468">
        <v>18468274.93</v>
      </c>
      <c r="G468">
        <v>5753399.8200000003</v>
      </c>
      <c r="H468">
        <v>9093121.2699999996</v>
      </c>
      <c r="I468">
        <v>12880849.07</v>
      </c>
      <c r="J468">
        <v>18813206.140000001</v>
      </c>
      <c r="L468">
        <v>5756308.5300000003</v>
      </c>
      <c r="M468">
        <v>9588097.7200000007</v>
      </c>
      <c r="N468">
        <v>13629531.93</v>
      </c>
      <c r="O468">
        <v>19340102.010000002</v>
      </c>
      <c r="Q468">
        <v>5756308.5300000003</v>
      </c>
      <c r="R468">
        <v>10312423.73</v>
      </c>
      <c r="S468">
        <v>38559793.119999997</v>
      </c>
      <c r="T468">
        <v>20767565.32</v>
      </c>
      <c r="V468">
        <v>10882575.17</v>
      </c>
      <c r="W468">
        <v>6112454.79</v>
      </c>
      <c r="X468">
        <v>36671193.049999997</v>
      </c>
      <c r="Y468">
        <v>21323237.16</v>
      </c>
      <c r="AA468" s="2">
        <v>1802</v>
      </c>
      <c r="AB468">
        <v>36995003.200000003</v>
      </c>
      <c r="AC468">
        <v>8719290.2799999993</v>
      </c>
      <c r="AD468">
        <v>5980618.0899999999</v>
      </c>
      <c r="AE468">
        <v>22.74207286</v>
      </c>
    </row>
    <row r="469" spans="1:31" x14ac:dyDescent="0.25">
      <c r="A469" t="s">
        <v>463</v>
      </c>
      <c r="B469">
        <v>0</v>
      </c>
      <c r="C469">
        <v>126125.07</v>
      </c>
      <c r="D469">
        <v>29933.279999999999</v>
      </c>
      <c r="E469">
        <v>574113.21</v>
      </c>
      <c r="G469">
        <v>0</v>
      </c>
      <c r="H469">
        <v>380823.12</v>
      </c>
      <c r="I469">
        <v>623641.76</v>
      </c>
      <c r="J469">
        <v>862024.82</v>
      </c>
      <c r="L469">
        <v>0</v>
      </c>
      <c r="M469">
        <v>65525.21</v>
      </c>
      <c r="N469">
        <v>0</v>
      </c>
      <c r="O469">
        <v>789407.26</v>
      </c>
      <c r="Q469">
        <v>0</v>
      </c>
      <c r="R469">
        <v>129151.9</v>
      </c>
      <c r="S469">
        <v>0</v>
      </c>
      <c r="T469">
        <v>332582.19</v>
      </c>
      <c r="V469">
        <v>25872.41</v>
      </c>
      <c r="W469">
        <v>0</v>
      </c>
      <c r="X469">
        <v>358000</v>
      </c>
      <c r="Y469">
        <v>461881.59999999998</v>
      </c>
      <c r="AA469" s="2">
        <v>1803</v>
      </c>
      <c r="AB469">
        <v>504659</v>
      </c>
      <c r="AC469">
        <v>39489.86</v>
      </c>
      <c r="AD469">
        <v>0</v>
      </c>
      <c r="AE469">
        <v>0.19337223000000001</v>
      </c>
    </row>
    <row r="470" spans="1:31" x14ac:dyDescent="0.25">
      <c r="A470" t="s">
        <v>464</v>
      </c>
      <c r="B470">
        <v>385764.75</v>
      </c>
      <c r="C470">
        <v>3137316.26</v>
      </c>
      <c r="D470">
        <v>836808.46</v>
      </c>
      <c r="E470">
        <v>2652334.13</v>
      </c>
      <c r="G470">
        <v>401035.49</v>
      </c>
      <c r="H470">
        <v>3289120.57</v>
      </c>
      <c r="I470">
        <v>1190716.01</v>
      </c>
      <c r="J470">
        <v>3732639.96</v>
      </c>
      <c r="L470">
        <v>387579.31</v>
      </c>
      <c r="M470">
        <v>3051251.27</v>
      </c>
      <c r="N470">
        <v>1764468.21</v>
      </c>
      <c r="O470">
        <v>5249880.0999999996</v>
      </c>
      <c r="Q470">
        <v>435514</v>
      </c>
      <c r="R470">
        <v>3089007.08</v>
      </c>
      <c r="S470">
        <v>2280982.04</v>
      </c>
      <c r="T470">
        <v>6114772.54</v>
      </c>
      <c r="V470">
        <v>3248909.19</v>
      </c>
      <c r="W470">
        <v>634504.99</v>
      </c>
      <c r="X470">
        <v>2766147.72</v>
      </c>
      <c r="Y470">
        <v>6350162.96</v>
      </c>
      <c r="AA470" s="2">
        <v>1805</v>
      </c>
      <c r="AB470">
        <v>3003226.86</v>
      </c>
      <c r="AC470">
        <v>3324158.69</v>
      </c>
      <c r="AD470">
        <v>740892.13</v>
      </c>
      <c r="AE470">
        <v>7.2322289</v>
      </c>
    </row>
    <row r="471" spans="1:31" x14ac:dyDescent="0.25">
      <c r="A471" t="s">
        <v>465</v>
      </c>
      <c r="B471">
        <v>893580.25</v>
      </c>
      <c r="C471">
        <v>2707420.76</v>
      </c>
      <c r="D471">
        <v>1739747.71</v>
      </c>
      <c r="E471">
        <v>3581874.95</v>
      </c>
      <c r="G471">
        <v>940587.15</v>
      </c>
      <c r="H471">
        <v>2939885.16</v>
      </c>
      <c r="I471">
        <v>2598897.29</v>
      </c>
      <c r="J471">
        <v>4359209.72</v>
      </c>
      <c r="L471">
        <v>1079247.92</v>
      </c>
      <c r="M471">
        <v>2274558.66</v>
      </c>
      <c r="N471">
        <v>2847929.88</v>
      </c>
      <c r="O471">
        <v>5849654.3499999996</v>
      </c>
      <c r="Q471">
        <v>1145227.03</v>
      </c>
      <c r="R471">
        <v>2538761.7400000002</v>
      </c>
      <c r="S471">
        <v>3597327.3</v>
      </c>
      <c r="T471">
        <v>6223815.1399999997</v>
      </c>
      <c r="V471">
        <v>2751264.15</v>
      </c>
      <c r="W471">
        <v>1333068.79</v>
      </c>
      <c r="X471">
        <v>3880872.34</v>
      </c>
      <c r="Y471">
        <v>7557513.0499999998</v>
      </c>
      <c r="AA471" s="2">
        <v>1806</v>
      </c>
      <c r="AB471">
        <v>5595393.1299999999</v>
      </c>
      <c r="AC471">
        <v>3066402.51</v>
      </c>
      <c r="AD471">
        <v>1909839.35</v>
      </c>
      <c r="AE471">
        <v>9.9801769100000008</v>
      </c>
    </row>
    <row r="472" spans="1:31" x14ac:dyDescent="0.25">
      <c r="A472" t="s">
        <v>466</v>
      </c>
      <c r="B472">
        <v>401315.33</v>
      </c>
      <c r="C472">
        <v>993629.15</v>
      </c>
      <c r="D472">
        <v>609123.92000000004</v>
      </c>
      <c r="E472">
        <v>2418361.69</v>
      </c>
      <c r="G472">
        <v>401315.33</v>
      </c>
      <c r="H472">
        <v>971030</v>
      </c>
      <c r="I472">
        <v>853863.28</v>
      </c>
      <c r="J472">
        <v>2377353.06</v>
      </c>
      <c r="L472">
        <v>271317.33</v>
      </c>
      <c r="M472">
        <v>1106049.98</v>
      </c>
      <c r="N472">
        <v>1059835.77</v>
      </c>
      <c r="O472">
        <v>3282371.79</v>
      </c>
      <c r="Q472">
        <v>348891.99</v>
      </c>
      <c r="R472">
        <v>1038252.53</v>
      </c>
      <c r="S472">
        <v>1151221.04</v>
      </c>
      <c r="T472">
        <v>3349790.53</v>
      </c>
      <c r="V472">
        <v>995319.32</v>
      </c>
      <c r="W472">
        <v>772599.67</v>
      </c>
      <c r="X472">
        <v>1134641.57</v>
      </c>
      <c r="Y472">
        <v>3982194.34</v>
      </c>
      <c r="AA472" s="2">
        <v>1807</v>
      </c>
      <c r="AB472">
        <v>1230374.18</v>
      </c>
      <c r="AC472">
        <v>1065687.32</v>
      </c>
      <c r="AD472">
        <v>574138.16</v>
      </c>
      <c r="AE472">
        <v>3.9349183599999997</v>
      </c>
    </row>
    <row r="473" spans="1:31" x14ac:dyDescent="0.25">
      <c r="A473" t="s">
        <v>467</v>
      </c>
      <c r="B473">
        <v>0</v>
      </c>
      <c r="C473">
        <v>0</v>
      </c>
      <c r="D473">
        <v>0</v>
      </c>
      <c r="E473">
        <v>0</v>
      </c>
      <c r="G473">
        <v>0</v>
      </c>
      <c r="H473">
        <v>0</v>
      </c>
      <c r="I473">
        <v>0</v>
      </c>
      <c r="J473">
        <v>0</v>
      </c>
      <c r="L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T473">
        <v>0</v>
      </c>
      <c r="V473">
        <v>0</v>
      </c>
      <c r="W473">
        <v>0</v>
      </c>
      <c r="X473">
        <v>0</v>
      </c>
      <c r="Y473">
        <v>0</v>
      </c>
      <c r="AA473" s="2">
        <v>1808</v>
      </c>
      <c r="AB473">
        <v>0</v>
      </c>
      <c r="AC473">
        <v>0</v>
      </c>
      <c r="AD473">
        <v>0</v>
      </c>
      <c r="AE473">
        <v>0</v>
      </c>
    </row>
    <row r="474" spans="1:31" x14ac:dyDescent="0.25">
      <c r="A474" t="s">
        <v>468</v>
      </c>
      <c r="B474">
        <v>0</v>
      </c>
      <c r="C474">
        <v>0</v>
      </c>
      <c r="D474">
        <v>0</v>
      </c>
      <c r="E474">
        <v>0</v>
      </c>
      <c r="G474">
        <v>0</v>
      </c>
      <c r="H474">
        <v>0</v>
      </c>
      <c r="I474">
        <v>0</v>
      </c>
      <c r="J474">
        <v>0</v>
      </c>
      <c r="L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T474">
        <v>0</v>
      </c>
      <c r="V474">
        <v>0</v>
      </c>
      <c r="W474">
        <v>0</v>
      </c>
      <c r="X474">
        <v>0</v>
      </c>
      <c r="Y474">
        <v>0</v>
      </c>
      <c r="AA474" s="2">
        <v>1809</v>
      </c>
      <c r="AB474">
        <v>0</v>
      </c>
      <c r="AC474">
        <v>0</v>
      </c>
      <c r="AD474">
        <v>0</v>
      </c>
      <c r="AE474">
        <v>0</v>
      </c>
    </row>
    <row r="475" spans="1:31" x14ac:dyDescent="0.25">
      <c r="A475" t="s">
        <v>469</v>
      </c>
      <c r="B475">
        <v>32799.03</v>
      </c>
      <c r="C475">
        <v>601084.25</v>
      </c>
      <c r="D475">
        <v>601400.29</v>
      </c>
      <c r="E475">
        <v>1662.09</v>
      </c>
      <c r="G475">
        <v>32799.03</v>
      </c>
      <c r="H475">
        <v>629659.62</v>
      </c>
      <c r="I475">
        <v>728751.45</v>
      </c>
      <c r="J475">
        <v>1662.09</v>
      </c>
      <c r="L475">
        <v>32603.03</v>
      </c>
      <c r="M475">
        <v>684437.34</v>
      </c>
      <c r="N475">
        <v>913199.45</v>
      </c>
      <c r="O475">
        <v>117.6</v>
      </c>
      <c r="Q475">
        <v>32603.03</v>
      </c>
      <c r="R475">
        <v>727427.4</v>
      </c>
      <c r="S475">
        <v>1055275.2</v>
      </c>
      <c r="T475">
        <v>117.6</v>
      </c>
      <c r="V475">
        <v>735812.26</v>
      </c>
      <c r="W475">
        <v>32528.03</v>
      </c>
      <c r="X475">
        <v>1067541.58</v>
      </c>
      <c r="Y475">
        <v>117.6</v>
      </c>
      <c r="AA475" s="2">
        <v>1890</v>
      </c>
      <c r="AB475">
        <v>1412615.25</v>
      </c>
      <c r="AC475">
        <v>1025406.39</v>
      </c>
      <c r="AD475">
        <v>29124.09</v>
      </c>
      <c r="AE475">
        <v>9.9293859999999998E-2</v>
      </c>
    </row>
    <row r="476" spans="1:31" x14ac:dyDescent="0.25">
      <c r="A476" t="s">
        <v>470</v>
      </c>
      <c r="B476">
        <v>-7501471.8700000001</v>
      </c>
      <c r="C476">
        <v>-13176258.92</v>
      </c>
      <c r="D476">
        <v>-10963927.15</v>
      </c>
      <c r="E476">
        <v>-20259018.109999999</v>
      </c>
      <c r="G476">
        <v>-7582333.8200000003</v>
      </c>
      <c r="H476">
        <v>-13903957.539999999</v>
      </c>
      <c r="I476">
        <v>-12051319.529999999</v>
      </c>
      <c r="J476">
        <v>-21480838.32</v>
      </c>
      <c r="L476">
        <v>-7596798.6299999999</v>
      </c>
      <c r="M476">
        <v>-13386892.710000001</v>
      </c>
      <c r="N476">
        <v>-13426361.619999999</v>
      </c>
      <c r="O476">
        <v>-23134349.079999998</v>
      </c>
      <c r="Q476">
        <v>-7711964.2000000002</v>
      </c>
      <c r="R476">
        <v>-13946118.77</v>
      </c>
      <c r="S476">
        <v>-14537903.74</v>
      </c>
      <c r="T476">
        <v>-24383826.890000001</v>
      </c>
      <c r="V476">
        <v>-15002006.68</v>
      </c>
      <c r="W476">
        <v>-8359821.21</v>
      </c>
      <c r="X476">
        <v>-19358944.489999998</v>
      </c>
      <c r="Y476">
        <v>-26264041.449999999</v>
      </c>
      <c r="AA476" s="2">
        <v>1899</v>
      </c>
      <c r="AB476">
        <v>-22054469.100000001</v>
      </c>
      <c r="AC476">
        <v>-14019437.6</v>
      </c>
      <c r="AD476">
        <v>-8228811.2400000002</v>
      </c>
      <c r="AE476">
        <v>-29.42051464</v>
      </c>
    </row>
    <row r="477" spans="1:31" x14ac:dyDescent="0.25">
      <c r="A477" t="s">
        <v>471</v>
      </c>
      <c r="B477">
        <v>-5789786.75</v>
      </c>
      <c r="C477">
        <v>-6889580.8700000001</v>
      </c>
      <c r="D477">
        <v>-8310430.8700000001</v>
      </c>
      <c r="E477">
        <v>-15186206.98</v>
      </c>
      <c r="G477">
        <v>-5708250.9000000004</v>
      </c>
      <c r="H477">
        <v>-7343338.6500000004</v>
      </c>
      <c r="I477">
        <v>-8963642.3000000007</v>
      </c>
      <c r="J477">
        <v>-15432058.67</v>
      </c>
      <c r="L477">
        <v>-5756294.5300000003</v>
      </c>
      <c r="M477">
        <v>-7719511.6900000004</v>
      </c>
      <c r="N477">
        <v>-9888861.1999999993</v>
      </c>
      <c r="O477">
        <v>-15690366.890000001</v>
      </c>
      <c r="Q477">
        <v>-5756294.5300000003</v>
      </c>
      <c r="R477">
        <v>-8123448.0700000003</v>
      </c>
      <c r="S477">
        <v>-10205016.16</v>
      </c>
      <c r="T477">
        <v>-15925253.67</v>
      </c>
      <c r="V477">
        <v>-8903328.0800000001</v>
      </c>
      <c r="W477">
        <v>-6112442.79</v>
      </c>
      <c r="X477">
        <v>-14363557.58</v>
      </c>
      <c r="Y477">
        <v>-16177451.68</v>
      </c>
      <c r="AA477" s="2">
        <v>189905</v>
      </c>
      <c r="AB477">
        <v>-16125730.960000001</v>
      </c>
      <c r="AC477">
        <v>-7471504.2199999997</v>
      </c>
      <c r="AD477">
        <v>-5980606.0899999999</v>
      </c>
      <c r="AE477">
        <v>-16.800401390000001</v>
      </c>
    </row>
    <row r="478" spans="1:31" x14ac:dyDescent="0.25">
      <c r="A478" t="s">
        <v>472</v>
      </c>
      <c r="B478">
        <v>-305506.15999999997</v>
      </c>
      <c r="C478">
        <v>-2798472.68</v>
      </c>
      <c r="D478">
        <v>-591801.97</v>
      </c>
      <c r="E478">
        <v>-1308486.29</v>
      </c>
      <c r="G478">
        <v>-324461.45</v>
      </c>
      <c r="H478">
        <v>-2860361.59</v>
      </c>
      <c r="I478">
        <v>-650528.17000000004</v>
      </c>
      <c r="J478">
        <v>-1459837.09</v>
      </c>
      <c r="L478">
        <v>-293534.88</v>
      </c>
      <c r="M478">
        <v>-2441299.69</v>
      </c>
      <c r="N478">
        <v>-720391.85</v>
      </c>
      <c r="O478">
        <v>-1725727.36</v>
      </c>
      <c r="Q478">
        <v>-321122.96000000002</v>
      </c>
      <c r="R478">
        <v>-2499473.2200000002</v>
      </c>
      <c r="S478">
        <v>-792311.75</v>
      </c>
      <c r="T478">
        <v>-2017517.76</v>
      </c>
      <c r="V478">
        <v>-2576774.4300000002</v>
      </c>
      <c r="W478">
        <v>-350274.99</v>
      </c>
      <c r="X478">
        <v>-944509.11</v>
      </c>
      <c r="Y478">
        <v>-2465806.1800000002</v>
      </c>
      <c r="AA478" s="2">
        <v>189915</v>
      </c>
      <c r="AB478">
        <v>-1103242.78</v>
      </c>
      <c r="AC478">
        <v>-2681803.69</v>
      </c>
      <c r="AD478">
        <v>-362142.34</v>
      </c>
      <c r="AE478">
        <v>-2.9328233500000001</v>
      </c>
    </row>
    <row r="479" spans="1:31" x14ac:dyDescent="0.25">
      <c r="A479" t="s">
        <v>473</v>
      </c>
      <c r="B479">
        <v>-687746.83</v>
      </c>
      <c r="C479">
        <v>-2587754.09</v>
      </c>
      <c r="D479">
        <v>-1530311.55</v>
      </c>
      <c r="E479">
        <v>-2339794.4</v>
      </c>
      <c r="G479">
        <v>-807937.3</v>
      </c>
      <c r="H479">
        <v>-2678886.46</v>
      </c>
      <c r="I479">
        <v>-1793206.29</v>
      </c>
      <c r="J479">
        <v>-2797153.65</v>
      </c>
      <c r="L479">
        <v>-913387.74</v>
      </c>
      <c r="M479">
        <v>-2098541.08</v>
      </c>
      <c r="N479">
        <v>-2083253.59</v>
      </c>
      <c r="O479">
        <v>-3473677.25</v>
      </c>
      <c r="Q479">
        <v>-1002360.66</v>
      </c>
      <c r="R479">
        <v>-2161028.94</v>
      </c>
      <c r="S479">
        <v>-2561706.2200000002</v>
      </c>
      <c r="T479">
        <v>-4060856.41</v>
      </c>
      <c r="V479">
        <v>-2387410.31</v>
      </c>
      <c r="W479">
        <v>-1075964.92</v>
      </c>
      <c r="X479">
        <v>-2933045.11</v>
      </c>
      <c r="Y479">
        <v>-4997273.5999999996</v>
      </c>
      <c r="AA479" s="2">
        <v>189920</v>
      </c>
      <c r="AB479">
        <v>-3501237.13</v>
      </c>
      <c r="AC479">
        <v>-2639510.61</v>
      </c>
      <c r="AD479">
        <v>-1161483.1299999999</v>
      </c>
      <c r="AE479">
        <v>-6.67830821</v>
      </c>
    </row>
    <row r="480" spans="1:31" x14ac:dyDescent="0.25">
      <c r="A480" t="s">
        <v>474</v>
      </c>
      <c r="B480">
        <v>-342751.89</v>
      </c>
      <c r="C480">
        <v>-581255.43000000005</v>
      </c>
      <c r="D480">
        <v>-413429.86</v>
      </c>
      <c r="E480">
        <v>-1409476.56</v>
      </c>
      <c r="G480">
        <v>-366006.93</v>
      </c>
      <c r="H480">
        <v>-697128.77</v>
      </c>
      <c r="I480">
        <v>-469957.55</v>
      </c>
      <c r="J480">
        <v>-1776652.57</v>
      </c>
      <c r="L480">
        <v>-257904.24</v>
      </c>
      <c r="M480">
        <v>-804662.81</v>
      </c>
      <c r="N480">
        <v>-485726.77</v>
      </c>
      <c r="O480">
        <v>-2221279.7799999998</v>
      </c>
      <c r="Q480">
        <v>-264762.5</v>
      </c>
      <c r="R480">
        <v>-830879.87</v>
      </c>
      <c r="S480">
        <v>-644733.61</v>
      </c>
      <c r="T480">
        <v>-2346426.6</v>
      </c>
      <c r="V480">
        <v>-790732.88</v>
      </c>
      <c r="W480">
        <v>-301222.77</v>
      </c>
      <c r="X480">
        <v>-696975.01</v>
      </c>
      <c r="Y480">
        <v>-2582613.91</v>
      </c>
      <c r="AA480" s="2">
        <v>189925</v>
      </c>
      <c r="AB480">
        <v>-811470.98</v>
      </c>
      <c r="AC480">
        <v>-869214.84</v>
      </c>
      <c r="AD480">
        <v>-204663.94</v>
      </c>
      <c r="AE480">
        <v>-2.9941300899999996</v>
      </c>
    </row>
    <row r="481" spans="1:31" x14ac:dyDescent="0.25">
      <c r="A481" t="s">
        <v>475</v>
      </c>
      <c r="B481">
        <v>0</v>
      </c>
      <c r="C481">
        <v>0</v>
      </c>
      <c r="D481">
        <v>0</v>
      </c>
      <c r="E481">
        <v>0</v>
      </c>
      <c r="G481">
        <v>0</v>
      </c>
      <c r="H481">
        <v>0</v>
      </c>
      <c r="I481">
        <v>0</v>
      </c>
      <c r="J481">
        <v>0</v>
      </c>
      <c r="L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T481">
        <v>0</v>
      </c>
      <c r="V481">
        <v>0</v>
      </c>
      <c r="W481">
        <v>0</v>
      </c>
      <c r="X481">
        <v>0</v>
      </c>
      <c r="Y481">
        <v>0</v>
      </c>
      <c r="AA481" s="2">
        <v>189930</v>
      </c>
      <c r="AB481">
        <v>0</v>
      </c>
      <c r="AC481">
        <v>0</v>
      </c>
      <c r="AD481">
        <v>0</v>
      </c>
      <c r="AE481">
        <v>0</v>
      </c>
    </row>
    <row r="482" spans="1:31" x14ac:dyDescent="0.25">
      <c r="A482" t="s">
        <v>476</v>
      </c>
      <c r="B482">
        <v>0</v>
      </c>
      <c r="C482">
        <v>0</v>
      </c>
      <c r="D482">
        <v>0</v>
      </c>
      <c r="E482">
        <v>0</v>
      </c>
      <c r="G482">
        <v>0</v>
      </c>
      <c r="H482">
        <v>0</v>
      </c>
      <c r="I482">
        <v>0</v>
      </c>
      <c r="J482">
        <v>0</v>
      </c>
      <c r="L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T482">
        <v>0</v>
      </c>
      <c r="V482">
        <v>0</v>
      </c>
      <c r="W482">
        <v>0</v>
      </c>
      <c r="X482">
        <v>0</v>
      </c>
      <c r="Y482">
        <v>0</v>
      </c>
      <c r="AA482" s="2">
        <v>189935</v>
      </c>
      <c r="AB482">
        <v>0</v>
      </c>
      <c r="AC482">
        <v>0</v>
      </c>
      <c r="AD482">
        <v>0</v>
      </c>
      <c r="AE482">
        <v>0</v>
      </c>
    </row>
    <row r="483" spans="1:31" x14ac:dyDescent="0.25">
      <c r="A483" t="s">
        <v>477</v>
      </c>
      <c r="B483">
        <v>0</v>
      </c>
      <c r="C483">
        <v>-319195.84999999998</v>
      </c>
      <c r="D483">
        <v>-117952.9</v>
      </c>
      <c r="E483">
        <v>-683.41</v>
      </c>
      <c r="G483">
        <v>0</v>
      </c>
      <c r="H483">
        <v>-324242.07</v>
      </c>
      <c r="I483">
        <v>-173985.22</v>
      </c>
      <c r="J483">
        <v>-1037.69</v>
      </c>
      <c r="L483">
        <v>0</v>
      </c>
      <c r="M483">
        <v>-322877.44</v>
      </c>
      <c r="N483">
        <v>-248128.21</v>
      </c>
      <c r="O483">
        <v>-3132.03</v>
      </c>
      <c r="Q483">
        <v>0</v>
      </c>
      <c r="R483">
        <v>-331288.67</v>
      </c>
      <c r="S483">
        <v>-334136</v>
      </c>
      <c r="T483">
        <v>-6062.21</v>
      </c>
      <c r="V483">
        <v>-343760.98</v>
      </c>
      <c r="W483">
        <v>0</v>
      </c>
      <c r="X483">
        <v>-420857.68</v>
      </c>
      <c r="Y483">
        <v>-26797.43</v>
      </c>
      <c r="AA483" s="2">
        <v>189940</v>
      </c>
      <c r="AB483">
        <v>-512787.25</v>
      </c>
      <c r="AC483">
        <v>-357404.24</v>
      </c>
      <c r="AD483">
        <v>0</v>
      </c>
      <c r="AE483">
        <v>0</v>
      </c>
    </row>
    <row r="484" spans="1:31" x14ac:dyDescent="0.25">
      <c r="A484" t="s">
        <v>478</v>
      </c>
      <c r="B484">
        <v>17210348.800000001</v>
      </c>
      <c r="C484">
        <v>761697.75</v>
      </c>
      <c r="D484">
        <v>50418636.039999999</v>
      </c>
      <c r="E484">
        <v>34835002.859999999</v>
      </c>
      <c r="G484">
        <v>16843234.800000001</v>
      </c>
      <c r="H484">
        <v>889552.63</v>
      </c>
      <c r="I484">
        <v>55158123.780000001</v>
      </c>
      <c r="J484">
        <v>95041550.439999998</v>
      </c>
      <c r="L484">
        <v>28987903.07</v>
      </c>
      <c r="M484">
        <v>744520.85</v>
      </c>
      <c r="N484">
        <v>122046959.01000001</v>
      </c>
      <c r="O484">
        <v>109586523.3</v>
      </c>
      <c r="Q484">
        <v>13434231.24</v>
      </c>
      <c r="R484">
        <v>1000657.72</v>
      </c>
      <c r="S484">
        <v>87714940.480000004</v>
      </c>
      <c r="T484">
        <v>66110174.030000001</v>
      </c>
      <c r="V484">
        <v>1389851.17</v>
      </c>
      <c r="W484">
        <v>11653021.15</v>
      </c>
      <c r="X484">
        <v>124898935.39</v>
      </c>
      <c r="Y484">
        <v>45881830.909999996</v>
      </c>
      <c r="AA484" s="2">
        <v>19</v>
      </c>
      <c r="AB484">
        <v>604475464.33000004</v>
      </c>
      <c r="AC484">
        <v>1567437.18</v>
      </c>
      <c r="AD484">
        <v>9042788.0899999999</v>
      </c>
      <c r="AE484">
        <v>35.644208460000002</v>
      </c>
    </row>
    <row r="485" spans="1:31" x14ac:dyDescent="0.25">
      <c r="A485" t="s">
        <v>479</v>
      </c>
      <c r="B485">
        <v>7433012.2999999998</v>
      </c>
      <c r="C485">
        <v>0</v>
      </c>
      <c r="D485">
        <v>49168841.359999999</v>
      </c>
      <c r="E485">
        <v>13970503.91</v>
      </c>
      <c r="G485">
        <v>7361324.2999999998</v>
      </c>
      <c r="H485">
        <v>0</v>
      </c>
      <c r="I485">
        <v>52074599.759999998</v>
      </c>
      <c r="J485">
        <v>12777439.560000001</v>
      </c>
      <c r="L485">
        <v>7441746.8300000001</v>
      </c>
      <c r="M485">
        <v>0</v>
      </c>
      <c r="N485">
        <v>55243198.57</v>
      </c>
      <c r="O485">
        <v>44010030.700000003</v>
      </c>
      <c r="Q485">
        <v>7617607.5599999996</v>
      </c>
      <c r="R485">
        <v>0</v>
      </c>
      <c r="S485">
        <v>57130841.350000001</v>
      </c>
      <c r="T485">
        <v>1747099.11</v>
      </c>
      <c r="V485">
        <v>0</v>
      </c>
      <c r="W485">
        <v>6970089.7999999998</v>
      </c>
      <c r="X485">
        <v>58438624.229999997</v>
      </c>
      <c r="Y485">
        <v>1632834.67</v>
      </c>
      <c r="AA485" s="2">
        <v>1901</v>
      </c>
      <c r="AB485">
        <v>466933556.10000002</v>
      </c>
      <c r="AC485">
        <v>0</v>
      </c>
      <c r="AD485">
        <v>6946479.0800000001</v>
      </c>
      <c r="AE485">
        <v>2.2491560699999997</v>
      </c>
    </row>
    <row r="486" spans="1:31" x14ac:dyDescent="0.25">
      <c r="A486" t="s">
        <v>480</v>
      </c>
      <c r="B486">
        <v>2579222.86</v>
      </c>
      <c r="C486">
        <v>0</v>
      </c>
      <c r="D486">
        <v>0</v>
      </c>
      <c r="E486">
        <v>0</v>
      </c>
      <c r="G486">
        <v>2351106.7400000002</v>
      </c>
      <c r="H486">
        <v>0</v>
      </c>
      <c r="I486">
        <v>0</v>
      </c>
      <c r="J486">
        <v>0</v>
      </c>
      <c r="L486">
        <v>2412126.88</v>
      </c>
      <c r="M486">
        <v>0</v>
      </c>
      <c r="N486">
        <v>0</v>
      </c>
      <c r="O486">
        <v>0</v>
      </c>
      <c r="Q486">
        <v>2334873.34</v>
      </c>
      <c r="R486">
        <v>0</v>
      </c>
      <c r="S486">
        <v>0</v>
      </c>
      <c r="T486">
        <v>0</v>
      </c>
      <c r="V486">
        <v>0</v>
      </c>
      <c r="W486">
        <v>2455770.14</v>
      </c>
      <c r="X486">
        <v>0</v>
      </c>
      <c r="Y486">
        <v>0</v>
      </c>
      <c r="AA486" s="2">
        <v>190105</v>
      </c>
      <c r="AB486">
        <v>0</v>
      </c>
      <c r="AC486">
        <v>0</v>
      </c>
      <c r="AD486">
        <v>2593649.9</v>
      </c>
      <c r="AE486">
        <v>0</v>
      </c>
    </row>
    <row r="487" spans="1:31" x14ac:dyDescent="0.25">
      <c r="A487" t="s">
        <v>481</v>
      </c>
      <c r="B487">
        <v>51967.86</v>
      </c>
      <c r="C487">
        <v>0</v>
      </c>
      <c r="D487">
        <v>45971251.93</v>
      </c>
      <c r="E487">
        <v>0</v>
      </c>
      <c r="G487">
        <v>51967.86</v>
      </c>
      <c r="H487">
        <v>0</v>
      </c>
      <c r="I487">
        <v>49904824.380000003</v>
      </c>
      <c r="J487">
        <v>0</v>
      </c>
      <c r="L487">
        <v>51967.86</v>
      </c>
      <c r="M487">
        <v>0</v>
      </c>
      <c r="N487">
        <v>53138452.579999998</v>
      </c>
      <c r="O487">
        <v>0</v>
      </c>
      <c r="Q487">
        <v>10141</v>
      </c>
      <c r="R487">
        <v>0</v>
      </c>
      <c r="S487">
        <v>54887022.799999997</v>
      </c>
      <c r="T487">
        <v>0</v>
      </c>
      <c r="V487">
        <v>0</v>
      </c>
      <c r="W487">
        <v>10209.9</v>
      </c>
      <c r="X487">
        <v>56924598.450000003</v>
      </c>
      <c r="Y487">
        <v>0</v>
      </c>
      <c r="AA487" s="2">
        <v>190110</v>
      </c>
      <c r="AB487">
        <v>442442252.02999997</v>
      </c>
      <c r="AC487">
        <v>0</v>
      </c>
      <c r="AD487">
        <v>10209.9</v>
      </c>
      <c r="AE487">
        <v>0</v>
      </c>
    </row>
    <row r="488" spans="1:31" x14ac:dyDescent="0.25">
      <c r="A488" t="s">
        <v>482</v>
      </c>
      <c r="B488">
        <v>4801821.58</v>
      </c>
      <c r="C488">
        <v>0</v>
      </c>
      <c r="D488">
        <v>3143154.52</v>
      </c>
      <c r="E488">
        <v>13970503.91</v>
      </c>
      <c r="G488">
        <v>4958249.7</v>
      </c>
      <c r="H488">
        <v>0</v>
      </c>
      <c r="I488">
        <v>2115340.4700000002</v>
      </c>
      <c r="J488">
        <v>12777439.560000001</v>
      </c>
      <c r="L488">
        <v>4977652.09</v>
      </c>
      <c r="M488">
        <v>0</v>
      </c>
      <c r="N488">
        <v>2104745.9900000002</v>
      </c>
      <c r="O488">
        <v>44010030.700000003</v>
      </c>
      <c r="Q488">
        <v>5272593.22</v>
      </c>
      <c r="R488">
        <v>0</v>
      </c>
      <c r="S488">
        <v>2243818.5499999998</v>
      </c>
      <c r="T488">
        <v>1747099.11</v>
      </c>
      <c r="V488">
        <v>0</v>
      </c>
      <c r="W488">
        <v>4504109.76</v>
      </c>
      <c r="X488">
        <v>1514025.78</v>
      </c>
      <c r="Y488">
        <v>1632834.67</v>
      </c>
      <c r="AA488" s="2">
        <v>190115</v>
      </c>
      <c r="AB488">
        <v>24491304.07</v>
      </c>
      <c r="AC488">
        <v>0</v>
      </c>
      <c r="AD488">
        <v>4342619.28</v>
      </c>
      <c r="AE488">
        <v>2.2491560699999997</v>
      </c>
    </row>
    <row r="489" spans="1:31" x14ac:dyDescent="0.25">
      <c r="A489" t="s">
        <v>483</v>
      </c>
      <c r="B489">
        <v>0</v>
      </c>
      <c r="C489">
        <v>0</v>
      </c>
      <c r="D489">
        <v>54434.91</v>
      </c>
      <c r="E489">
        <v>0</v>
      </c>
      <c r="G489">
        <v>0</v>
      </c>
      <c r="H489">
        <v>0</v>
      </c>
      <c r="I489">
        <v>54434.91</v>
      </c>
      <c r="J489">
        <v>0</v>
      </c>
      <c r="L489">
        <v>0</v>
      </c>
      <c r="M489">
        <v>0</v>
      </c>
      <c r="N489">
        <v>0</v>
      </c>
      <c r="O489">
        <v>0</v>
      </c>
      <c r="Q489">
        <v>0</v>
      </c>
      <c r="R489">
        <v>0</v>
      </c>
      <c r="S489">
        <v>0</v>
      </c>
      <c r="T489">
        <v>0</v>
      </c>
      <c r="V489">
        <v>0</v>
      </c>
      <c r="W489">
        <v>0</v>
      </c>
      <c r="X489">
        <v>0</v>
      </c>
      <c r="Y489">
        <v>0</v>
      </c>
      <c r="AA489" s="2">
        <v>190120</v>
      </c>
      <c r="AB489">
        <v>0</v>
      </c>
      <c r="AC489">
        <v>0</v>
      </c>
      <c r="AD489">
        <v>0</v>
      </c>
      <c r="AE489">
        <v>0</v>
      </c>
    </row>
    <row r="490" spans="1:31" x14ac:dyDescent="0.25">
      <c r="A490" t="s">
        <v>484</v>
      </c>
      <c r="B490">
        <v>19508396.73</v>
      </c>
      <c r="C490">
        <v>0</v>
      </c>
      <c r="D490">
        <v>1002000</v>
      </c>
      <c r="E490">
        <v>0</v>
      </c>
      <c r="G490">
        <v>16937647.300000001</v>
      </c>
      <c r="H490">
        <v>0</v>
      </c>
      <c r="I490">
        <v>1000000</v>
      </c>
      <c r="J490">
        <v>0</v>
      </c>
      <c r="L490">
        <v>27500559.5</v>
      </c>
      <c r="M490">
        <v>0</v>
      </c>
      <c r="N490">
        <v>65232025.630000003</v>
      </c>
      <c r="O490">
        <v>0</v>
      </c>
      <c r="Q490">
        <v>12551126.77</v>
      </c>
      <c r="R490">
        <v>0</v>
      </c>
      <c r="S490">
        <v>24962177.719999999</v>
      </c>
      <c r="T490">
        <v>0</v>
      </c>
      <c r="V490">
        <v>0</v>
      </c>
      <c r="W490">
        <v>9968707.4000000004</v>
      </c>
      <c r="X490">
        <v>54820383.149999999</v>
      </c>
      <c r="Y490">
        <v>0</v>
      </c>
      <c r="AA490" s="2">
        <v>1902</v>
      </c>
      <c r="AB490">
        <v>121663974.67</v>
      </c>
      <c r="AC490">
        <v>0</v>
      </c>
      <c r="AD490">
        <v>8613691.8100000005</v>
      </c>
      <c r="AE490">
        <v>0</v>
      </c>
    </row>
    <row r="491" spans="1:31" x14ac:dyDescent="0.25">
      <c r="A491" t="s">
        <v>485</v>
      </c>
      <c r="B491">
        <v>0</v>
      </c>
      <c r="C491">
        <v>0</v>
      </c>
      <c r="D491">
        <v>1002000</v>
      </c>
      <c r="E491">
        <v>0</v>
      </c>
      <c r="G491">
        <v>0</v>
      </c>
      <c r="H491">
        <v>0</v>
      </c>
      <c r="I491">
        <v>1000000</v>
      </c>
      <c r="J491">
        <v>0</v>
      </c>
      <c r="L491">
        <v>0</v>
      </c>
      <c r="M491">
        <v>0</v>
      </c>
      <c r="N491">
        <v>59215216.780000001</v>
      </c>
      <c r="O491">
        <v>0</v>
      </c>
      <c r="Q491">
        <v>0</v>
      </c>
      <c r="R491">
        <v>0</v>
      </c>
      <c r="S491">
        <v>19160759.390000001</v>
      </c>
      <c r="T491">
        <v>0</v>
      </c>
      <c r="V491">
        <v>0</v>
      </c>
      <c r="W491">
        <v>0</v>
      </c>
      <c r="X491">
        <v>48781351.68</v>
      </c>
      <c r="Y491">
        <v>0</v>
      </c>
      <c r="AA491" s="2">
        <v>190205</v>
      </c>
      <c r="AB491">
        <v>26164163</v>
      </c>
      <c r="AC491">
        <v>0</v>
      </c>
      <c r="AD491">
        <v>0</v>
      </c>
      <c r="AE491">
        <v>0</v>
      </c>
    </row>
    <row r="492" spans="1:31" x14ac:dyDescent="0.25">
      <c r="A492" t="s">
        <v>486</v>
      </c>
      <c r="B492">
        <v>0</v>
      </c>
      <c r="C492">
        <v>0</v>
      </c>
      <c r="D492">
        <v>0</v>
      </c>
      <c r="E492">
        <v>0</v>
      </c>
      <c r="G492">
        <v>0</v>
      </c>
      <c r="H492">
        <v>0</v>
      </c>
      <c r="I492">
        <v>0</v>
      </c>
      <c r="J492">
        <v>0</v>
      </c>
      <c r="L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T492">
        <v>0</v>
      </c>
      <c r="V492">
        <v>0</v>
      </c>
      <c r="W492">
        <v>0</v>
      </c>
      <c r="X492">
        <v>0</v>
      </c>
      <c r="Y492">
        <v>0</v>
      </c>
      <c r="AA492" s="2">
        <v>190210</v>
      </c>
      <c r="AB492">
        <v>85203907.5</v>
      </c>
      <c r="AC492">
        <v>0</v>
      </c>
      <c r="AD492">
        <v>0</v>
      </c>
      <c r="AE492">
        <v>0</v>
      </c>
    </row>
    <row r="493" spans="1:31" x14ac:dyDescent="0.25">
      <c r="A493" t="s">
        <v>487</v>
      </c>
      <c r="AA493" s="2">
        <v>190215</v>
      </c>
      <c r="AB493">
        <v>0</v>
      </c>
      <c r="AC493">
        <v>0</v>
      </c>
      <c r="AD493">
        <v>0</v>
      </c>
      <c r="AE493">
        <v>0</v>
      </c>
    </row>
    <row r="494" spans="1:31" x14ac:dyDescent="0.25">
      <c r="A494" t="s">
        <v>488</v>
      </c>
      <c r="B494">
        <v>0</v>
      </c>
      <c r="C494">
        <v>0</v>
      </c>
      <c r="D494">
        <v>0</v>
      </c>
      <c r="E494">
        <v>0</v>
      </c>
      <c r="G494">
        <v>0</v>
      </c>
      <c r="H494">
        <v>0</v>
      </c>
      <c r="I494">
        <v>0</v>
      </c>
      <c r="J494">
        <v>0</v>
      </c>
      <c r="L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T494">
        <v>0</v>
      </c>
      <c r="V494">
        <v>0</v>
      </c>
      <c r="W494">
        <v>0</v>
      </c>
      <c r="X494">
        <v>0</v>
      </c>
      <c r="Y494">
        <v>0</v>
      </c>
      <c r="AA494" s="2">
        <v>190220</v>
      </c>
      <c r="AB494">
        <v>0</v>
      </c>
      <c r="AC494">
        <v>0</v>
      </c>
      <c r="AD494">
        <v>0</v>
      </c>
      <c r="AE494">
        <v>0</v>
      </c>
    </row>
    <row r="495" spans="1:31" x14ac:dyDescent="0.25">
      <c r="A495" t="s">
        <v>489</v>
      </c>
      <c r="B495">
        <v>0</v>
      </c>
      <c r="C495">
        <v>0</v>
      </c>
      <c r="D495">
        <v>0</v>
      </c>
      <c r="E495">
        <v>0</v>
      </c>
      <c r="G495">
        <v>0</v>
      </c>
      <c r="H495">
        <v>0</v>
      </c>
      <c r="I495">
        <v>0</v>
      </c>
      <c r="J495">
        <v>0</v>
      </c>
      <c r="L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T495">
        <v>0</v>
      </c>
      <c r="V495">
        <v>0</v>
      </c>
      <c r="W495">
        <v>0</v>
      </c>
      <c r="X495">
        <v>0</v>
      </c>
      <c r="Y495">
        <v>0</v>
      </c>
      <c r="AA495" s="2">
        <v>190221</v>
      </c>
      <c r="AB495">
        <v>2053955.03</v>
      </c>
      <c r="AC495">
        <v>0</v>
      </c>
      <c r="AD495">
        <v>0</v>
      </c>
      <c r="AE495">
        <v>0</v>
      </c>
    </row>
    <row r="496" spans="1:31" x14ac:dyDescent="0.25">
      <c r="A496" t="s">
        <v>490</v>
      </c>
      <c r="AA496" s="2">
        <v>190225</v>
      </c>
      <c r="AB496">
        <v>0</v>
      </c>
      <c r="AC496">
        <v>0</v>
      </c>
      <c r="AD496">
        <v>0</v>
      </c>
      <c r="AE496">
        <v>0</v>
      </c>
    </row>
    <row r="497" spans="1:31" x14ac:dyDescent="0.25">
      <c r="A497" t="s">
        <v>491</v>
      </c>
      <c r="B497">
        <v>0</v>
      </c>
      <c r="C497">
        <v>0</v>
      </c>
      <c r="D497">
        <v>0</v>
      </c>
      <c r="E497">
        <v>0</v>
      </c>
      <c r="G497">
        <v>0</v>
      </c>
      <c r="H497">
        <v>0</v>
      </c>
      <c r="I497">
        <v>0</v>
      </c>
      <c r="J497">
        <v>0</v>
      </c>
      <c r="L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T497">
        <v>0</v>
      </c>
      <c r="V497">
        <v>0</v>
      </c>
      <c r="W497">
        <v>0</v>
      </c>
      <c r="X497">
        <v>0</v>
      </c>
      <c r="Y497">
        <v>0</v>
      </c>
      <c r="AA497" s="2">
        <v>190226</v>
      </c>
      <c r="AB497">
        <v>0</v>
      </c>
      <c r="AC497">
        <v>0</v>
      </c>
      <c r="AD497">
        <v>0</v>
      </c>
      <c r="AE497">
        <v>0</v>
      </c>
    </row>
    <row r="498" spans="1:31" x14ac:dyDescent="0.25">
      <c r="A498" t="s">
        <v>492</v>
      </c>
      <c r="B498">
        <v>0</v>
      </c>
      <c r="C498">
        <v>0</v>
      </c>
      <c r="D498">
        <v>0</v>
      </c>
      <c r="E498">
        <v>0</v>
      </c>
      <c r="G498">
        <v>0</v>
      </c>
      <c r="H498">
        <v>0</v>
      </c>
      <c r="I498">
        <v>0</v>
      </c>
      <c r="J498">
        <v>0</v>
      </c>
      <c r="L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T498">
        <v>0</v>
      </c>
      <c r="V498">
        <v>0</v>
      </c>
      <c r="W498">
        <v>0</v>
      </c>
      <c r="X498">
        <v>0</v>
      </c>
      <c r="Y498">
        <v>0</v>
      </c>
      <c r="AA498" s="2">
        <v>190230</v>
      </c>
      <c r="AB498">
        <v>93861.32</v>
      </c>
      <c r="AC498">
        <v>0</v>
      </c>
      <c r="AD498">
        <v>0</v>
      </c>
      <c r="AE498">
        <v>0</v>
      </c>
    </row>
    <row r="499" spans="1:31" x14ac:dyDescent="0.25">
      <c r="A499" t="s">
        <v>493</v>
      </c>
      <c r="AA499" s="2">
        <v>190231</v>
      </c>
      <c r="AB499">
        <v>0</v>
      </c>
      <c r="AC499">
        <v>0</v>
      </c>
      <c r="AD499">
        <v>0</v>
      </c>
      <c r="AE499">
        <v>0</v>
      </c>
    </row>
    <row r="500" spans="1:31" x14ac:dyDescent="0.25">
      <c r="A500" t="s">
        <v>494</v>
      </c>
      <c r="B500">
        <v>0</v>
      </c>
      <c r="C500">
        <v>0</v>
      </c>
      <c r="D500">
        <v>0</v>
      </c>
      <c r="E500">
        <v>0</v>
      </c>
      <c r="G500">
        <v>0</v>
      </c>
      <c r="H500">
        <v>0</v>
      </c>
      <c r="I500">
        <v>0</v>
      </c>
      <c r="J500">
        <v>0</v>
      </c>
      <c r="L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T500">
        <v>0</v>
      </c>
      <c r="V500">
        <v>0</v>
      </c>
      <c r="W500">
        <v>0</v>
      </c>
      <c r="X500">
        <v>0</v>
      </c>
      <c r="Y500">
        <v>0</v>
      </c>
      <c r="AA500" s="2">
        <v>190235</v>
      </c>
      <c r="AB500">
        <v>0</v>
      </c>
      <c r="AC500">
        <v>0</v>
      </c>
      <c r="AD500">
        <v>0</v>
      </c>
      <c r="AE500">
        <v>0</v>
      </c>
    </row>
    <row r="501" spans="1:31" x14ac:dyDescent="0.25">
      <c r="A501" t="s">
        <v>495</v>
      </c>
      <c r="B501">
        <v>0</v>
      </c>
      <c r="C501">
        <v>0</v>
      </c>
      <c r="D501">
        <v>0</v>
      </c>
      <c r="E501">
        <v>0</v>
      </c>
      <c r="G501">
        <v>0</v>
      </c>
      <c r="H501">
        <v>0</v>
      </c>
      <c r="I501">
        <v>0</v>
      </c>
      <c r="J501">
        <v>0</v>
      </c>
      <c r="L501">
        <v>0</v>
      </c>
      <c r="M501">
        <v>0</v>
      </c>
      <c r="N501">
        <v>0</v>
      </c>
      <c r="O501">
        <v>0</v>
      </c>
      <c r="Q501">
        <v>0</v>
      </c>
      <c r="R501">
        <v>0</v>
      </c>
      <c r="S501">
        <v>0</v>
      </c>
      <c r="T501">
        <v>0</v>
      </c>
      <c r="V501">
        <v>0</v>
      </c>
      <c r="W501">
        <v>0</v>
      </c>
      <c r="X501">
        <v>0</v>
      </c>
      <c r="Y501">
        <v>0</v>
      </c>
      <c r="AA501" s="2">
        <v>190240</v>
      </c>
      <c r="AB501">
        <v>0</v>
      </c>
      <c r="AC501">
        <v>0</v>
      </c>
      <c r="AD501">
        <v>0</v>
      </c>
      <c r="AE501">
        <v>0</v>
      </c>
    </row>
    <row r="502" spans="1:31" x14ac:dyDescent="0.25">
      <c r="A502" t="s">
        <v>496</v>
      </c>
      <c r="B502">
        <v>0</v>
      </c>
      <c r="C502">
        <v>0</v>
      </c>
      <c r="D502">
        <v>0</v>
      </c>
      <c r="E502">
        <v>0</v>
      </c>
      <c r="G502">
        <v>0</v>
      </c>
      <c r="H502">
        <v>0</v>
      </c>
      <c r="I502">
        <v>0</v>
      </c>
      <c r="J502">
        <v>0</v>
      </c>
      <c r="L502">
        <v>0</v>
      </c>
      <c r="M502">
        <v>0</v>
      </c>
      <c r="N502">
        <v>429728.68</v>
      </c>
      <c r="O502">
        <v>0</v>
      </c>
      <c r="Q502">
        <v>0</v>
      </c>
      <c r="R502">
        <v>0</v>
      </c>
      <c r="S502">
        <v>0</v>
      </c>
      <c r="T502">
        <v>0</v>
      </c>
      <c r="V502">
        <v>0</v>
      </c>
      <c r="W502">
        <v>0</v>
      </c>
      <c r="X502">
        <v>0</v>
      </c>
      <c r="Y502">
        <v>0</v>
      </c>
      <c r="AA502" s="2">
        <v>190245</v>
      </c>
      <c r="AB502">
        <v>1905484.58</v>
      </c>
      <c r="AC502">
        <v>0</v>
      </c>
      <c r="AD502">
        <v>0</v>
      </c>
      <c r="AE502">
        <v>0</v>
      </c>
    </row>
    <row r="503" spans="1:31" x14ac:dyDescent="0.25">
      <c r="A503" t="s">
        <v>497</v>
      </c>
      <c r="B503">
        <v>681899.97</v>
      </c>
      <c r="C503">
        <v>0</v>
      </c>
      <c r="D503">
        <v>0</v>
      </c>
      <c r="E503">
        <v>0</v>
      </c>
      <c r="G503">
        <v>0</v>
      </c>
      <c r="H503">
        <v>0</v>
      </c>
      <c r="I503">
        <v>0</v>
      </c>
      <c r="J503">
        <v>0</v>
      </c>
      <c r="L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T503">
        <v>0</v>
      </c>
      <c r="V503">
        <v>0</v>
      </c>
      <c r="W503">
        <v>624573.02</v>
      </c>
      <c r="X503">
        <v>0</v>
      </c>
      <c r="Y503">
        <v>0</v>
      </c>
      <c r="AA503" s="2">
        <v>190250</v>
      </c>
      <c r="AB503">
        <v>0</v>
      </c>
      <c r="AC503">
        <v>0</v>
      </c>
      <c r="AD503">
        <v>584573.02</v>
      </c>
      <c r="AE503">
        <v>0</v>
      </c>
    </row>
    <row r="504" spans="1:31" x14ac:dyDescent="0.25">
      <c r="A504" t="s">
        <v>498</v>
      </c>
      <c r="B504">
        <v>0</v>
      </c>
      <c r="C504">
        <v>0</v>
      </c>
      <c r="D504">
        <v>0</v>
      </c>
      <c r="E504">
        <v>0</v>
      </c>
      <c r="G504">
        <v>0</v>
      </c>
      <c r="H504">
        <v>0</v>
      </c>
      <c r="I504">
        <v>0</v>
      </c>
      <c r="J504">
        <v>0</v>
      </c>
      <c r="L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T504">
        <v>0</v>
      </c>
      <c r="V504">
        <v>0</v>
      </c>
      <c r="W504">
        <v>0</v>
      </c>
      <c r="X504">
        <v>0</v>
      </c>
      <c r="Y504">
        <v>0</v>
      </c>
      <c r="AA504" s="2">
        <v>190255</v>
      </c>
      <c r="AB504">
        <v>0</v>
      </c>
      <c r="AC504">
        <v>0</v>
      </c>
      <c r="AD504">
        <v>0</v>
      </c>
      <c r="AE504">
        <v>0</v>
      </c>
    </row>
    <row r="505" spans="1:31" x14ac:dyDescent="0.25">
      <c r="A505" t="s">
        <v>499</v>
      </c>
      <c r="B505">
        <v>0</v>
      </c>
      <c r="C505">
        <v>0</v>
      </c>
      <c r="D505">
        <v>0</v>
      </c>
      <c r="E505">
        <v>0</v>
      </c>
      <c r="G505">
        <v>0</v>
      </c>
      <c r="H505">
        <v>0</v>
      </c>
      <c r="I505">
        <v>0</v>
      </c>
      <c r="J505">
        <v>0</v>
      </c>
      <c r="L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T505">
        <v>0</v>
      </c>
      <c r="V505">
        <v>0</v>
      </c>
      <c r="W505">
        <v>0</v>
      </c>
      <c r="X505">
        <v>0</v>
      </c>
      <c r="Y505">
        <v>0</v>
      </c>
      <c r="AA505" s="2">
        <v>190260</v>
      </c>
      <c r="AB505">
        <v>0</v>
      </c>
      <c r="AC505">
        <v>0</v>
      </c>
      <c r="AD505">
        <v>0</v>
      </c>
      <c r="AE505">
        <v>0</v>
      </c>
    </row>
    <row r="506" spans="1:31" x14ac:dyDescent="0.25">
      <c r="A506" t="s">
        <v>500</v>
      </c>
      <c r="B506">
        <v>9269527.4000000004</v>
      </c>
      <c r="C506">
        <v>0</v>
      </c>
      <c r="D506">
        <v>0</v>
      </c>
      <c r="E506">
        <v>0</v>
      </c>
      <c r="G506">
        <v>9269527.4000000004</v>
      </c>
      <c r="H506">
        <v>0</v>
      </c>
      <c r="I506">
        <v>0</v>
      </c>
      <c r="J506">
        <v>0</v>
      </c>
      <c r="L506">
        <v>9269527.4000000004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T506">
        <v>0</v>
      </c>
      <c r="V506">
        <v>0</v>
      </c>
      <c r="W506">
        <v>0</v>
      </c>
      <c r="X506">
        <v>0</v>
      </c>
      <c r="Y506">
        <v>0</v>
      </c>
      <c r="AA506" s="2">
        <v>190265</v>
      </c>
      <c r="AB506">
        <v>0</v>
      </c>
      <c r="AC506">
        <v>0</v>
      </c>
      <c r="AD506">
        <v>0</v>
      </c>
      <c r="AE506">
        <v>0</v>
      </c>
    </row>
    <row r="507" spans="1:31" x14ac:dyDescent="0.25">
      <c r="A507" t="s">
        <v>501</v>
      </c>
      <c r="B507">
        <v>0</v>
      </c>
      <c r="C507">
        <v>0</v>
      </c>
      <c r="D507">
        <v>0</v>
      </c>
      <c r="E507">
        <v>0</v>
      </c>
      <c r="G507">
        <v>0</v>
      </c>
      <c r="H507">
        <v>0</v>
      </c>
      <c r="I507">
        <v>0</v>
      </c>
      <c r="J507">
        <v>0</v>
      </c>
      <c r="L507">
        <v>0</v>
      </c>
      <c r="M507">
        <v>0</v>
      </c>
      <c r="N507">
        <v>0</v>
      </c>
      <c r="O507">
        <v>0</v>
      </c>
      <c r="Q507">
        <v>0</v>
      </c>
      <c r="R507">
        <v>0</v>
      </c>
      <c r="S507">
        <v>0</v>
      </c>
      <c r="T507">
        <v>0</v>
      </c>
      <c r="V507">
        <v>0</v>
      </c>
      <c r="W507">
        <v>0</v>
      </c>
      <c r="X507">
        <v>0</v>
      </c>
      <c r="Y507">
        <v>0</v>
      </c>
      <c r="AA507" s="2">
        <v>190270</v>
      </c>
      <c r="AB507">
        <v>0</v>
      </c>
      <c r="AC507">
        <v>0</v>
      </c>
      <c r="AD507">
        <v>0</v>
      </c>
      <c r="AE507">
        <v>0</v>
      </c>
    </row>
    <row r="508" spans="1:31" x14ac:dyDescent="0.25">
      <c r="A508" t="s">
        <v>502</v>
      </c>
      <c r="B508">
        <v>9556969.3599999994</v>
      </c>
      <c r="C508">
        <v>0</v>
      </c>
      <c r="D508">
        <v>0</v>
      </c>
      <c r="E508">
        <v>0</v>
      </c>
      <c r="G508">
        <v>7668119.9000000004</v>
      </c>
      <c r="H508">
        <v>0</v>
      </c>
      <c r="I508">
        <v>0</v>
      </c>
      <c r="J508">
        <v>0</v>
      </c>
      <c r="L508">
        <v>18231032.100000001</v>
      </c>
      <c r="M508">
        <v>0</v>
      </c>
      <c r="N508">
        <v>0</v>
      </c>
      <c r="O508">
        <v>0</v>
      </c>
      <c r="Q508">
        <v>12551126.77</v>
      </c>
      <c r="R508">
        <v>0</v>
      </c>
      <c r="S508">
        <v>0</v>
      </c>
      <c r="T508">
        <v>0</v>
      </c>
      <c r="V508">
        <v>0</v>
      </c>
      <c r="W508">
        <v>9344134.3800000008</v>
      </c>
      <c r="X508">
        <v>0</v>
      </c>
      <c r="Y508">
        <v>0</v>
      </c>
      <c r="AA508" s="2">
        <v>190275</v>
      </c>
      <c r="AB508">
        <v>0</v>
      </c>
      <c r="AC508">
        <v>0</v>
      </c>
      <c r="AD508">
        <v>8029118.79</v>
      </c>
      <c r="AE508">
        <v>0</v>
      </c>
    </row>
    <row r="509" spans="1:31" x14ac:dyDescent="0.25">
      <c r="A509" t="s">
        <v>503</v>
      </c>
      <c r="B509">
        <v>0</v>
      </c>
      <c r="C509">
        <v>0</v>
      </c>
      <c r="D509">
        <v>0</v>
      </c>
      <c r="E509">
        <v>0</v>
      </c>
      <c r="G509">
        <v>0</v>
      </c>
      <c r="H509">
        <v>0</v>
      </c>
      <c r="I509">
        <v>0</v>
      </c>
      <c r="J509">
        <v>0</v>
      </c>
      <c r="L509">
        <v>0</v>
      </c>
      <c r="M509">
        <v>0</v>
      </c>
      <c r="N509">
        <v>0</v>
      </c>
      <c r="O509">
        <v>0</v>
      </c>
      <c r="Q509">
        <v>0</v>
      </c>
      <c r="R509">
        <v>0</v>
      </c>
      <c r="S509">
        <v>0</v>
      </c>
      <c r="T509">
        <v>0</v>
      </c>
      <c r="V509">
        <v>0</v>
      </c>
      <c r="W509">
        <v>0</v>
      </c>
      <c r="X509">
        <v>0</v>
      </c>
      <c r="Y509">
        <v>0</v>
      </c>
      <c r="AA509" s="2">
        <v>190280</v>
      </c>
      <c r="AB509">
        <v>0</v>
      </c>
      <c r="AC509">
        <v>0</v>
      </c>
      <c r="AD509">
        <v>0</v>
      </c>
      <c r="AE509">
        <v>0</v>
      </c>
    </row>
    <row r="510" spans="1:31" x14ac:dyDescent="0.25">
      <c r="A510" t="s">
        <v>504</v>
      </c>
      <c r="B510">
        <v>0</v>
      </c>
      <c r="C510">
        <v>0</v>
      </c>
      <c r="D510">
        <v>0</v>
      </c>
      <c r="E510">
        <v>0</v>
      </c>
      <c r="G510">
        <v>0</v>
      </c>
      <c r="H510">
        <v>0</v>
      </c>
      <c r="I510">
        <v>0</v>
      </c>
      <c r="J510">
        <v>0</v>
      </c>
      <c r="L510">
        <v>0</v>
      </c>
      <c r="M510">
        <v>0</v>
      </c>
      <c r="N510">
        <v>5587080.1699999999</v>
      </c>
      <c r="O510">
        <v>0</v>
      </c>
      <c r="Q510">
        <v>0</v>
      </c>
      <c r="R510">
        <v>0</v>
      </c>
      <c r="S510">
        <v>5801418.3300000001</v>
      </c>
      <c r="T510">
        <v>0</v>
      </c>
      <c r="V510">
        <v>0</v>
      </c>
      <c r="W510">
        <v>0</v>
      </c>
      <c r="X510">
        <v>6039031.4699999997</v>
      </c>
      <c r="Y510">
        <v>0</v>
      </c>
      <c r="AA510" s="2">
        <v>190285</v>
      </c>
      <c r="AB510">
        <v>6242603.2400000002</v>
      </c>
      <c r="AC510">
        <v>0</v>
      </c>
      <c r="AD510">
        <v>0</v>
      </c>
      <c r="AE510">
        <v>0</v>
      </c>
    </row>
    <row r="511" spans="1:31" x14ac:dyDescent="0.25">
      <c r="A511" t="s">
        <v>505</v>
      </c>
      <c r="B511">
        <v>0</v>
      </c>
      <c r="C511">
        <v>0</v>
      </c>
      <c r="D511">
        <v>0</v>
      </c>
      <c r="E511">
        <v>0</v>
      </c>
      <c r="G511">
        <v>0</v>
      </c>
      <c r="H511">
        <v>0</v>
      </c>
      <c r="I511">
        <v>0</v>
      </c>
      <c r="J511">
        <v>0</v>
      </c>
      <c r="L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T511">
        <v>0</v>
      </c>
      <c r="V511">
        <v>0</v>
      </c>
      <c r="W511">
        <v>0</v>
      </c>
      <c r="X511">
        <v>0</v>
      </c>
      <c r="Y511">
        <v>0</v>
      </c>
      <c r="AA511" s="2">
        <v>190286</v>
      </c>
      <c r="AB511">
        <v>0</v>
      </c>
      <c r="AC511">
        <v>0</v>
      </c>
      <c r="AD511">
        <v>0</v>
      </c>
      <c r="AE511">
        <v>0</v>
      </c>
    </row>
    <row r="512" spans="1:31" x14ac:dyDescent="0.25">
      <c r="A512" t="s">
        <v>506</v>
      </c>
      <c r="B512">
        <v>50936.28</v>
      </c>
      <c r="C512">
        <v>360775.28</v>
      </c>
      <c r="D512">
        <v>1479025.29</v>
      </c>
      <c r="E512">
        <v>8761635.4800000004</v>
      </c>
      <c r="G512">
        <v>208824.39</v>
      </c>
      <c r="H512">
        <v>234724.48000000001</v>
      </c>
      <c r="I512">
        <v>320166.28999999998</v>
      </c>
      <c r="J512">
        <v>22814434.75</v>
      </c>
      <c r="L512">
        <v>1173286.76</v>
      </c>
      <c r="M512">
        <v>213837.09</v>
      </c>
      <c r="N512">
        <v>679931.82</v>
      </c>
      <c r="O512">
        <v>15685070.390000001</v>
      </c>
      <c r="Q512">
        <v>276591.78999999998</v>
      </c>
      <c r="R512">
        <v>441226.08</v>
      </c>
      <c r="S512">
        <v>4159286.22</v>
      </c>
      <c r="T512">
        <v>11508453.710000001</v>
      </c>
      <c r="V512">
        <v>262162.65999999997</v>
      </c>
      <c r="W512">
        <v>1861397.99</v>
      </c>
      <c r="X512">
        <v>10094519.74</v>
      </c>
      <c r="Y512">
        <v>10891413.039999999</v>
      </c>
      <c r="AA512" s="2">
        <v>1904</v>
      </c>
      <c r="AB512">
        <v>11842112.9</v>
      </c>
      <c r="AC512">
        <v>287013.84999999998</v>
      </c>
      <c r="AD512">
        <v>807322.12</v>
      </c>
      <c r="AE512">
        <v>15.126124279999999</v>
      </c>
    </row>
    <row r="513" spans="1:31" x14ac:dyDescent="0.25">
      <c r="A513" t="s">
        <v>507</v>
      </c>
      <c r="B513">
        <v>0</v>
      </c>
      <c r="C513">
        <v>0</v>
      </c>
      <c r="D513">
        <v>0</v>
      </c>
      <c r="E513">
        <v>20</v>
      </c>
      <c r="G513">
        <v>0</v>
      </c>
      <c r="H513">
        <v>0</v>
      </c>
      <c r="I513">
        <v>0</v>
      </c>
      <c r="J513">
        <v>20</v>
      </c>
      <c r="L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T513">
        <v>0</v>
      </c>
      <c r="V513">
        <v>0</v>
      </c>
      <c r="W513">
        <v>0</v>
      </c>
      <c r="X513">
        <v>0</v>
      </c>
      <c r="Y513">
        <v>0</v>
      </c>
      <c r="AA513" s="2">
        <v>190405</v>
      </c>
      <c r="AB513">
        <v>0</v>
      </c>
      <c r="AC513">
        <v>0</v>
      </c>
      <c r="AD513">
        <v>0</v>
      </c>
      <c r="AE513">
        <v>0</v>
      </c>
    </row>
    <row r="514" spans="1:31" x14ac:dyDescent="0.25">
      <c r="A514" t="s">
        <v>508</v>
      </c>
      <c r="B514">
        <v>50936.28</v>
      </c>
      <c r="C514">
        <v>225412.92</v>
      </c>
      <c r="D514">
        <v>1350946.42</v>
      </c>
      <c r="E514">
        <v>8760469.4900000002</v>
      </c>
      <c r="G514">
        <v>208824.39</v>
      </c>
      <c r="H514">
        <v>222982.39</v>
      </c>
      <c r="I514">
        <v>251079.4</v>
      </c>
      <c r="J514">
        <v>22812010.41</v>
      </c>
      <c r="L514">
        <v>1173286.76</v>
      </c>
      <c r="M514">
        <v>202471.33</v>
      </c>
      <c r="N514">
        <v>450144.19</v>
      </c>
      <c r="O514">
        <v>15682666.050000001</v>
      </c>
      <c r="Q514">
        <v>268958.49</v>
      </c>
      <c r="R514">
        <v>422607.22</v>
      </c>
      <c r="S514">
        <v>4098324.17</v>
      </c>
      <c r="T514">
        <v>11505949.369999999</v>
      </c>
      <c r="V514">
        <v>241739.89</v>
      </c>
      <c r="W514">
        <v>1852623.8</v>
      </c>
      <c r="X514">
        <v>9321801.8000000007</v>
      </c>
      <c r="Y514">
        <v>10918439.73</v>
      </c>
      <c r="AA514" s="2">
        <v>190410</v>
      </c>
      <c r="AB514">
        <v>11223007.58</v>
      </c>
      <c r="AC514">
        <v>216699.12</v>
      </c>
      <c r="AD514">
        <v>774505.24</v>
      </c>
      <c r="AE514">
        <v>15.15960699</v>
      </c>
    </row>
    <row r="515" spans="1:31" x14ac:dyDescent="0.25">
      <c r="A515" t="s">
        <v>509</v>
      </c>
      <c r="B515">
        <v>0</v>
      </c>
      <c r="C515">
        <v>169468.03</v>
      </c>
      <c r="D515">
        <v>128078.87</v>
      </c>
      <c r="E515">
        <v>1145.99</v>
      </c>
      <c r="G515">
        <v>0</v>
      </c>
      <c r="H515">
        <v>13310.46</v>
      </c>
      <c r="I515">
        <v>69086.89</v>
      </c>
      <c r="J515">
        <v>2404.34</v>
      </c>
      <c r="L515">
        <v>0</v>
      </c>
      <c r="M515">
        <v>13568.84</v>
      </c>
      <c r="N515">
        <v>229787.63</v>
      </c>
      <c r="O515">
        <v>2404.34</v>
      </c>
      <c r="Q515">
        <v>7633.3</v>
      </c>
      <c r="R515">
        <v>22230.6</v>
      </c>
      <c r="S515">
        <v>60962.05</v>
      </c>
      <c r="T515">
        <v>2504.34</v>
      </c>
      <c r="V515">
        <v>24471.040000000001</v>
      </c>
      <c r="W515">
        <v>8774.19</v>
      </c>
      <c r="X515">
        <v>878967.94</v>
      </c>
      <c r="Y515">
        <v>1404.34</v>
      </c>
      <c r="AA515" s="2">
        <v>190490</v>
      </c>
      <c r="AB515">
        <v>937855.32</v>
      </c>
      <c r="AC515">
        <v>82457.3</v>
      </c>
      <c r="AD515">
        <v>32816.879999999997</v>
      </c>
      <c r="AE515">
        <v>1E-4</v>
      </c>
    </row>
    <row r="516" spans="1:31" x14ac:dyDescent="0.25">
      <c r="A516" t="s">
        <v>510</v>
      </c>
      <c r="B516">
        <v>0</v>
      </c>
      <c r="C516">
        <v>-34105.67</v>
      </c>
      <c r="D516">
        <v>0</v>
      </c>
      <c r="E516">
        <v>0</v>
      </c>
      <c r="G516">
        <v>0</v>
      </c>
      <c r="H516">
        <v>-1568.37</v>
      </c>
      <c r="I516">
        <v>0</v>
      </c>
      <c r="J516">
        <v>0</v>
      </c>
      <c r="L516">
        <v>0</v>
      </c>
      <c r="M516">
        <v>-2203.08</v>
      </c>
      <c r="N516">
        <v>0</v>
      </c>
      <c r="O516">
        <v>0</v>
      </c>
      <c r="Q516">
        <v>0</v>
      </c>
      <c r="R516">
        <v>-3611.74</v>
      </c>
      <c r="S516">
        <v>0</v>
      </c>
      <c r="T516">
        <v>0</v>
      </c>
      <c r="V516">
        <v>-4048.27</v>
      </c>
      <c r="W516">
        <v>0</v>
      </c>
      <c r="X516">
        <v>-106250</v>
      </c>
      <c r="Y516">
        <v>-28431.03</v>
      </c>
      <c r="AA516" s="2">
        <v>190499</v>
      </c>
      <c r="AB516">
        <v>-318750</v>
      </c>
      <c r="AC516">
        <v>-12142.57</v>
      </c>
      <c r="AD516">
        <v>0</v>
      </c>
      <c r="AE516">
        <v>-3.3582710000000002E-2</v>
      </c>
    </row>
    <row r="517" spans="1:31" x14ac:dyDescent="0.25">
      <c r="A517" t="s">
        <v>511</v>
      </c>
      <c r="B517">
        <v>29600.21</v>
      </c>
      <c r="C517">
        <v>295565.90000000002</v>
      </c>
      <c r="D517">
        <v>264379.64</v>
      </c>
      <c r="E517">
        <v>268189.15999999997</v>
      </c>
      <c r="G517">
        <v>5020.7</v>
      </c>
      <c r="H517">
        <v>246182.79</v>
      </c>
      <c r="I517">
        <v>2312164.9900000002</v>
      </c>
      <c r="J517">
        <v>2597496.61</v>
      </c>
      <c r="L517">
        <v>23609.67</v>
      </c>
      <c r="M517">
        <v>273070.36</v>
      </c>
      <c r="N517">
        <v>1732511.25</v>
      </c>
      <c r="O517">
        <v>4048125.87</v>
      </c>
      <c r="Q517">
        <v>12924.29</v>
      </c>
      <c r="R517">
        <v>291983.3</v>
      </c>
      <c r="S517">
        <v>1916190.57</v>
      </c>
      <c r="T517">
        <v>5997590.9500000002</v>
      </c>
      <c r="V517">
        <v>321233.19</v>
      </c>
      <c r="W517">
        <v>119481.79</v>
      </c>
      <c r="X517">
        <v>1757046.07</v>
      </c>
      <c r="Y517">
        <v>4866351.25</v>
      </c>
      <c r="AA517" s="2">
        <v>1905</v>
      </c>
      <c r="AB517">
        <v>2300960.7000000002</v>
      </c>
      <c r="AC517">
        <v>279613.14</v>
      </c>
      <c r="AD517">
        <v>34391.599999999999</v>
      </c>
      <c r="AE517">
        <v>3.5343996099999999</v>
      </c>
    </row>
    <row r="518" spans="1:31" x14ac:dyDescent="0.25">
      <c r="A518" t="s">
        <v>512</v>
      </c>
      <c r="B518">
        <v>0</v>
      </c>
      <c r="C518">
        <v>0</v>
      </c>
      <c r="D518">
        <v>0</v>
      </c>
      <c r="E518">
        <v>0</v>
      </c>
      <c r="G518">
        <v>0</v>
      </c>
      <c r="H518">
        <v>0</v>
      </c>
      <c r="I518">
        <v>0</v>
      </c>
      <c r="J518">
        <v>0</v>
      </c>
      <c r="L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T518">
        <v>0</v>
      </c>
      <c r="V518">
        <v>0</v>
      </c>
      <c r="W518">
        <v>0</v>
      </c>
      <c r="X518">
        <v>0</v>
      </c>
      <c r="Y518">
        <v>0</v>
      </c>
      <c r="AA518" s="2">
        <v>190505</v>
      </c>
      <c r="AB518">
        <v>0</v>
      </c>
      <c r="AC518">
        <v>0</v>
      </c>
      <c r="AD518">
        <v>0</v>
      </c>
      <c r="AE518">
        <v>0</v>
      </c>
    </row>
    <row r="519" spans="1:31" x14ac:dyDescent="0.25">
      <c r="A519" t="s">
        <v>513</v>
      </c>
      <c r="B519">
        <v>0</v>
      </c>
      <c r="C519">
        <v>0</v>
      </c>
      <c r="D519">
        <v>0</v>
      </c>
      <c r="E519">
        <v>1732.64</v>
      </c>
      <c r="G519">
        <v>0</v>
      </c>
      <c r="H519">
        <v>0</v>
      </c>
      <c r="I519">
        <v>0</v>
      </c>
      <c r="J519">
        <v>5356.64</v>
      </c>
      <c r="L519">
        <v>0</v>
      </c>
      <c r="M519">
        <v>0</v>
      </c>
      <c r="N519">
        <v>0</v>
      </c>
      <c r="O519">
        <v>1688.64</v>
      </c>
      <c r="Q519">
        <v>0</v>
      </c>
      <c r="R519">
        <v>0</v>
      </c>
      <c r="S519">
        <v>0</v>
      </c>
      <c r="T519">
        <v>29680.04</v>
      </c>
      <c r="V519">
        <v>0</v>
      </c>
      <c r="W519">
        <v>0</v>
      </c>
      <c r="X519">
        <v>0</v>
      </c>
      <c r="Y519">
        <v>22962.080000000002</v>
      </c>
      <c r="AA519" s="2">
        <v>190510</v>
      </c>
      <c r="AB519">
        <v>0</v>
      </c>
      <c r="AC519">
        <v>0</v>
      </c>
      <c r="AD519">
        <v>0</v>
      </c>
      <c r="AE519">
        <v>2.9680040000000001E-2</v>
      </c>
    </row>
    <row r="520" spans="1:31" x14ac:dyDescent="0.25">
      <c r="A520" t="s">
        <v>514</v>
      </c>
      <c r="B520">
        <v>0</v>
      </c>
      <c r="C520">
        <v>0</v>
      </c>
      <c r="D520">
        <v>0</v>
      </c>
      <c r="E520">
        <v>0</v>
      </c>
      <c r="G520">
        <v>0</v>
      </c>
      <c r="H520">
        <v>0</v>
      </c>
      <c r="I520">
        <v>0</v>
      </c>
      <c r="J520">
        <v>0</v>
      </c>
      <c r="L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T520">
        <v>0</v>
      </c>
      <c r="V520">
        <v>0</v>
      </c>
      <c r="W520">
        <v>0</v>
      </c>
      <c r="X520">
        <v>0</v>
      </c>
      <c r="Y520">
        <v>0</v>
      </c>
      <c r="AA520" s="2">
        <v>190515</v>
      </c>
      <c r="AB520">
        <v>0</v>
      </c>
      <c r="AC520">
        <v>0</v>
      </c>
      <c r="AD520">
        <v>0</v>
      </c>
      <c r="AE520">
        <v>0</v>
      </c>
    </row>
    <row r="521" spans="1:31" x14ac:dyDescent="0.25">
      <c r="A521" t="s">
        <v>515</v>
      </c>
      <c r="B521">
        <v>29580.21</v>
      </c>
      <c r="C521">
        <v>128008.77</v>
      </c>
      <c r="D521">
        <v>907074.13</v>
      </c>
      <c r="E521">
        <v>167594.68</v>
      </c>
      <c r="G521">
        <v>5000.7</v>
      </c>
      <c r="H521">
        <v>60556.76</v>
      </c>
      <c r="I521">
        <v>1237488.8999999999</v>
      </c>
      <c r="J521">
        <v>2494819.2000000002</v>
      </c>
      <c r="L521">
        <v>23589.67</v>
      </c>
      <c r="M521">
        <v>122230.81</v>
      </c>
      <c r="N521">
        <v>1527268.48</v>
      </c>
      <c r="O521">
        <v>2024302.5</v>
      </c>
      <c r="Q521">
        <v>12924.29</v>
      </c>
      <c r="R521">
        <v>208623.55</v>
      </c>
      <c r="S521">
        <v>2274218.0499999998</v>
      </c>
      <c r="T521">
        <v>3825402.27</v>
      </c>
      <c r="V521">
        <v>210516.37</v>
      </c>
      <c r="W521">
        <v>119481.79</v>
      </c>
      <c r="X521">
        <v>2846200.8</v>
      </c>
      <c r="Y521">
        <v>3010539.26</v>
      </c>
      <c r="AA521" s="2">
        <v>190520</v>
      </c>
      <c r="AB521">
        <v>4901219.04</v>
      </c>
      <c r="AC521">
        <v>163116.15</v>
      </c>
      <c r="AD521">
        <v>34391.599999999999</v>
      </c>
      <c r="AE521">
        <v>2.1617818199999999</v>
      </c>
    </row>
    <row r="522" spans="1:31" x14ac:dyDescent="0.25">
      <c r="A522" t="s">
        <v>516</v>
      </c>
      <c r="B522">
        <v>0</v>
      </c>
      <c r="C522">
        <v>233274.05</v>
      </c>
      <c r="D522">
        <v>0</v>
      </c>
      <c r="E522">
        <v>8982.74</v>
      </c>
      <c r="G522">
        <v>0</v>
      </c>
      <c r="H522">
        <v>233274.05</v>
      </c>
      <c r="I522">
        <v>0</v>
      </c>
      <c r="J522">
        <v>59878.64</v>
      </c>
      <c r="L522">
        <v>0</v>
      </c>
      <c r="M522">
        <v>233274.05</v>
      </c>
      <c r="N522">
        <v>0</v>
      </c>
      <c r="O522">
        <v>933155.93</v>
      </c>
      <c r="Q522">
        <v>0</v>
      </c>
      <c r="R522">
        <v>233274.05</v>
      </c>
      <c r="S522">
        <v>0</v>
      </c>
      <c r="T522">
        <v>1149036.5900000001</v>
      </c>
      <c r="V522">
        <v>233274.05</v>
      </c>
      <c r="W522">
        <v>0</v>
      </c>
      <c r="X522">
        <v>0</v>
      </c>
      <c r="Y522">
        <v>977636.57</v>
      </c>
      <c r="AA522" s="2">
        <v>190525</v>
      </c>
      <c r="AB522">
        <v>0</v>
      </c>
      <c r="AC522">
        <v>233274.05</v>
      </c>
      <c r="AD522">
        <v>0</v>
      </c>
      <c r="AE522">
        <v>1.3141106599999999</v>
      </c>
    </row>
    <row r="523" spans="1:31" x14ac:dyDescent="0.25">
      <c r="A523" t="s">
        <v>517</v>
      </c>
      <c r="B523">
        <v>0</v>
      </c>
      <c r="C523">
        <v>0</v>
      </c>
      <c r="D523">
        <v>0</v>
      </c>
      <c r="E523">
        <v>0</v>
      </c>
      <c r="G523">
        <v>0</v>
      </c>
      <c r="H523">
        <v>0</v>
      </c>
      <c r="I523">
        <v>0</v>
      </c>
      <c r="J523">
        <v>0</v>
      </c>
      <c r="L523">
        <v>0</v>
      </c>
      <c r="M523">
        <v>0</v>
      </c>
      <c r="N523">
        <v>0</v>
      </c>
      <c r="O523">
        <v>1079929.57</v>
      </c>
      <c r="Q523">
        <v>0</v>
      </c>
      <c r="R523">
        <v>0</v>
      </c>
      <c r="S523">
        <v>0</v>
      </c>
      <c r="T523">
        <v>965779.66</v>
      </c>
      <c r="V523">
        <v>0</v>
      </c>
      <c r="W523">
        <v>0</v>
      </c>
      <c r="X523">
        <v>0</v>
      </c>
      <c r="Y523">
        <v>1155834.2</v>
      </c>
      <c r="AA523" s="2">
        <v>190530</v>
      </c>
      <c r="AB523">
        <v>0</v>
      </c>
      <c r="AC523">
        <v>0</v>
      </c>
      <c r="AD523">
        <v>0</v>
      </c>
      <c r="AE523">
        <v>1.1558341999999999</v>
      </c>
    </row>
    <row r="524" spans="1:31" x14ac:dyDescent="0.25">
      <c r="A524" t="s">
        <v>518</v>
      </c>
      <c r="B524">
        <v>20</v>
      </c>
      <c r="C524">
        <v>0</v>
      </c>
      <c r="D524">
        <v>1000</v>
      </c>
      <c r="E524">
        <v>89879.1</v>
      </c>
      <c r="G524">
        <v>20</v>
      </c>
      <c r="H524">
        <v>0</v>
      </c>
      <c r="I524">
        <v>1916328.78</v>
      </c>
      <c r="J524">
        <v>37442.129999999997</v>
      </c>
      <c r="L524">
        <v>20</v>
      </c>
      <c r="M524">
        <v>0</v>
      </c>
      <c r="N524">
        <v>1265312.6200000001</v>
      </c>
      <c r="O524">
        <v>9049.23</v>
      </c>
      <c r="Q524">
        <v>0</v>
      </c>
      <c r="R524">
        <v>0</v>
      </c>
      <c r="S524">
        <v>972303.41</v>
      </c>
      <c r="T524">
        <v>27692.39</v>
      </c>
      <c r="V524">
        <v>0</v>
      </c>
      <c r="W524">
        <v>0</v>
      </c>
      <c r="X524">
        <v>768130.49</v>
      </c>
      <c r="Y524">
        <v>23783.66</v>
      </c>
      <c r="AA524" s="2">
        <v>190590</v>
      </c>
      <c r="AB524">
        <v>65042.43</v>
      </c>
      <c r="AC524">
        <v>0</v>
      </c>
      <c r="AD524">
        <v>0</v>
      </c>
      <c r="AE524">
        <v>3.9323400000000003E-3</v>
      </c>
    </row>
    <row r="525" spans="1:31" x14ac:dyDescent="0.25">
      <c r="A525" t="s">
        <v>519</v>
      </c>
      <c r="B525">
        <v>0</v>
      </c>
      <c r="C525">
        <v>-65716.92</v>
      </c>
      <c r="D525">
        <v>-643694.49</v>
      </c>
      <c r="E525">
        <v>0</v>
      </c>
      <c r="G525">
        <v>0</v>
      </c>
      <c r="H525">
        <v>-47648.02</v>
      </c>
      <c r="I525">
        <v>-841652.69</v>
      </c>
      <c r="J525">
        <v>0</v>
      </c>
      <c r="L525">
        <v>0</v>
      </c>
      <c r="M525">
        <v>-82434.5</v>
      </c>
      <c r="N525">
        <v>-1060069.8500000001</v>
      </c>
      <c r="O525">
        <v>0</v>
      </c>
      <c r="Q525">
        <v>0</v>
      </c>
      <c r="R525">
        <v>-149914.29999999999</v>
      </c>
      <c r="S525">
        <v>-1330330.8899999999</v>
      </c>
      <c r="T525">
        <v>0</v>
      </c>
      <c r="V525">
        <v>-122557.23</v>
      </c>
      <c r="W525">
        <v>0</v>
      </c>
      <c r="X525">
        <v>-1857285.22</v>
      </c>
      <c r="Y525">
        <v>-324404.52</v>
      </c>
      <c r="AA525" s="2">
        <v>190599</v>
      </c>
      <c r="AB525">
        <v>-2665300.77</v>
      </c>
      <c r="AC525">
        <v>-116777.06</v>
      </c>
      <c r="AD525">
        <v>0</v>
      </c>
      <c r="AE525">
        <v>-1.1309394499999998</v>
      </c>
    </row>
    <row r="526" spans="1:31" x14ac:dyDescent="0.25">
      <c r="A526" t="s">
        <v>520</v>
      </c>
      <c r="B526">
        <v>61913.75</v>
      </c>
      <c r="C526">
        <v>29695.39</v>
      </c>
      <c r="D526">
        <v>81247.67</v>
      </c>
      <c r="E526">
        <v>505299.03</v>
      </c>
      <c r="G526">
        <v>71125.03</v>
      </c>
      <c r="H526">
        <v>49567.06</v>
      </c>
      <c r="I526">
        <v>106003.27</v>
      </c>
      <c r="J526">
        <v>555947.4</v>
      </c>
      <c r="L526">
        <v>92870.89</v>
      </c>
      <c r="M526">
        <v>46852.21</v>
      </c>
      <c r="N526">
        <v>132931.94</v>
      </c>
      <c r="O526">
        <v>424469.91</v>
      </c>
      <c r="Q526">
        <v>106883.32</v>
      </c>
      <c r="R526">
        <v>53109.93</v>
      </c>
      <c r="S526">
        <v>162317.18</v>
      </c>
      <c r="T526">
        <v>519828.03</v>
      </c>
      <c r="V526">
        <v>61687.24</v>
      </c>
      <c r="W526">
        <v>126368.85</v>
      </c>
      <c r="X526">
        <v>172372.75</v>
      </c>
      <c r="Y526">
        <v>920689</v>
      </c>
      <c r="AA526" s="2">
        <v>1906</v>
      </c>
      <c r="AB526">
        <v>245886.79</v>
      </c>
      <c r="AC526">
        <v>55439.73</v>
      </c>
      <c r="AD526">
        <v>136161.01999999999</v>
      </c>
      <c r="AE526">
        <v>0.79301606000000002</v>
      </c>
    </row>
    <row r="527" spans="1:31" x14ac:dyDescent="0.25">
      <c r="A527" t="s">
        <v>521</v>
      </c>
      <c r="B527">
        <v>59675.57</v>
      </c>
      <c r="C527">
        <v>29695.39</v>
      </c>
      <c r="D527">
        <v>81247.67</v>
      </c>
      <c r="E527">
        <v>505299.03</v>
      </c>
      <c r="G527">
        <v>68886.850000000006</v>
      </c>
      <c r="H527">
        <v>49567.06</v>
      </c>
      <c r="I527">
        <v>106003.27</v>
      </c>
      <c r="J527">
        <v>555947.4</v>
      </c>
      <c r="L527">
        <v>90632.71</v>
      </c>
      <c r="M527">
        <v>46852.21</v>
      </c>
      <c r="N527">
        <v>132931.94</v>
      </c>
      <c r="O527">
        <v>424469.91</v>
      </c>
      <c r="Q527">
        <v>104645.14</v>
      </c>
      <c r="R527">
        <v>53109.93</v>
      </c>
      <c r="S527">
        <v>162317.18</v>
      </c>
      <c r="T527">
        <v>519828.03</v>
      </c>
      <c r="V527">
        <v>61687.24</v>
      </c>
      <c r="W527">
        <v>124130.67</v>
      </c>
      <c r="X527">
        <v>172372.75</v>
      </c>
      <c r="Y527">
        <v>920689</v>
      </c>
      <c r="AA527" s="2">
        <v>190615</v>
      </c>
      <c r="AB527">
        <v>245886.79</v>
      </c>
      <c r="AC527">
        <v>55439.73</v>
      </c>
      <c r="AD527">
        <v>133922.84</v>
      </c>
      <c r="AE527">
        <v>0.79301606000000002</v>
      </c>
    </row>
    <row r="528" spans="1:31" x14ac:dyDescent="0.25">
      <c r="A528" t="s">
        <v>522</v>
      </c>
      <c r="B528">
        <v>0</v>
      </c>
      <c r="C528">
        <v>0</v>
      </c>
      <c r="D528">
        <v>0</v>
      </c>
      <c r="E528">
        <v>136139.88</v>
      </c>
      <c r="G528">
        <v>0</v>
      </c>
      <c r="H528">
        <v>0</v>
      </c>
      <c r="I528">
        <v>0</v>
      </c>
      <c r="J528">
        <v>6287616.3499999996</v>
      </c>
      <c r="L528">
        <v>0</v>
      </c>
      <c r="M528">
        <v>0</v>
      </c>
      <c r="N528">
        <v>0</v>
      </c>
      <c r="O528">
        <v>9381316.7400000002</v>
      </c>
      <c r="Q528">
        <v>0</v>
      </c>
      <c r="R528">
        <v>0</v>
      </c>
      <c r="S528">
        <v>0</v>
      </c>
      <c r="T528">
        <v>15048559.66</v>
      </c>
      <c r="V528">
        <v>0</v>
      </c>
      <c r="W528">
        <v>0</v>
      </c>
      <c r="X528">
        <v>0</v>
      </c>
      <c r="Y528">
        <v>0</v>
      </c>
      <c r="AA528" s="2">
        <v>1908</v>
      </c>
      <c r="AB528">
        <v>0</v>
      </c>
      <c r="AC528">
        <v>0</v>
      </c>
      <c r="AD528">
        <v>0</v>
      </c>
      <c r="AE528">
        <v>0</v>
      </c>
    </row>
    <row r="529" spans="1:31" x14ac:dyDescent="0.25">
      <c r="A529" t="s">
        <v>523</v>
      </c>
      <c r="B529">
        <v>0</v>
      </c>
      <c r="C529">
        <v>0</v>
      </c>
      <c r="D529">
        <v>0</v>
      </c>
      <c r="E529">
        <v>0</v>
      </c>
      <c r="G529">
        <v>0</v>
      </c>
      <c r="H529">
        <v>0</v>
      </c>
      <c r="I529">
        <v>0</v>
      </c>
      <c r="J529">
        <v>0</v>
      </c>
      <c r="L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T529">
        <v>0</v>
      </c>
      <c r="V529">
        <v>0</v>
      </c>
      <c r="W529">
        <v>0</v>
      </c>
      <c r="X529">
        <v>0</v>
      </c>
      <c r="Y529">
        <v>0</v>
      </c>
      <c r="AA529" s="2">
        <v>1909</v>
      </c>
      <c r="AB529">
        <v>0</v>
      </c>
      <c r="AC529">
        <v>0</v>
      </c>
      <c r="AD529">
        <v>0</v>
      </c>
      <c r="AE529">
        <v>0</v>
      </c>
    </row>
    <row r="530" spans="1:31" x14ac:dyDescent="0.25">
      <c r="A530" t="s">
        <v>524</v>
      </c>
      <c r="B530">
        <v>0</v>
      </c>
      <c r="C530">
        <v>0</v>
      </c>
      <c r="D530">
        <v>0</v>
      </c>
      <c r="E530">
        <v>0</v>
      </c>
      <c r="G530">
        <v>0</v>
      </c>
      <c r="H530">
        <v>0</v>
      </c>
      <c r="I530">
        <v>0</v>
      </c>
      <c r="J530">
        <v>0</v>
      </c>
      <c r="L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T530">
        <v>0</v>
      </c>
      <c r="V530">
        <v>0</v>
      </c>
      <c r="W530">
        <v>0</v>
      </c>
      <c r="X530">
        <v>0</v>
      </c>
      <c r="Y530">
        <v>0</v>
      </c>
      <c r="AA530" s="2">
        <v>190905</v>
      </c>
      <c r="AB530">
        <v>0</v>
      </c>
      <c r="AC530">
        <v>0</v>
      </c>
      <c r="AD530">
        <v>0</v>
      </c>
      <c r="AE530">
        <v>0</v>
      </c>
    </row>
    <row r="531" spans="1:31" x14ac:dyDescent="0.25">
      <c r="A531" t="s">
        <v>525</v>
      </c>
      <c r="B531">
        <v>0</v>
      </c>
      <c r="C531">
        <v>0</v>
      </c>
      <c r="D531">
        <v>0</v>
      </c>
      <c r="E531">
        <v>0</v>
      </c>
      <c r="G531">
        <v>0</v>
      </c>
      <c r="H531">
        <v>0</v>
      </c>
      <c r="I531">
        <v>0</v>
      </c>
      <c r="J531">
        <v>0</v>
      </c>
      <c r="L531">
        <v>0</v>
      </c>
      <c r="M531">
        <v>0</v>
      </c>
      <c r="N531">
        <v>0</v>
      </c>
      <c r="O531">
        <v>0</v>
      </c>
      <c r="Q531">
        <v>0</v>
      </c>
      <c r="R531">
        <v>0</v>
      </c>
      <c r="S531">
        <v>0</v>
      </c>
      <c r="T531">
        <v>0</v>
      </c>
      <c r="V531">
        <v>0</v>
      </c>
      <c r="W531">
        <v>0</v>
      </c>
      <c r="X531">
        <v>0</v>
      </c>
      <c r="Y531">
        <v>0</v>
      </c>
      <c r="AA531" s="2">
        <v>190910</v>
      </c>
      <c r="AB531">
        <v>0</v>
      </c>
      <c r="AC531">
        <v>0</v>
      </c>
      <c r="AD531">
        <v>0</v>
      </c>
      <c r="AE531">
        <v>0</v>
      </c>
    </row>
    <row r="532" spans="1:31" x14ac:dyDescent="0.25">
      <c r="A532" t="s">
        <v>526</v>
      </c>
      <c r="B532">
        <v>0</v>
      </c>
      <c r="C532">
        <v>0</v>
      </c>
      <c r="D532">
        <v>0</v>
      </c>
      <c r="E532">
        <v>0</v>
      </c>
      <c r="G532">
        <v>0</v>
      </c>
      <c r="H532">
        <v>0</v>
      </c>
      <c r="I532">
        <v>0</v>
      </c>
      <c r="J532">
        <v>0</v>
      </c>
      <c r="L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T532">
        <v>0</v>
      </c>
      <c r="V532">
        <v>0</v>
      </c>
      <c r="W532">
        <v>0</v>
      </c>
      <c r="X532">
        <v>0</v>
      </c>
      <c r="Y532">
        <v>0</v>
      </c>
      <c r="AA532" s="2">
        <v>1910</v>
      </c>
      <c r="AB532">
        <v>0</v>
      </c>
      <c r="AC532">
        <v>0</v>
      </c>
      <c r="AD532">
        <v>0</v>
      </c>
      <c r="AE532">
        <v>0</v>
      </c>
    </row>
    <row r="533" spans="1:31" x14ac:dyDescent="0.25">
      <c r="A533" t="s">
        <v>527</v>
      </c>
      <c r="B533">
        <v>124303.17</v>
      </c>
      <c r="C533">
        <v>537916.12</v>
      </c>
      <c r="D533">
        <v>331025.06</v>
      </c>
      <c r="E533">
        <v>11764633.369999999</v>
      </c>
      <c r="G533">
        <v>35782.22</v>
      </c>
      <c r="H533">
        <v>396901.71</v>
      </c>
      <c r="I533">
        <v>388699.41</v>
      </c>
      <c r="J533">
        <v>52359502.310000002</v>
      </c>
      <c r="L533">
        <v>70174.58</v>
      </c>
      <c r="M533">
        <v>212890.09</v>
      </c>
      <c r="N533">
        <v>606296.82999999996</v>
      </c>
      <c r="O533">
        <v>37571384.960000001</v>
      </c>
      <c r="Q533">
        <v>123958.26</v>
      </c>
      <c r="R533">
        <v>216503.44</v>
      </c>
      <c r="S533">
        <v>138649.13</v>
      </c>
      <c r="T533">
        <v>33610777.009999998</v>
      </c>
      <c r="V533">
        <v>745877.42</v>
      </c>
      <c r="W533">
        <v>250322.63</v>
      </c>
      <c r="X533">
        <v>677967.93</v>
      </c>
      <c r="Y533">
        <v>30027065.59</v>
      </c>
      <c r="AA533" s="2">
        <v>1990</v>
      </c>
      <c r="AB533">
        <v>8514361.75</v>
      </c>
      <c r="AC533">
        <v>954919.65</v>
      </c>
      <c r="AD533">
        <v>27009.05</v>
      </c>
      <c r="AE533">
        <v>22.905297040000001</v>
      </c>
    </row>
    <row r="534" spans="1:31" x14ac:dyDescent="0.25">
      <c r="A534" t="s">
        <v>528</v>
      </c>
      <c r="B534">
        <v>94872.82</v>
      </c>
      <c r="C534">
        <v>0</v>
      </c>
      <c r="D534">
        <v>224039.24</v>
      </c>
      <c r="E534">
        <v>253257.49</v>
      </c>
      <c r="G534">
        <v>6271.87</v>
      </c>
      <c r="H534">
        <v>0</v>
      </c>
      <c r="I534">
        <v>0</v>
      </c>
      <c r="J534">
        <v>0</v>
      </c>
      <c r="L534">
        <v>40744.230000000003</v>
      </c>
      <c r="M534">
        <v>0</v>
      </c>
      <c r="N534">
        <v>217597.42</v>
      </c>
      <c r="O534">
        <v>30508.55</v>
      </c>
      <c r="Q534">
        <v>95138.66</v>
      </c>
      <c r="R534">
        <v>0</v>
      </c>
      <c r="S534">
        <v>138628.53</v>
      </c>
      <c r="T534">
        <v>118206.01</v>
      </c>
      <c r="V534">
        <v>0</v>
      </c>
      <c r="W534">
        <v>224576.28</v>
      </c>
      <c r="X534">
        <v>665778.62</v>
      </c>
      <c r="Y534">
        <v>3985.44</v>
      </c>
      <c r="AA534" s="2">
        <v>199005</v>
      </c>
      <c r="AB534">
        <v>481102.5</v>
      </c>
      <c r="AC534">
        <v>0</v>
      </c>
      <c r="AD534">
        <v>4800</v>
      </c>
      <c r="AE534">
        <v>8.1757299999999991E-3</v>
      </c>
    </row>
    <row r="535" spans="1:31" x14ac:dyDescent="0.25">
      <c r="A535" t="s">
        <v>529</v>
      </c>
      <c r="B535">
        <v>0</v>
      </c>
      <c r="C535">
        <v>0</v>
      </c>
      <c r="D535">
        <v>0</v>
      </c>
      <c r="E535">
        <v>0</v>
      </c>
      <c r="G535">
        <v>0</v>
      </c>
      <c r="H535">
        <v>0</v>
      </c>
      <c r="I535">
        <v>0</v>
      </c>
      <c r="J535">
        <v>0</v>
      </c>
      <c r="L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T535">
        <v>0</v>
      </c>
      <c r="V535">
        <v>0</v>
      </c>
      <c r="W535">
        <v>0</v>
      </c>
      <c r="X535">
        <v>0</v>
      </c>
      <c r="Y535">
        <v>0</v>
      </c>
      <c r="AA535" s="2">
        <v>199010</v>
      </c>
      <c r="AB535">
        <v>0</v>
      </c>
      <c r="AC535">
        <v>0</v>
      </c>
      <c r="AD535">
        <v>0</v>
      </c>
      <c r="AE535">
        <v>0</v>
      </c>
    </row>
    <row r="536" spans="1:31" x14ac:dyDescent="0.25">
      <c r="A536" t="s">
        <v>530</v>
      </c>
      <c r="B536">
        <v>402</v>
      </c>
      <c r="C536">
        <v>5878.44</v>
      </c>
      <c r="D536">
        <v>20</v>
      </c>
      <c r="E536">
        <v>4820.45</v>
      </c>
      <c r="G536">
        <v>402</v>
      </c>
      <c r="H536">
        <v>5878.44</v>
      </c>
      <c r="I536">
        <v>20</v>
      </c>
      <c r="J536">
        <v>5010.45</v>
      </c>
      <c r="L536">
        <v>402</v>
      </c>
      <c r="M536">
        <v>8263.44</v>
      </c>
      <c r="N536">
        <v>20</v>
      </c>
      <c r="O536">
        <v>1064526.6200000001</v>
      </c>
      <c r="Q536">
        <v>1392</v>
      </c>
      <c r="R536">
        <v>8303.44</v>
      </c>
      <c r="S536">
        <v>20</v>
      </c>
      <c r="T536">
        <v>38429.79</v>
      </c>
      <c r="V536">
        <v>6918.44</v>
      </c>
      <c r="W536">
        <v>2652</v>
      </c>
      <c r="X536">
        <v>20</v>
      </c>
      <c r="Y536">
        <v>7167.49</v>
      </c>
      <c r="AA536" s="2">
        <v>199015</v>
      </c>
      <c r="AB536">
        <v>20</v>
      </c>
      <c r="AC536">
        <v>6918.44</v>
      </c>
      <c r="AD536">
        <v>2652</v>
      </c>
      <c r="AE536">
        <v>7.2963500000000001E-3</v>
      </c>
    </row>
    <row r="537" spans="1:31" x14ac:dyDescent="0.25">
      <c r="A537" t="s">
        <v>531</v>
      </c>
      <c r="B537">
        <v>1454.3</v>
      </c>
      <c r="C537">
        <v>0</v>
      </c>
      <c r="D537">
        <v>0</v>
      </c>
      <c r="E537">
        <v>108380.77</v>
      </c>
      <c r="G537">
        <v>1534.3</v>
      </c>
      <c r="H537">
        <v>0</v>
      </c>
      <c r="I537">
        <v>0</v>
      </c>
      <c r="J537">
        <v>32851.03</v>
      </c>
      <c r="L537">
        <v>1454.3</v>
      </c>
      <c r="M537">
        <v>0</v>
      </c>
      <c r="N537">
        <v>0</v>
      </c>
      <c r="O537">
        <v>5230.5600000000004</v>
      </c>
      <c r="Q537">
        <v>1414.3</v>
      </c>
      <c r="R537">
        <v>0</v>
      </c>
      <c r="S537">
        <v>0</v>
      </c>
      <c r="T537">
        <v>9540.74</v>
      </c>
      <c r="V537">
        <v>0</v>
      </c>
      <c r="W537">
        <v>1414.3</v>
      </c>
      <c r="X537">
        <v>0</v>
      </c>
      <c r="Y537">
        <v>34325.96</v>
      </c>
      <c r="AA537" s="2">
        <v>199025</v>
      </c>
      <c r="AB537">
        <v>0</v>
      </c>
      <c r="AC537">
        <v>0</v>
      </c>
      <c r="AD537">
        <v>1414.3</v>
      </c>
      <c r="AE537">
        <v>0</v>
      </c>
    </row>
    <row r="538" spans="1:31" x14ac:dyDescent="0.25">
      <c r="A538" t="s">
        <v>532</v>
      </c>
      <c r="B538">
        <v>27574.05</v>
      </c>
      <c r="C538">
        <v>532037.68000000005</v>
      </c>
      <c r="D538">
        <v>106965.82</v>
      </c>
      <c r="E538">
        <v>11398174.66</v>
      </c>
      <c r="G538">
        <v>27574.05</v>
      </c>
      <c r="H538">
        <v>391023.27</v>
      </c>
      <c r="I538">
        <v>388679.41</v>
      </c>
      <c r="J538">
        <v>52321640.829999998</v>
      </c>
      <c r="L538">
        <v>27574.05</v>
      </c>
      <c r="M538">
        <v>204626.65</v>
      </c>
      <c r="N538">
        <v>388679.41</v>
      </c>
      <c r="O538">
        <v>36471119.229999997</v>
      </c>
      <c r="Q538">
        <v>26013.3</v>
      </c>
      <c r="R538">
        <v>208200</v>
      </c>
      <c r="S538">
        <v>0.6</v>
      </c>
      <c r="T538">
        <v>33444600.469999999</v>
      </c>
      <c r="V538">
        <v>738958.98</v>
      </c>
      <c r="W538">
        <v>21680.05</v>
      </c>
      <c r="X538">
        <v>12169.31</v>
      </c>
      <c r="Y538">
        <v>29981586.699999999</v>
      </c>
      <c r="AA538" s="2">
        <v>199090</v>
      </c>
      <c r="AB538">
        <v>8033239.25</v>
      </c>
      <c r="AC538">
        <v>948001.21</v>
      </c>
      <c r="AD538">
        <v>18142.75</v>
      </c>
      <c r="AE538">
        <v>22.889824960000002</v>
      </c>
    </row>
    <row r="539" spans="1:31" x14ac:dyDescent="0.25">
      <c r="A539" t="s">
        <v>533</v>
      </c>
      <c r="B539">
        <v>-9998111.9900000002</v>
      </c>
      <c r="C539">
        <v>-462254.94</v>
      </c>
      <c r="D539">
        <v>-1907882.98</v>
      </c>
      <c r="E539">
        <v>-571397.97</v>
      </c>
      <c r="G539">
        <v>-7776787.4900000002</v>
      </c>
      <c r="H539">
        <v>-37823.410000000003</v>
      </c>
      <c r="I539">
        <v>-1043509.94</v>
      </c>
      <c r="J539">
        <v>-2350886.54</v>
      </c>
      <c r="L539">
        <v>-7314643.5099999998</v>
      </c>
      <c r="M539">
        <v>-2128.9</v>
      </c>
      <c r="N539">
        <v>-1579937.03</v>
      </c>
      <c r="O539">
        <v>-1533875.27</v>
      </c>
      <c r="Q539">
        <v>-7255159.0999999996</v>
      </c>
      <c r="R539">
        <v>-2165.0300000000002</v>
      </c>
      <c r="S539">
        <v>-754521.69</v>
      </c>
      <c r="T539">
        <v>-2322134.44</v>
      </c>
      <c r="V539">
        <v>-1109.3399999999999</v>
      </c>
      <c r="W539">
        <v>-7643645.6600000001</v>
      </c>
      <c r="X539">
        <v>-1061978.48</v>
      </c>
      <c r="Y539">
        <v>-2456522.64</v>
      </c>
      <c r="AA539" s="2">
        <v>1999</v>
      </c>
      <c r="AB539">
        <v>-7025388.5800000001</v>
      </c>
      <c r="AC539">
        <v>-9549.19</v>
      </c>
      <c r="AD539">
        <v>-7522564.9400000004</v>
      </c>
      <c r="AE539">
        <v>-8.9637846000000003</v>
      </c>
    </row>
    <row r="540" spans="1:31" x14ac:dyDescent="0.25">
      <c r="A540" t="s">
        <v>534</v>
      </c>
      <c r="B540">
        <v>-80618.12</v>
      </c>
      <c r="C540">
        <v>0</v>
      </c>
      <c r="D540">
        <v>-1795783.63</v>
      </c>
      <c r="E540">
        <v>-93052.4</v>
      </c>
      <c r="G540">
        <v>-81213.240000000005</v>
      </c>
      <c r="H540">
        <v>0</v>
      </c>
      <c r="I540">
        <v>-644810.53</v>
      </c>
      <c r="J540">
        <v>-93256.61</v>
      </c>
      <c r="L540">
        <v>-82017.460000000006</v>
      </c>
      <c r="M540">
        <v>0</v>
      </c>
      <c r="N540">
        <v>-594788.16</v>
      </c>
      <c r="O540">
        <v>-104114.23</v>
      </c>
      <c r="Q540">
        <v>-76392.3</v>
      </c>
      <c r="R540">
        <v>0</v>
      </c>
      <c r="S540">
        <v>-562893.5</v>
      </c>
      <c r="T540">
        <v>-101760.49</v>
      </c>
      <c r="V540">
        <v>0</v>
      </c>
      <c r="W540">
        <v>-69917.119999999995</v>
      </c>
      <c r="X540">
        <v>-574022.67000000004</v>
      </c>
      <c r="Y540">
        <v>-105816</v>
      </c>
      <c r="AA540" s="2">
        <v>199905</v>
      </c>
      <c r="AB540">
        <v>-4762643.58</v>
      </c>
      <c r="AC540">
        <v>0</v>
      </c>
      <c r="AD540">
        <v>-69681.009999999995</v>
      </c>
      <c r="AE540">
        <v>-0.11203847</v>
      </c>
    </row>
    <row r="541" spans="1:31" x14ac:dyDescent="0.25">
      <c r="A541" t="s">
        <v>535</v>
      </c>
      <c r="B541">
        <v>-9888063.5199999996</v>
      </c>
      <c r="C541">
        <v>0</v>
      </c>
      <c r="D541">
        <v>-10020</v>
      </c>
      <c r="E541">
        <v>0</v>
      </c>
      <c r="G541">
        <v>-7666139.9000000004</v>
      </c>
      <c r="H541">
        <v>0</v>
      </c>
      <c r="I541">
        <v>-10000</v>
      </c>
      <c r="J541">
        <v>0</v>
      </c>
      <c r="L541">
        <v>-7203195.4000000004</v>
      </c>
      <c r="M541">
        <v>0</v>
      </c>
      <c r="N541">
        <v>-596449.46</v>
      </c>
      <c r="O541">
        <v>0</v>
      </c>
      <c r="Q541">
        <v>-7148386.1500000004</v>
      </c>
      <c r="R541">
        <v>0</v>
      </c>
      <c r="S541">
        <v>-191607.59</v>
      </c>
      <c r="T541">
        <v>0</v>
      </c>
      <c r="V541">
        <v>0</v>
      </c>
      <c r="W541">
        <v>-7547981.8899999997</v>
      </c>
      <c r="X541">
        <v>-487813.52</v>
      </c>
      <c r="Y541">
        <v>0</v>
      </c>
      <c r="AA541" s="2">
        <v>199910</v>
      </c>
      <c r="AB541">
        <v>-1908612.13</v>
      </c>
      <c r="AC541">
        <v>0</v>
      </c>
      <c r="AD541">
        <v>-7430674.5800000001</v>
      </c>
      <c r="AE541">
        <v>0</v>
      </c>
    </row>
    <row r="542" spans="1:31" x14ac:dyDescent="0.25">
      <c r="A542" t="s">
        <v>536</v>
      </c>
      <c r="B542">
        <v>-29430.35</v>
      </c>
      <c r="C542">
        <v>-462254.94</v>
      </c>
      <c r="D542">
        <v>-102079.35</v>
      </c>
      <c r="E542">
        <v>-478345.57</v>
      </c>
      <c r="G542">
        <v>-29434.35</v>
      </c>
      <c r="H542">
        <v>-37823.410000000003</v>
      </c>
      <c r="I542">
        <v>-388699.41</v>
      </c>
      <c r="J542">
        <v>-2257629.9300000002</v>
      </c>
      <c r="L542">
        <v>-29430.65</v>
      </c>
      <c r="M542">
        <v>-2128.9</v>
      </c>
      <c r="N542">
        <v>-388699.41</v>
      </c>
      <c r="O542">
        <v>-1429761.04</v>
      </c>
      <c r="Q542">
        <v>-30380.65</v>
      </c>
      <c r="R542">
        <v>-2165.0300000000002</v>
      </c>
      <c r="S542">
        <v>-20.6</v>
      </c>
      <c r="T542">
        <v>-2220373.9500000002</v>
      </c>
      <c r="V542">
        <v>-1109.3399999999999</v>
      </c>
      <c r="W542">
        <v>-25746.65</v>
      </c>
      <c r="X542">
        <v>-142.29</v>
      </c>
      <c r="Y542">
        <v>-2350706.64</v>
      </c>
      <c r="AA542" s="2">
        <v>199990</v>
      </c>
      <c r="AB542">
        <v>-354132.87</v>
      </c>
      <c r="AC542">
        <v>-9549.19</v>
      </c>
      <c r="AD542">
        <v>-22209.35</v>
      </c>
      <c r="AE542">
        <v>-8.8517461300000004</v>
      </c>
    </row>
    <row r="543" spans="1:31" x14ac:dyDescent="0.25">
      <c r="A543" t="s">
        <v>537</v>
      </c>
      <c r="B543">
        <v>57132255.079999998</v>
      </c>
      <c r="C543">
        <v>228468185.33000001</v>
      </c>
      <c r="D543">
        <v>135085006.84999999</v>
      </c>
      <c r="E543">
        <v>427181699.07999998</v>
      </c>
      <c r="G543">
        <v>65678748.25</v>
      </c>
      <c r="H543">
        <v>348523046.77999997</v>
      </c>
      <c r="I543">
        <v>218470610.27000001</v>
      </c>
      <c r="J543">
        <v>458568400.44</v>
      </c>
      <c r="L543">
        <v>122356561.70999999</v>
      </c>
      <c r="M543">
        <v>575994529.61000001</v>
      </c>
      <c r="N543">
        <v>827367872.02999997</v>
      </c>
      <c r="O543">
        <v>701287393.85000002</v>
      </c>
      <c r="Q543">
        <v>219686504.06</v>
      </c>
      <c r="R543">
        <v>791148599.94000006</v>
      </c>
      <c r="S543">
        <v>894267799.83000004</v>
      </c>
      <c r="T543">
        <v>881495968.41999996</v>
      </c>
      <c r="V543">
        <v>827686200.89999998</v>
      </c>
      <c r="W543">
        <v>213080489.38999999</v>
      </c>
      <c r="X543">
        <v>1032614770.1900001</v>
      </c>
      <c r="Y543">
        <v>929397004.00999999</v>
      </c>
      <c r="AA543" s="2">
        <v>2</v>
      </c>
      <c r="AB543">
        <v>1693166149.71</v>
      </c>
      <c r="AC543">
        <v>1235062030.8599999</v>
      </c>
      <c r="AD543">
        <v>194894025.88</v>
      </c>
      <c r="AE543">
        <v>1376.85532091</v>
      </c>
    </row>
    <row r="544" spans="1:31" x14ac:dyDescent="0.25">
      <c r="A544" t="s">
        <v>538</v>
      </c>
      <c r="B544">
        <v>42811282.670000002</v>
      </c>
      <c r="C544">
        <v>5486297.9199999999</v>
      </c>
      <c r="D544">
        <v>0</v>
      </c>
      <c r="E544">
        <v>345716401.39999998</v>
      </c>
      <c r="G544">
        <v>54200637.219999999</v>
      </c>
      <c r="H544">
        <v>44252110.439999998</v>
      </c>
      <c r="I544">
        <v>115188141.31999999</v>
      </c>
      <c r="J544">
        <v>362077421.27999997</v>
      </c>
      <c r="L544">
        <v>110361247.17</v>
      </c>
      <c r="M544">
        <v>246633541.66999999</v>
      </c>
      <c r="N544">
        <v>680911346.77999997</v>
      </c>
      <c r="O544">
        <v>621027980.64999998</v>
      </c>
      <c r="Q544">
        <v>177985619.5</v>
      </c>
      <c r="R544">
        <v>407969301.25</v>
      </c>
      <c r="S544">
        <v>707866620.49000001</v>
      </c>
      <c r="T544">
        <v>774098479.54999995</v>
      </c>
      <c r="V544">
        <v>324228435.18000001</v>
      </c>
      <c r="W544">
        <v>197640149.81</v>
      </c>
      <c r="X544">
        <v>908461399.63</v>
      </c>
      <c r="Y544">
        <v>852963239.51999998</v>
      </c>
      <c r="AA544" s="2">
        <v>21</v>
      </c>
      <c r="AB544">
        <v>1532748109.01</v>
      </c>
      <c r="AC544">
        <v>680063479.99000001</v>
      </c>
      <c r="AD544">
        <v>172648219.47999999</v>
      </c>
      <c r="AE544">
        <v>1248.1440818900001</v>
      </c>
    </row>
    <row r="545" spans="1:31" x14ac:dyDescent="0.25">
      <c r="A545" t="s">
        <v>539</v>
      </c>
      <c r="B545">
        <v>6980837.9400000004</v>
      </c>
      <c r="C545">
        <v>0</v>
      </c>
      <c r="D545">
        <v>0</v>
      </c>
      <c r="E545">
        <v>280346374.56999999</v>
      </c>
      <c r="G545">
        <v>16142496.66</v>
      </c>
      <c r="H545">
        <v>0</v>
      </c>
      <c r="I545">
        <v>0</v>
      </c>
      <c r="J545">
        <v>328584384.69</v>
      </c>
      <c r="L545">
        <v>16384080.59</v>
      </c>
      <c r="M545">
        <v>0</v>
      </c>
      <c r="N545">
        <v>0</v>
      </c>
      <c r="O545">
        <v>363670171.51999998</v>
      </c>
      <c r="Q545">
        <v>34208159.840000004</v>
      </c>
      <c r="R545">
        <v>0</v>
      </c>
      <c r="S545">
        <v>0</v>
      </c>
      <c r="T545">
        <v>462796343.66000003</v>
      </c>
      <c r="V545">
        <v>0</v>
      </c>
      <c r="W545">
        <v>32863941.82</v>
      </c>
      <c r="X545">
        <v>0</v>
      </c>
      <c r="Y545">
        <v>593411524.88</v>
      </c>
      <c r="AA545" s="2">
        <v>2101</v>
      </c>
      <c r="AB545">
        <v>0</v>
      </c>
      <c r="AC545">
        <v>0</v>
      </c>
      <c r="AD545">
        <v>20235911.34</v>
      </c>
      <c r="AE545">
        <v>755.95786448000001</v>
      </c>
    </row>
    <row r="546" spans="1:31" x14ac:dyDescent="0.25">
      <c r="A546" t="s">
        <v>540</v>
      </c>
      <c r="B546">
        <v>0</v>
      </c>
      <c r="C546">
        <v>0</v>
      </c>
      <c r="D546">
        <v>0</v>
      </c>
      <c r="E546">
        <v>38303133.299999997</v>
      </c>
      <c r="G546">
        <v>0</v>
      </c>
      <c r="H546">
        <v>0</v>
      </c>
      <c r="I546">
        <v>0</v>
      </c>
      <c r="J546">
        <v>35787884.950000003</v>
      </c>
      <c r="L546">
        <v>0</v>
      </c>
      <c r="M546">
        <v>0</v>
      </c>
      <c r="N546">
        <v>0</v>
      </c>
      <c r="O546">
        <v>34790527.549999997</v>
      </c>
      <c r="Q546">
        <v>0</v>
      </c>
      <c r="R546">
        <v>0</v>
      </c>
      <c r="S546">
        <v>0</v>
      </c>
      <c r="T546">
        <v>60099744.020000003</v>
      </c>
      <c r="V546">
        <v>0</v>
      </c>
      <c r="W546">
        <v>0</v>
      </c>
      <c r="X546">
        <v>0</v>
      </c>
      <c r="Y546">
        <v>103155359.19</v>
      </c>
      <c r="AA546" s="2">
        <v>210105</v>
      </c>
      <c r="AB546">
        <v>0</v>
      </c>
      <c r="AC546">
        <v>0</v>
      </c>
      <c r="AD546">
        <v>0</v>
      </c>
      <c r="AE546">
        <v>196.18136876</v>
      </c>
    </row>
    <row r="547" spans="1:31" x14ac:dyDescent="0.25">
      <c r="A547" t="s">
        <v>541</v>
      </c>
      <c r="B547">
        <v>0</v>
      </c>
      <c r="C547">
        <v>0</v>
      </c>
      <c r="D547">
        <v>0</v>
      </c>
      <c r="E547">
        <v>34167074.289999999</v>
      </c>
      <c r="G547">
        <v>0</v>
      </c>
      <c r="H547">
        <v>0</v>
      </c>
      <c r="I547">
        <v>0</v>
      </c>
      <c r="J547">
        <v>24082340.09</v>
      </c>
      <c r="L547">
        <v>0</v>
      </c>
      <c r="M547">
        <v>0</v>
      </c>
      <c r="N547">
        <v>0</v>
      </c>
      <c r="O547">
        <v>24990281.809999999</v>
      </c>
      <c r="Q547">
        <v>0</v>
      </c>
      <c r="R547">
        <v>0</v>
      </c>
      <c r="S547">
        <v>0</v>
      </c>
      <c r="T547">
        <v>34003002.899999999</v>
      </c>
      <c r="V547">
        <v>0</v>
      </c>
      <c r="W547">
        <v>0</v>
      </c>
      <c r="X547">
        <v>0</v>
      </c>
      <c r="Y547">
        <v>49979683.030000001</v>
      </c>
      <c r="AA547" s="2">
        <v>210110</v>
      </c>
      <c r="AB547">
        <v>0</v>
      </c>
      <c r="AC547">
        <v>0</v>
      </c>
      <c r="AD547">
        <v>0</v>
      </c>
      <c r="AE547">
        <v>39.024038259999998</v>
      </c>
    </row>
    <row r="548" spans="1:31" x14ac:dyDescent="0.25">
      <c r="A548" t="s">
        <v>542</v>
      </c>
      <c r="B548">
        <v>0</v>
      </c>
      <c r="C548">
        <v>0</v>
      </c>
      <c r="D548">
        <v>0</v>
      </c>
      <c r="E548">
        <v>5892517.9400000004</v>
      </c>
      <c r="G548">
        <v>0</v>
      </c>
      <c r="H548">
        <v>0</v>
      </c>
      <c r="I548">
        <v>0</v>
      </c>
      <c r="J548">
        <v>8174477.3600000003</v>
      </c>
      <c r="L548">
        <v>0</v>
      </c>
      <c r="M548">
        <v>0</v>
      </c>
      <c r="N548">
        <v>0</v>
      </c>
      <c r="O548">
        <v>7484838.9500000002</v>
      </c>
      <c r="Q548">
        <v>0</v>
      </c>
      <c r="R548">
        <v>0</v>
      </c>
      <c r="S548">
        <v>0</v>
      </c>
      <c r="T548">
        <v>7958428.9199999999</v>
      </c>
      <c r="V548">
        <v>0</v>
      </c>
      <c r="W548">
        <v>0</v>
      </c>
      <c r="X548">
        <v>0</v>
      </c>
      <c r="Y548">
        <v>8075562.9900000002</v>
      </c>
      <c r="AA548" s="2">
        <v>210115</v>
      </c>
      <c r="AB548">
        <v>0</v>
      </c>
      <c r="AC548">
        <v>0</v>
      </c>
      <c r="AD548">
        <v>0</v>
      </c>
      <c r="AE548">
        <v>5.5765627000000002</v>
      </c>
    </row>
    <row r="549" spans="1:31" x14ac:dyDescent="0.25">
      <c r="A549" t="s">
        <v>543</v>
      </c>
      <c r="B549">
        <v>0</v>
      </c>
      <c r="C549">
        <v>0</v>
      </c>
      <c r="D549">
        <v>0</v>
      </c>
      <c r="E549">
        <v>376186.38</v>
      </c>
      <c r="G549">
        <v>0</v>
      </c>
      <c r="H549">
        <v>0</v>
      </c>
      <c r="I549">
        <v>0</v>
      </c>
      <c r="J549">
        <v>1936555.09</v>
      </c>
      <c r="L549">
        <v>0</v>
      </c>
      <c r="M549">
        <v>0</v>
      </c>
      <c r="N549">
        <v>0</v>
      </c>
      <c r="O549">
        <v>7080703.1200000001</v>
      </c>
      <c r="Q549">
        <v>0</v>
      </c>
      <c r="R549">
        <v>0</v>
      </c>
      <c r="S549">
        <v>0</v>
      </c>
      <c r="T549">
        <v>1056650.56</v>
      </c>
      <c r="V549">
        <v>0</v>
      </c>
      <c r="W549">
        <v>0</v>
      </c>
      <c r="X549">
        <v>0</v>
      </c>
      <c r="Y549">
        <v>0</v>
      </c>
      <c r="AA549" s="2">
        <v>210120</v>
      </c>
      <c r="AB549">
        <v>0</v>
      </c>
      <c r="AC549">
        <v>0</v>
      </c>
      <c r="AD549">
        <v>0</v>
      </c>
      <c r="AE549">
        <v>0</v>
      </c>
    </row>
    <row r="550" spans="1:31" x14ac:dyDescent="0.25">
      <c r="A550" t="s">
        <v>544</v>
      </c>
      <c r="B550">
        <v>0</v>
      </c>
      <c r="C550">
        <v>0</v>
      </c>
      <c r="D550">
        <v>0</v>
      </c>
      <c r="E550">
        <v>5375355.2000000002</v>
      </c>
      <c r="G550">
        <v>0</v>
      </c>
      <c r="H550">
        <v>0</v>
      </c>
      <c r="I550">
        <v>0</v>
      </c>
      <c r="J550">
        <v>2169566.08</v>
      </c>
      <c r="L550">
        <v>0</v>
      </c>
      <c r="M550">
        <v>0</v>
      </c>
      <c r="N550">
        <v>0</v>
      </c>
      <c r="O550">
        <v>8693278.8599999994</v>
      </c>
      <c r="Q550">
        <v>0</v>
      </c>
      <c r="R550">
        <v>0</v>
      </c>
      <c r="S550">
        <v>0</v>
      </c>
      <c r="T550">
        <v>3642131.15</v>
      </c>
      <c r="V550">
        <v>0</v>
      </c>
      <c r="W550">
        <v>0</v>
      </c>
      <c r="X550">
        <v>0</v>
      </c>
      <c r="Y550">
        <v>2157861.29</v>
      </c>
      <c r="AA550" s="2">
        <v>210125</v>
      </c>
      <c r="AB550">
        <v>0</v>
      </c>
      <c r="AC550">
        <v>0</v>
      </c>
      <c r="AD550">
        <v>0</v>
      </c>
      <c r="AE550">
        <v>0.83317367000000009</v>
      </c>
    </row>
    <row r="551" spans="1:31" x14ac:dyDescent="0.25">
      <c r="A551" t="s">
        <v>545</v>
      </c>
      <c r="B551">
        <v>0</v>
      </c>
      <c r="C551">
        <v>0</v>
      </c>
      <c r="D551">
        <v>0</v>
      </c>
      <c r="E551">
        <v>2476041.7999999998</v>
      </c>
      <c r="G551">
        <v>0</v>
      </c>
      <c r="H551">
        <v>0</v>
      </c>
      <c r="I551">
        <v>0</v>
      </c>
      <c r="J551">
        <v>763707.79</v>
      </c>
      <c r="L551">
        <v>0</v>
      </c>
      <c r="M551">
        <v>0</v>
      </c>
      <c r="N551">
        <v>0</v>
      </c>
      <c r="O551">
        <v>643788.06000000006</v>
      </c>
      <c r="Q551">
        <v>0</v>
      </c>
      <c r="R551">
        <v>0</v>
      </c>
      <c r="S551">
        <v>0</v>
      </c>
      <c r="T551">
        <v>451020.64</v>
      </c>
      <c r="V551">
        <v>0</v>
      </c>
      <c r="W551">
        <v>0</v>
      </c>
      <c r="X551">
        <v>0</v>
      </c>
      <c r="Y551">
        <v>400832.39</v>
      </c>
      <c r="AA551" s="2">
        <v>210130</v>
      </c>
      <c r="AB551">
        <v>0</v>
      </c>
      <c r="AC551">
        <v>0</v>
      </c>
      <c r="AD551">
        <v>0</v>
      </c>
      <c r="AE551">
        <v>0.75405389</v>
      </c>
    </row>
    <row r="552" spans="1:31" x14ac:dyDescent="0.25">
      <c r="A552" t="s">
        <v>546</v>
      </c>
      <c r="B552">
        <v>6980747.9400000004</v>
      </c>
      <c r="C552">
        <v>0</v>
      </c>
      <c r="D552">
        <v>0</v>
      </c>
      <c r="E552">
        <v>126366868.90000001</v>
      </c>
      <c r="G552">
        <v>16124250.09</v>
      </c>
      <c r="H552">
        <v>0</v>
      </c>
      <c r="I552">
        <v>0</v>
      </c>
      <c r="J552">
        <v>180219080.33000001</v>
      </c>
      <c r="L552">
        <v>16357423.359999999</v>
      </c>
      <c r="M552">
        <v>0</v>
      </c>
      <c r="N552">
        <v>0</v>
      </c>
      <c r="O552">
        <v>207945340.08000001</v>
      </c>
      <c r="Q552">
        <v>34190016.689999998</v>
      </c>
      <c r="R552">
        <v>0</v>
      </c>
      <c r="S552">
        <v>0</v>
      </c>
      <c r="T552">
        <v>266046788.19</v>
      </c>
      <c r="V552">
        <v>0</v>
      </c>
      <c r="W552">
        <v>32852261.41</v>
      </c>
      <c r="X552">
        <v>0</v>
      </c>
      <c r="Y552">
        <v>311757484.23000002</v>
      </c>
      <c r="AA552" s="2">
        <v>210135</v>
      </c>
      <c r="AB552">
        <v>0</v>
      </c>
      <c r="AC552">
        <v>0</v>
      </c>
      <c r="AD552">
        <v>20229326.239999998</v>
      </c>
      <c r="AE552">
        <v>375.12824899999998</v>
      </c>
    </row>
    <row r="553" spans="1:31" x14ac:dyDescent="0.25">
      <c r="A553" t="s">
        <v>547</v>
      </c>
      <c r="B553">
        <v>0</v>
      </c>
      <c r="C553">
        <v>0</v>
      </c>
      <c r="D553">
        <v>0</v>
      </c>
      <c r="E553">
        <v>66630258.960000001</v>
      </c>
      <c r="G553">
        <v>0</v>
      </c>
      <c r="H553">
        <v>0</v>
      </c>
      <c r="I553">
        <v>0</v>
      </c>
      <c r="J553">
        <v>72542417.609999999</v>
      </c>
      <c r="L553">
        <v>0</v>
      </c>
      <c r="M553">
        <v>0</v>
      </c>
      <c r="N553">
        <v>0</v>
      </c>
      <c r="O553">
        <v>70625567.719999999</v>
      </c>
      <c r="Q553">
        <v>0</v>
      </c>
      <c r="R553">
        <v>0</v>
      </c>
      <c r="S553">
        <v>0</v>
      </c>
      <c r="T553">
        <v>86262902.5</v>
      </c>
      <c r="V553">
        <v>0</v>
      </c>
      <c r="W553">
        <v>0</v>
      </c>
      <c r="X553">
        <v>0</v>
      </c>
      <c r="Y553">
        <v>116094350.79000001</v>
      </c>
      <c r="AA553" s="2">
        <v>210140</v>
      </c>
      <c r="AB553">
        <v>0</v>
      </c>
      <c r="AC553">
        <v>0</v>
      </c>
      <c r="AD553">
        <v>0</v>
      </c>
      <c r="AE553">
        <v>132.80264007</v>
      </c>
    </row>
    <row r="554" spans="1:31" x14ac:dyDescent="0.25">
      <c r="A554" t="s">
        <v>548</v>
      </c>
      <c r="B554">
        <v>0</v>
      </c>
      <c r="C554">
        <v>0</v>
      </c>
      <c r="D554">
        <v>0</v>
      </c>
      <c r="E554">
        <v>0</v>
      </c>
      <c r="G554">
        <v>0</v>
      </c>
      <c r="H554">
        <v>0</v>
      </c>
      <c r="I554">
        <v>0</v>
      </c>
      <c r="J554">
        <v>0</v>
      </c>
      <c r="L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T554">
        <v>0</v>
      </c>
      <c r="V554">
        <v>0</v>
      </c>
      <c r="W554">
        <v>0</v>
      </c>
      <c r="X554">
        <v>0</v>
      </c>
      <c r="Y554">
        <v>0</v>
      </c>
      <c r="AA554" s="2">
        <v>210145</v>
      </c>
      <c r="AB554">
        <v>0</v>
      </c>
      <c r="AC554">
        <v>0</v>
      </c>
      <c r="AD554">
        <v>0</v>
      </c>
      <c r="AE554">
        <v>0</v>
      </c>
    </row>
    <row r="555" spans="1:31" x14ac:dyDescent="0.25">
      <c r="A555" t="s">
        <v>549</v>
      </c>
      <c r="B555">
        <v>90</v>
      </c>
      <c r="C555">
        <v>0</v>
      </c>
      <c r="D555">
        <v>0</v>
      </c>
      <c r="E555">
        <v>758937.8</v>
      </c>
      <c r="G555">
        <v>18246.57</v>
      </c>
      <c r="H555">
        <v>0</v>
      </c>
      <c r="I555">
        <v>0</v>
      </c>
      <c r="J555">
        <v>2908355.39</v>
      </c>
      <c r="L555">
        <v>26657.23</v>
      </c>
      <c r="M555">
        <v>0</v>
      </c>
      <c r="N555">
        <v>0</v>
      </c>
      <c r="O555">
        <v>1415845.37</v>
      </c>
      <c r="Q555">
        <v>18143.150000000001</v>
      </c>
      <c r="R555">
        <v>0</v>
      </c>
      <c r="S555">
        <v>0</v>
      </c>
      <c r="T555">
        <v>3275674.78</v>
      </c>
      <c r="V555">
        <v>0</v>
      </c>
      <c r="W555">
        <v>11680.41</v>
      </c>
      <c r="X555">
        <v>0</v>
      </c>
      <c r="Y555">
        <v>1790390.97</v>
      </c>
      <c r="AA555" s="2">
        <v>210150</v>
      </c>
      <c r="AB555">
        <v>0</v>
      </c>
      <c r="AC555">
        <v>0</v>
      </c>
      <c r="AD555">
        <v>6585.1</v>
      </c>
      <c r="AE555">
        <v>5.6577781299999996</v>
      </c>
    </row>
    <row r="556" spans="1:31" x14ac:dyDescent="0.25">
      <c r="A556" t="s">
        <v>550</v>
      </c>
      <c r="AA556" s="2">
        <v>210155</v>
      </c>
      <c r="AB556">
        <v>0</v>
      </c>
      <c r="AC556">
        <v>0</v>
      </c>
      <c r="AD556">
        <v>0</v>
      </c>
      <c r="AE556">
        <v>0</v>
      </c>
    </row>
    <row r="557" spans="1:31" x14ac:dyDescent="0.25">
      <c r="A557" t="s">
        <v>551</v>
      </c>
      <c r="B557">
        <v>0</v>
      </c>
      <c r="C557">
        <v>0</v>
      </c>
      <c r="D557">
        <v>0</v>
      </c>
      <c r="E557">
        <v>30000000</v>
      </c>
      <c r="G557">
        <v>0</v>
      </c>
      <c r="H557">
        <v>0</v>
      </c>
      <c r="I557">
        <v>15188141.32</v>
      </c>
      <c r="J557">
        <v>0</v>
      </c>
      <c r="L557">
        <v>0</v>
      </c>
      <c r="M557">
        <v>0</v>
      </c>
      <c r="N557">
        <v>0</v>
      </c>
      <c r="O557">
        <v>0</v>
      </c>
      <c r="Q557">
        <v>0</v>
      </c>
      <c r="R557">
        <v>0</v>
      </c>
      <c r="S557">
        <v>400000</v>
      </c>
      <c r="T557">
        <v>0</v>
      </c>
      <c r="V557">
        <v>0</v>
      </c>
      <c r="W557">
        <v>0</v>
      </c>
      <c r="X557">
        <v>430000</v>
      </c>
      <c r="Y557">
        <v>0</v>
      </c>
      <c r="AA557" s="2">
        <v>2102</v>
      </c>
      <c r="AB557">
        <v>654000</v>
      </c>
      <c r="AC557">
        <v>0</v>
      </c>
      <c r="AD557">
        <v>0</v>
      </c>
      <c r="AE557">
        <v>0</v>
      </c>
    </row>
    <row r="558" spans="1:31" x14ac:dyDescent="0.25">
      <c r="A558" t="s">
        <v>552</v>
      </c>
      <c r="B558">
        <v>0</v>
      </c>
      <c r="C558">
        <v>0</v>
      </c>
      <c r="D558">
        <v>0</v>
      </c>
      <c r="E558">
        <v>30000000</v>
      </c>
      <c r="G558">
        <v>0</v>
      </c>
      <c r="H558">
        <v>0</v>
      </c>
      <c r="I558">
        <v>0</v>
      </c>
      <c r="J558">
        <v>0</v>
      </c>
      <c r="L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400000</v>
      </c>
      <c r="T558">
        <v>0</v>
      </c>
      <c r="V558">
        <v>0</v>
      </c>
      <c r="W558">
        <v>0</v>
      </c>
      <c r="X558">
        <v>430000</v>
      </c>
      <c r="Y558">
        <v>0</v>
      </c>
      <c r="AA558" s="2">
        <v>210205</v>
      </c>
      <c r="AB558">
        <v>654000</v>
      </c>
      <c r="AC558">
        <v>0</v>
      </c>
      <c r="AD558">
        <v>0</v>
      </c>
      <c r="AE558">
        <v>0</v>
      </c>
    </row>
    <row r="559" spans="1:31" x14ac:dyDescent="0.25">
      <c r="A559" t="s">
        <v>553</v>
      </c>
      <c r="B559">
        <v>0</v>
      </c>
      <c r="C559">
        <v>0</v>
      </c>
      <c r="D559">
        <v>0</v>
      </c>
      <c r="E559">
        <v>0</v>
      </c>
      <c r="G559">
        <v>0</v>
      </c>
      <c r="H559">
        <v>0</v>
      </c>
      <c r="I559">
        <v>0</v>
      </c>
      <c r="J559">
        <v>0</v>
      </c>
      <c r="L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T559">
        <v>0</v>
      </c>
      <c r="V559">
        <v>0</v>
      </c>
      <c r="W559">
        <v>0</v>
      </c>
      <c r="X559">
        <v>0</v>
      </c>
      <c r="Y559">
        <v>0</v>
      </c>
      <c r="AA559" s="2">
        <v>210210</v>
      </c>
      <c r="AB559">
        <v>0</v>
      </c>
      <c r="AC559">
        <v>0</v>
      </c>
      <c r="AD559">
        <v>0</v>
      </c>
      <c r="AE559">
        <v>0</v>
      </c>
    </row>
    <row r="560" spans="1:31" x14ac:dyDescent="0.25">
      <c r="A560" t="s">
        <v>554</v>
      </c>
      <c r="B560">
        <v>0</v>
      </c>
      <c r="C560">
        <v>0</v>
      </c>
      <c r="D560">
        <v>0</v>
      </c>
      <c r="E560">
        <v>0</v>
      </c>
      <c r="G560">
        <v>0</v>
      </c>
      <c r="H560">
        <v>0</v>
      </c>
      <c r="I560">
        <v>15188141.32</v>
      </c>
      <c r="J560">
        <v>0</v>
      </c>
      <c r="L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T560">
        <v>0</v>
      </c>
      <c r="V560">
        <v>0</v>
      </c>
      <c r="W560">
        <v>0</v>
      </c>
      <c r="X560">
        <v>0</v>
      </c>
      <c r="Y560">
        <v>0</v>
      </c>
      <c r="AA560" s="2">
        <v>210215</v>
      </c>
      <c r="AB560">
        <v>0</v>
      </c>
      <c r="AC560">
        <v>0</v>
      </c>
      <c r="AD560">
        <v>0</v>
      </c>
      <c r="AE560">
        <v>0</v>
      </c>
    </row>
    <row r="561" spans="1:31" x14ac:dyDescent="0.25">
      <c r="A561" t="s">
        <v>555</v>
      </c>
      <c r="B561">
        <v>0</v>
      </c>
      <c r="C561">
        <v>5087910.5</v>
      </c>
      <c r="D561">
        <v>0</v>
      </c>
      <c r="E561">
        <v>34927796.270000003</v>
      </c>
      <c r="G561">
        <v>0</v>
      </c>
      <c r="H561">
        <v>44252110.439999998</v>
      </c>
      <c r="I561">
        <v>100000000</v>
      </c>
      <c r="J561">
        <v>32952587.77</v>
      </c>
      <c r="L561">
        <v>50000000</v>
      </c>
      <c r="M561">
        <v>246633541.66999999</v>
      </c>
      <c r="N561">
        <v>680911346.77999997</v>
      </c>
      <c r="O561">
        <v>256533099.94</v>
      </c>
      <c r="Q561">
        <v>100000000</v>
      </c>
      <c r="R561">
        <v>407969301.25</v>
      </c>
      <c r="S561">
        <v>707466620.49000001</v>
      </c>
      <c r="T561">
        <v>310284382.11000001</v>
      </c>
      <c r="V561">
        <v>324228435.18000001</v>
      </c>
      <c r="W561">
        <v>125000000</v>
      </c>
      <c r="X561">
        <v>908031399.63</v>
      </c>
      <c r="Y561">
        <v>258406283.12</v>
      </c>
      <c r="AA561" s="2">
        <v>2103</v>
      </c>
      <c r="AB561">
        <v>1532094109.01</v>
      </c>
      <c r="AC561">
        <v>680063479.99000001</v>
      </c>
      <c r="AD561">
        <v>124999999.98999999</v>
      </c>
      <c r="AE561">
        <v>490.8972867</v>
      </c>
    </row>
    <row r="562" spans="1:31" x14ac:dyDescent="0.25">
      <c r="A562" t="s">
        <v>556</v>
      </c>
      <c r="B562">
        <v>0</v>
      </c>
      <c r="C562">
        <v>4000000</v>
      </c>
      <c r="D562">
        <v>0</v>
      </c>
      <c r="E562">
        <v>17269536.460000001</v>
      </c>
      <c r="G562">
        <v>0</v>
      </c>
      <c r="H562">
        <v>3252110.44</v>
      </c>
      <c r="I562">
        <v>0</v>
      </c>
      <c r="J562">
        <v>11919340.960000001</v>
      </c>
      <c r="L562">
        <v>0</v>
      </c>
      <c r="M562">
        <v>2000000</v>
      </c>
      <c r="N562">
        <v>80204647.900000006</v>
      </c>
      <c r="O562">
        <v>22511647.219999999</v>
      </c>
      <c r="Q562">
        <v>0</v>
      </c>
      <c r="R562">
        <v>59419550.729999997</v>
      </c>
      <c r="S562">
        <v>25807200</v>
      </c>
      <c r="T562">
        <v>19831497.350000001</v>
      </c>
      <c r="V562">
        <v>32780665.57</v>
      </c>
      <c r="W562">
        <v>0</v>
      </c>
      <c r="X562">
        <v>82887426.099999994</v>
      </c>
      <c r="Y562">
        <v>24285457.260000002</v>
      </c>
      <c r="AA562" s="2">
        <v>210305</v>
      </c>
      <c r="AB562">
        <v>165016576.97999999</v>
      </c>
      <c r="AC562">
        <v>35581458.5</v>
      </c>
      <c r="AD562">
        <v>0</v>
      </c>
      <c r="AE562">
        <v>30.446669170000003</v>
      </c>
    </row>
    <row r="563" spans="1:31" x14ac:dyDescent="0.25">
      <c r="A563" t="s">
        <v>557</v>
      </c>
      <c r="B563">
        <v>0</v>
      </c>
      <c r="C563">
        <v>0</v>
      </c>
      <c r="D563">
        <v>0</v>
      </c>
      <c r="E563">
        <v>11718259.74</v>
      </c>
      <c r="G563">
        <v>0</v>
      </c>
      <c r="H563">
        <v>800000</v>
      </c>
      <c r="I563">
        <v>25000000</v>
      </c>
      <c r="J563">
        <v>13866724.630000001</v>
      </c>
      <c r="L563">
        <v>0</v>
      </c>
      <c r="M563">
        <v>4633541.67</v>
      </c>
      <c r="N563">
        <v>128106864.73</v>
      </c>
      <c r="O563">
        <v>19215846.43</v>
      </c>
      <c r="Q563">
        <v>0</v>
      </c>
      <c r="R563">
        <v>37229941.950000003</v>
      </c>
      <c r="S563">
        <v>134739295.77000001</v>
      </c>
      <c r="T563">
        <v>23939276.219999999</v>
      </c>
      <c r="V563">
        <v>16130124.77</v>
      </c>
      <c r="W563">
        <v>3571428.58</v>
      </c>
      <c r="X563">
        <v>230493843.81999999</v>
      </c>
      <c r="Y563">
        <v>33124881.949999999</v>
      </c>
      <c r="AA563" s="2">
        <v>210310</v>
      </c>
      <c r="AB563">
        <v>266940912.47</v>
      </c>
      <c r="AC563">
        <v>49027443.270000003</v>
      </c>
      <c r="AD563">
        <v>16071428.560000001</v>
      </c>
      <c r="AE563">
        <v>33.127134859999998</v>
      </c>
    </row>
    <row r="564" spans="1:31" x14ac:dyDescent="0.25">
      <c r="A564" t="s">
        <v>558</v>
      </c>
      <c r="B564">
        <v>0</v>
      </c>
      <c r="C564">
        <v>1087910.5</v>
      </c>
      <c r="D564">
        <v>0</v>
      </c>
      <c r="E564">
        <v>4312603.38</v>
      </c>
      <c r="G564">
        <v>0</v>
      </c>
      <c r="H564">
        <v>200000</v>
      </c>
      <c r="I564">
        <v>0</v>
      </c>
      <c r="J564">
        <v>5307250.6500000004</v>
      </c>
      <c r="L564">
        <v>0</v>
      </c>
      <c r="M564">
        <v>50000000</v>
      </c>
      <c r="N564">
        <v>70956395.790000007</v>
      </c>
      <c r="O564">
        <v>7248039.96</v>
      </c>
      <c r="Q564">
        <v>12500000</v>
      </c>
      <c r="R564">
        <v>76319808.560000002</v>
      </c>
      <c r="S564">
        <v>145993353</v>
      </c>
      <c r="T564">
        <v>20259642.850000001</v>
      </c>
      <c r="V564">
        <v>127317644.88</v>
      </c>
      <c r="W564">
        <v>12500000</v>
      </c>
      <c r="X564">
        <v>90748477.930000007</v>
      </c>
      <c r="Y564">
        <v>18420479.690000001</v>
      </c>
      <c r="AA564" s="2">
        <v>210315</v>
      </c>
      <c r="AB564">
        <v>138802700.38999999</v>
      </c>
      <c r="AC564">
        <v>80917096.189999998</v>
      </c>
      <c r="AD564">
        <v>9523809.5199999996</v>
      </c>
      <c r="AE564">
        <v>23.613083750000001</v>
      </c>
    </row>
    <row r="565" spans="1:31" x14ac:dyDescent="0.25">
      <c r="A565" t="s">
        <v>559</v>
      </c>
      <c r="B565">
        <v>0</v>
      </c>
      <c r="C565">
        <v>0</v>
      </c>
      <c r="D565">
        <v>0</v>
      </c>
      <c r="E565">
        <v>1537521.9</v>
      </c>
      <c r="G565">
        <v>0</v>
      </c>
      <c r="H565">
        <v>40000000</v>
      </c>
      <c r="I565">
        <v>75000000</v>
      </c>
      <c r="J565">
        <v>1700639.63</v>
      </c>
      <c r="L565">
        <v>0</v>
      </c>
      <c r="M565">
        <v>0</v>
      </c>
      <c r="N565">
        <v>72027396.340000004</v>
      </c>
      <c r="O565">
        <v>2288826.9</v>
      </c>
      <c r="Q565">
        <v>12500000</v>
      </c>
      <c r="R565">
        <v>80555555.549999997</v>
      </c>
      <c r="S565">
        <v>126207187.66</v>
      </c>
      <c r="T565">
        <v>4381427.9800000004</v>
      </c>
      <c r="V565">
        <v>91666666.640000001</v>
      </c>
      <c r="W565">
        <v>28571428.579999998</v>
      </c>
      <c r="X565">
        <v>137232349.74000001</v>
      </c>
      <c r="Y565">
        <v>79815558.290000007</v>
      </c>
      <c r="AA565" s="2">
        <v>210320</v>
      </c>
      <c r="AB565">
        <v>165281854.34999999</v>
      </c>
      <c r="AC565">
        <v>32470815.420000002</v>
      </c>
      <c r="AD565">
        <v>36507936.509999998</v>
      </c>
      <c r="AE565">
        <v>24.248180010000002</v>
      </c>
    </row>
    <row r="566" spans="1:31" x14ac:dyDescent="0.25">
      <c r="A566" t="s">
        <v>560</v>
      </c>
      <c r="B566">
        <v>0</v>
      </c>
      <c r="C566">
        <v>0</v>
      </c>
      <c r="D566">
        <v>0</v>
      </c>
      <c r="E566">
        <v>84225.81</v>
      </c>
      <c r="G566">
        <v>0</v>
      </c>
      <c r="H566">
        <v>0</v>
      </c>
      <c r="I566">
        <v>0</v>
      </c>
      <c r="J566">
        <v>154631.9</v>
      </c>
      <c r="L566">
        <v>50000000</v>
      </c>
      <c r="M566">
        <v>190000000</v>
      </c>
      <c r="N566">
        <v>329616042.01999998</v>
      </c>
      <c r="O566">
        <v>205268739.43000001</v>
      </c>
      <c r="Q566">
        <v>75000000</v>
      </c>
      <c r="R566">
        <v>154444444.46000001</v>
      </c>
      <c r="S566">
        <v>274719584.06</v>
      </c>
      <c r="T566">
        <v>241872037.71000001</v>
      </c>
      <c r="V566">
        <v>56333333.32</v>
      </c>
      <c r="W566">
        <v>80357142.840000004</v>
      </c>
      <c r="X566">
        <v>366669302.04000002</v>
      </c>
      <c r="Y566">
        <v>102757871.31</v>
      </c>
      <c r="AA566" s="2">
        <v>210325</v>
      </c>
      <c r="AB566">
        <v>796052064.82000005</v>
      </c>
      <c r="AC566">
        <v>482066666.61000001</v>
      </c>
      <c r="AD566">
        <v>62896825.399999999</v>
      </c>
      <c r="AE566">
        <v>379.46221891000005</v>
      </c>
    </row>
    <row r="567" spans="1:31" x14ac:dyDescent="0.25">
      <c r="A567" t="s">
        <v>561</v>
      </c>
      <c r="B567">
        <v>0</v>
      </c>
      <c r="C567">
        <v>0</v>
      </c>
      <c r="D567">
        <v>0</v>
      </c>
      <c r="E567">
        <v>5648.98</v>
      </c>
      <c r="G567">
        <v>0</v>
      </c>
      <c r="H567">
        <v>0</v>
      </c>
      <c r="I567">
        <v>0</v>
      </c>
      <c r="J567">
        <v>4000</v>
      </c>
      <c r="L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T567">
        <v>500</v>
      </c>
      <c r="V567">
        <v>0</v>
      </c>
      <c r="W567">
        <v>0</v>
      </c>
      <c r="X567">
        <v>0</v>
      </c>
      <c r="Y567">
        <v>2034.62</v>
      </c>
      <c r="AA567" s="2">
        <v>210330</v>
      </c>
      <c r="AB567">
        <v>0</v>
      </c>
      <c r="AC567">
        <v>0</v>
      </c>
      <c r="AD567">
        <v>0</v>
      </c>
      <c r="AE567">
        <v>0</v>
      </c>
    </row>
    <row r="568" spans="1:31" x14ac:dyDescent="0.25">
      <c r="A568" t="s">
        <v>562</v>
      </c>
      <c r="B568">
        <v>35830444.729999997</v>
      </c>
      <c r="C568">
        <v>398387.42</v>
      </c>
      <c r="D568">
        <v>0</v>
      </c>
      <c r="E568">
        <v>442230.56</v>
      </c>
      <c r="G568">
        <v>38058140.560000002</v>
      </c>
      <c r="H568">
        <v>0</v>
      </c>
      <c r="I568">
        <v>0</v>
      </c>
      <c r="J568">
        <v>540448.81999999995</v>
      </c>
      <c r="L568">
        <v>43977166.579999998</v>
      </c>
      <c r="M568">
        <v>0</v>
      </c>
      <c r="N568">
        <v>0</v>
      </c>
      <c r="O568">
        <v>824709.19</v>
      </c>
      <c r="Q568">
        <v>43777459.659999996</v>
      </c>
      <c r="R568">
        <v>0</v>
      </c>
      <c r="S568">
        <v>0</v>
      </c>
      <c r="T568">
        <v>1017753.78</v>
      </c>
      <c r="V568">
        <v>0</v>
      </c>
      <c r="W568">
        <v>39776207.990000002</v>
      </c>
      <c r="X568">
        <v>0</v>
      </c>
      <c r="Y568">
        <v>1145431.52</v>
      </c>
      <c r="AA568" s="2">
        <v>2104</v>
      </c>
      <c r="AB568">
        <v>0</v>
      </c>
      <c r="AC568">
        <v>0</v>
      </c>
      <c r="AD568">
        <v>27412308.149999999</v>
      </c>
      <c r="AE568">
        <v>1.28893071</v>
      </c>
    </row>
    <row r="569" spans="1:31" x14ac:dyDescent="0.25">
      <c r="A569" t="s">
        <v>563</v>
      </c>
      <c r="B569">
        <v>0</v>
      </c>
      <c r="C569">
        <v>0</v>
      </c>
      <c r="D569">
        <v>0</v>
      </c>
      <c r="E569">
        <v>0</v>
      </c>
      <c r="G569">
        <v>0</v>
      </c>
      <c r="H569">
        <v>0</v>
      </c>
      <c r="I569">
        <v>0</v>
      </c>
      <c r="J569">
        <v>0</v>
      </c>
      <c r="L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T569">
        <v>0</v>
      </c>
      <c r="V569">
        <v>0</v>
      </c>
      <c r="W569">
        <v>0</v>
      </c>
      <c r="X569">
        <v>0</v>
      </c>
      <c r="Y569">
        <v>0</v>
      </c>
      <c r="AA569" s="2">
        <v>2105</v>
      </c>
      <c r="AB569">
        <v>0</v>
      </c>
      <c r="AC569">
        <v>0</v>
      </c>
      <c r="AD569">
        <v>0</v>
      </c>
      <c r="AE569">
        <v>0</v>
      </c>
    </row>
    <row r="570" spans="1:31" x14ac:dyDescent="0.25">
      <c r="A570" t="s">
        <v>564</v>
      </c>
      <c r="B570">
        <v>0</v>
      </c>
      <c r="C570">
        <v>0</v>
      </c>
      <c r="D570">
        <v>0</v>
      </c>
      <c r="E570">
        <v>208.91</v>
      </c>
      <c r="G570">
        <v>0</v>
      </c>
      <c r="H570">
        <v>0</v>
      </c>
      <c r="I570">
        <v>0</v>
      </c>
      <c r="J570">
        <v>0</v>
      </c>
      <c r="L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T570">
        <v>0</v>
      </c>
      <c r="V570">
        <v>0</v>
      </c>
      <c r="W570">
        <v>0</v>
      </c>
      <c r="X570">
        <v>0</v>
      </c>
      <c r="Y570">
        <v>0</v>
      </c>
      <c r="AA570" s="2">
        <v>22</v>
      </c>
      <c r="AB570">
        <v>0</v>
      </c>
      <c r="AC570">
        <v>0</v>
      </c>
      <c r="AD570">
        <v>0</v>
      </c>
      <c r="AE570">
        <v>0</v>
      </c>
    </row>
    <row r="571" spans="1:31" x14ac:dyDescent="0.25">
      <c r="A571" t="s">
        <v>565</v>
      </c>
      <c r="B571">
        <v>0</v>
      </c>
      <c r="C571">
        <v>0</v>
      </c>
      <c r="D571">
        <v>0</v>
      </c>
      <c r="E571">
        <v>0</v>
      </c>
      <c r="G571">
        <v>0</v>
      </c>
      <c r="H571">
        <v>0</v>
      </c>
      <c r="I571">
        <v>0</v>
      </c>
      <c r="J571">
        <v>0</v>
      </c>
      <c r="L571">
        <v>0</v>
      </c>
      <c r="M571">
        <v>0</v>
      </c>
      <c r="N571">
        <v>0</v>
      </c>
      <c r="O571">
        <v>0</v>
      </c>
      <c r="Q571">
        <v>0</v>
      </c>
      <c r="R571">
        <v>0</v>
      </c>
      <c r="S571">
        <v>0</v>
      </c>
      <c r="T571">
        <v>0</v>
      </c>
      <c r="V571">
        <v>0</v>
      </c>
      <c r="W571">
        <v>0</v>
      </c>
      <c r="X571">
        <v>0</v>
      </c>
      <c r="Y571">
        <v>0</v>
      </c>
      <c r="AA571" s="2">
        <v>2201</v>
      </c>
      <c r="AB571">
        <v>0</v>
      </c>
      <c r="AC571">
        <v>0</v>
      </c>
      <c r="AD571">
        <v>0</v>
      </c>
      <c r="AE571">
        <v>0</v>
      </c>
    </row>
    <row r="572" spans="1:31" x14ac:dyDescent="0.25">
      <c r="A572" t="s">
        <v>566</v>
      </c>
      <c r="B572">
        <v>0</v>
      </c>
      <c r="C572">
        <v>0</v>
      </c>
      <c r="D572">
        <v>0</v>
      </c>
      <c r="E572">
        <v>0</v>
      </c>
      <c r="G572">
        <v>0</v>
      </c>
      <c r="H572">
        <v>0</v>
      </c>
      <c r="I572">
        <v>0</v>
      </c>
      <c r="J572">
        <v>0</v>
      </c>
      <c r="L572">
        <v>0</v>
      </c>
      <c r="M572">
        <v>0</v>
      </c>
      <c r="N572">
        <v>0</v>
      </c>
      <c r="O572">
        <v>0</v>
      </c>
      <c r="Q572">
        <v>0</v>
      </c>
      <c r="R572">
        <v>0</v>
      </c>
      <c r="S572">
        <v>0</v>
      </c>
      <c r="T572">
        <v>0</v>
      </c>
      <c r="V572">
        <v>0</v>
      </c>
      <c r="W572">
        <v>0</v>
      </c>
      <c r="X572">
        <v>0</v>
      </c>
      <c r="Y572">
        <v>0</v>
      </c>
      <c r="AA572" s="2">
        <v>220105</v>
      </c>
      <c r="AB572">
        <v>0</v>
      </c>
      <c r="AC572">
        <v>0</v>
      </c>
      <c r="AD572">
        <v>0</v>
      </c>
      <c r="AE572">
        <v>0</v>
      </c>
    </row>
    <row r="573" spans="1:31" x14ac:dyDescent="0.25">
      <c r="A573" t="s">
        <v>567</v>
      </c>
      <c r="B573">
        <v>0</v>
      </c>
      <c r="C573">
        <v>0</v>
      </c>
      <c r="D573">
        <v>0</v>
      </c>
      <c r="E573">
        <v>0</v>
      </c>
      <c r="G573">
        <v>0</v>
      </c>
      <c r="H573">
        <v>0</v>
      </c>
      <c r="I573">
        <v>0</v>
      </c>
      <c r="J573">
        <v>0</v>
      </c>
      <c r="L573">
        <v>0</v>
      </c>
      <c r="M573">
        <v>0</v>
      </c>
      <c r="N573">
        <v>0</v>
      </c>
      <c r="O573">
        <v>0</v>
      </c>
      <c r="Q573">
        <v>0</v>
      </c>
      <c r="R573">
        <v>0</v>
      </c>
      <c r="S573">
        <v>0</v>
      </c>
      <c r="T573">
        <v>0</v>
      </c>
      <c r="V573">
        <v>0</v>
      </c>
      <c r="W573">
        <v>0</v>
      </c>
      <c r="X573">
        <v>0</v>
      </c>
      <c r="Y573">
        <v>0</v>
      </c>
      <c r="AA573" s="2">
        <v>220110</v>
      </c>
      <c r="AB573">
        <v>0</v>
      </c>
      <c r="AC573">
        <v>0</v>
      </c>
      <c r="AD573">
        <v>0</v>
      </c>
      <c r="AE573">
        <v>0</v>
      </c>
    </row>
    <row r="574" spans="1:31" x14ac:dyDescent="0.25">
      <c r="A574" t="s">
        <v>568</v>
      </c>
      <c r="B574">
        <v>0</v>
      </c>
      <c r="C574">
        <v>0</v>
      </c>
      <c r="D574">
        <v>0</v>
      </c>
      <c r="E574">
        <v>0</v>
      </c>
      <c r="G574">
        <v>0</v>
      </c>
      <c r="H574">
        <v>0</v>
      </c>
      <c r="I574">
        <v>0</v>
      </c>
      <c r="J574">
        <v>0</v>
      </c>
      <c r="L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T574">
        <v>0</v>
      </c>
      <c r="V574">
        <v>0</v>
      </c>
      <c r="W574">
        <v>0</v>
      </c>
      <c r="X574">
        <v>0</v>
      </c>
      <c r="Y574">
        <v>0</v>
      </c>
      <c r="AA574" s="2">
        <v>2202</v>
      </c>
      <c r="AB574">
        <v>0</v>
      </c>
      <c r="AC574">
        <v>0</v>
      </c>
      <c r="AD574">
        <v>0</v>
      </c>
      <c r="AE574">
        <v>0</v>
      </c>
    </row>
    <row r="575" spans="1:31" x14ac:dyDescent="0.25">
      <c r="A575" t="s">
        <v>569</v>
      </c>
      <c r="B575">
        <v>0</v>
      </c>
      <c r="C575">
        <v>0</v>
      </c>
      <c r="D575">
        <v>0</v>
      </c>
      <c r="E575">
        <v>0</v>
      </c>
      <c r="G575">
        <v>0</v>
      </c>
      <c r="H575">
        <v>0</v>
      </c>
      <c r="I575">
        <v>0</v>
      </c>
      <c r="J575">
        <v>0</v>
      </c>
      <c r="L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T575">
        <v>0</v>
      </c>
      <c r="V575">
        <v>0</v>
      </c>
      <c r="W575">
        <v>0</v>
      </c>
      <c r="X575">
        <v>0</v>
      </c>
      <c r="Y575">
        <v>0</v>
      </c>
      <c r="AA575" s="2">
        <v>220205</v>
      </c>
      <c r="AB575">
        <v>0</v>
      </c>
      <c r="AC575">
        <v>0</v>
      </c>
      <c r="AD575">
        <v>0</v>
      </c>
      <c r="AE575">
        <v>0</v>
      </c>
    </row>
    <row r="576" spans="1:31" x14ac:dyDescent="0.25">
      <c r="A576" t="s">
        <v>570</v>
      </c>
      <c r="B576">
        <v>0</v>
      </c>
      <c r="C576">
        <v>0</v>
      </c>
      <c r="D576">
        <v>0</v>
      </c>
      <c r="E576">
        <v>0</v>
      </c>
      <c r="G576">
        <v>0</v>
      </c>
      <c r="H576">
        <v>0</v>
      </c>
      <c r="I576">
        <v>0</v>
      </c>
      <c r="J576">
        <v>0</v>
      </c>
      <c r="L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T576">
        <v>0</v>
      </c>
      <c r="V576">
        <v>0</v>
      </c>
      <c r="W576">
        <v>0</v>
      </c>
      <c r="X576">
        <v>0</v>
      </c>
      <c r="Y576">
        <v>0</v>
      </c>
      <c r="AA576" s="2">
        <v>220210</v>
      </c>
      <c r="AB576">
        <v>0</v>
      </c>
      <c r="AC576">
        <v>0</v>
      </c>
      <c r="AD576">
        <v>0</v>
      </c>
      <c r="AE576">
        <v>0</v>
      </c>
    </row>
    <row r="577" spans="1:31" x14ac:dyDescent="0.25">
      <c r="A577" t="s">
        <v>571</v>
      </c>
      <c r="B577">
        <v>0</v>
      </c>
      <c r="C577">
        <v>0</v>
      </c>
      <c r="D577">
        <v>0</v>
      </c>
      <c r="E577">
        <v>0</v>
      </c>
      <c r="G577">
        <v>0</v>
      </c>
      <c r="H577">
        <v>0</v>
      </c>
      <c r="I577">
        <v>0</v>
      </c>
      <c r="J577">
        <v>0</v>
      </c>
      <c r="L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T577">
        <v>0</v>
      </c>
      <c r="V577">
        <v>0</v>
      </c>
      <c r="W577">
        <v>0</v>
      </c>
      <c r="X577">
        <v>0</v>
      </c>
      <c r="Y577">
        <v>0</v>
      </c>
      <c r="AA577" s="2">
        <v>220215</v>
      </c>
      <c r="AB577">
        <v>0</v>
      </c>
      <c r="AC577">
        <v>0</v>
      </c>
      <c r="AD577">
        <v>0</v>
      </c>
      <c r="AE577">
        <v>0</v>
      </c>
    </row>
    <row r="578" spans="1:31" x14ac:dyDescent="0.25">
      <c r="A578" t="s">
        <v>572</v>
      </c>
      <c r="B578">
        <v>0</v>
      </c>
      <c r="C578">
        <v>0</v>
      </c>
      <c r="D578">
        <v>0</v>
      </c>
      <c r="E578">
        <v>208.91</v>
      </c>
      <c r="G578">
        <v>0</v>
      </c>
      <c r="H578">
        <v>0</v>
      </c>
      <c r="I578">
        <v>0</v>
      </c>
      <c r="J578">
        <v>0</v>
      </c>
      <c r="L578">
        <v>0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T578">
        <v>0</v>
      </c>
      <c r="V578">
        <v>0</v>
      </c>
      <c r="W578">
        <v>0</v>
      </c>
      <c r="X578">
        <v>0</v>
      </c>
      <c r="Y578">
        <v>0</v>
      </c>
      <c r="AA578" s="2">
        <v>2203</v>
      </c>
      <c r="AB578">
        <v>0</v>
      </c>
      <c r="AC578">
        <v>0</v>
      </c>
      <c r="AD578">
        <v>0</v>
      </c>
      <c r="AE578">
        <v>0</v>
      </c>
    </row>
    <row r="579" spans="1:31" x14ac:dyDescent="0.25">
      <c r="A579" t="s">
        <v>573</v>
      </c>
      <c r="B579">
        <v>0</v>
      </c>
      <c r="C579">
        <v>0</v>
      </c>
      <c r="D579">
        <v>9177.1</v>
      </c>
      <c r="E579">
        <v>11556104.710000001</v>
      </c>
      <c r="G579">
        <v>0</v>
      </c>
      <c r="H579">
        <v>0</v>
      </c>
      <c r="I579">
        <v>9177.1</v>
      </c>
      <c r="J579">
        <v>22242262.699999999</v>
      </c>
      <c r="L579">
        <v>0</v>
      </c>
      <c r="M579">
        <v>0</v>
      </c>
      <c r="N579">
        <v>0</v>
      </c>
      <c r="O579">
        <v>11699799.77</v>
      </c>
      <c r="Q579">
        <v>0</v>
      </c>
      <c r="R579">
        <v>0</v>
      </c>
      <c r="S579">
        <v>0</v>
      </c>
      <c r="T579">
        <v>12328750.289999999</v>
      </c>
      <c r="V579">
        <v>0</v>
      </c>
      <c r="W579">
        <v>0</v>
      </c>
      <c r="X579">
        <v>0</v>
      </c>
      <c r="Y579">
        <v>9974629.4100000001</v>
      </c>
      <c r="AA579" s="2">
        <v>23</v>
      </c>
      <c r="AB579">
        <v>0</v>
      </c>
      <c r="AC579">
        <v>0</v>
      </c>
      <c r="AD579">
        <v>0</v>
      </c>
      <c r="AE579">
        <v>18.091582819999999</v>
      </c>
    </row>
    <row r="580" spans="1:31" x14ac:dyDescent="0.25">
      <c r="A580" t="s">
        <v>574</v>
      </c>
      <c r="B580">
        <v>0</v>
      </c>
      <c r="C580">
        <v>0</v>
      </c>
      <c r="D580">
        <v>0</v>
      </c>
      <c r="E580">
        <v>2937274.83</v>
      </c>
      <c r="G580">
        <v>0</v>
      </c>
      <c r="H580">
        <v>0</v>
      </c>
      <c r="I580">
        <v>0</v>
      </c>
      <c r="J580">
        <v>10610110.83</v>
      </c>
      <c r="L580">
        <v>0</v>
      </c>
      <c r="M580">
        <v>0</v>
      </c>
      <c r="N580">
        <v>0</v>
      </c>
      <c r="O580">
        <v>3678568.88</v>
      </c>
      <c r="Q580">
        <v>0</v>
      </c>
      <c r="R580">
        <v>0</v>
      </c>
      <c r="S580">
        <v>0</v>
      </c>
      <c r="T580">
        <v>3519569.4</v>
      </c>
      <c r="V580">
        <v>0</v>
      </c>
      <c r="W580">
        <v>0</v>
      </c>
      <c r="X580">
        <v>0</v>
      </c>
      <c r="Y580">
        <v>1309652.97</v>
      </c>
      <c r="AA580" s="2">
        <v>2301</v>
      </c>
      <c r="AB580">
        <v>0</v>
      </c>
      <c r="AC580">
        <v>0</v>
      </c>
      <c r="AD580">
        <v>0</v>
      </c>
      <c r="AE580">
        <v>2.5198333500000003</v>
      </c>
    </row>
    <row r="581" spans="1:31" x14ac:dyDescent="0.25">
      <c r="A581" t="s">
        <v>575</v>
      </c>
      <c r="B581">
        <v>0</v>
      </c>
      <c r="C581">
        <v>0</v>
      </c>
      <c r="D581">
        <v>0</v>
      </c>
      <c r="E581">
        <v>120241.06</v>
      </c>
      <c r="G581">
        <v>0</v>
      </c>
      <c r="H581">
        <v>0</v>
      </c>
      <c r="I581">
        <v>0</v>
      </c>
      <c r="J581">
        <v>125975.03</v>
      </c>
      <c r="L581">
        <v>0</v>
      </c>
      <c r="M581">
        <v>0</v>
      </c>
      <c r="N581">
        <v>0</v>
      </c>
      <c r="O581">
        <v>145649.81</v>
      </c>
      <c r="Q581">
        <v>0</v>
      </c>
      <c r="R581">
        <v>0</v>
      </c>
      <c r="S581">
        <v>0</v>
      </c>
      <c r="T581">
        <v>108317.12</v>
      </c>
      <c r="V581">
        <v>0</v>
      </c>
      <c r="W581">
        <v>0</v>
      </c>
      <c r="X581">
        <v>0</v>
      </c>
      <c r="Y581">
        <v>126132.94</v>
      </c>
      <c r="AA581" s="2">
        <v>2302</v>
      </c>
      <c r="AB581">
        <v>0</v>
      </c>
      <c r="AC581">
        <v>0</v>
      </c>
      <c r="AD581">
        <v>0</v>
      </c>
      <c r="AE581">
        <v>0.11357108</v>
      </c>
    </row>
    <row r="582" spans="1:31" x14ac:dyDescent="0.25">
      <c r="A582" t="s">
        <v>576</v>
      </c>
      <c r="B582">
        <v>0</v>
      </c>
      <c r="C582">
        <v>0</v>
      </c>
      <c r="D582">
        <v>0</v>
      </c>
      <c r="E582">
        <v>120241.06</v>
      </c>
      <c r="G582">
        <v>0</v>
      </c>
      <c r="H582">
        <v>0</v>
      </c>
      <c r="I582">
        <v>0</v>
      </c>
      <c r="J582">
        <v>125975.03</v>
      </c>
      <c r="L582">
        <v>0</v>
      </c>
      <c r="M582">
        <v>0</v>
      </c>
      <c r="N582">
        <v>0</v>
      </c>
      <c r="O582">
        <v>145649.81</v>
      </c>
      <c r="Q582">
        <v>0</v>
      </c>
      <c r="R582">
        <v>0</v>
      </c>
      <c r="S582">
        <v>0</v>
      </c>
      <c r="T582">
        <v>108317.12</v>
      </c>
      <c r="V582">
        <v>0</v>
      </c>
      <c r="W582">
        <v>0</v>
      </c>
      <c r="X582">
        <v>0</v>
      </c>
      <c r="Y582">
        <v>126132.94</v>
      </c>
      <c r="AA582" s="2">
        <v>230205</v>
      </c>
      <c r="AB582">
        <v>0</v>
      </c>
      <c r="AC582">
        <v>0</v>
      </c>
      <c r="AD582">
        <v>0</v>
      </c>
      <c r="AE582">
        <v>0.11357108</v>
      </c>
    </row>
    <row r="583" spans="1:31" x14ac:dyDescent="0.25">
      <c r="A583" t="s">
        <v>577</v>
      </c>
      <c r="B583">
        <v>0</v>
      </c>
      <c r="C583">
        <v>0</v>
      </c>
      <c r="D583">
        <v>0</v>
      </c>
      <c r="E583">
        <v>0</v>
      </c>
      <c r="G583">
        <v>0</v>
      </c>
      <c r="H583">
        <v>0</v>
      </c>
      <c r="I583">
        <v>0</v>
      </c>
      <c r="J583">
        <v>0</v>
      </c>
      <c r="L583">
        <v>0</v>
      </c>
      <c r="M583">
        <v>0</v>
      </c>
      <c r="N583">
        <v>0</v>
      </c>
      <c r="O583">
        <v>0</v>
      </c>
      <c r="Q583">
        <v>0</v>
      </c>
      <c r="R583">
        <v>0</v>
      </c>
      <c r="S583">
        <v>0</v>
      </c>
      <c r="T583">
        <v>0</v>
      </c>
      <c r="V583">
        <v>0</v>
      </c>
      <c r="W583">
        <v>0</v>
      </c>
      <c r="X583">
        <v>0</v>
      </c>
      <c r="Y583">
        <v>0</v>
      </c>
      <c r="AA583" s="2">
        <v>230210</v>
      </c>
      <c r="AB583">
        <v>0</v>
      </c>
      <c r="AC583">
        <v>0</v>
      </c>
      <c r="AD583">
        <v>0</v>
      </c>
      <c r="AE583">
        <v>0</v>
      </c>
    </row>
    <row r="584" spans="1:31" x14ac:dyDescent="0.25">
      <c r="A584" t="s">
        <v>578</v>
      </c>
      <c r="B584">
        <v>0</v>
      </c>
      <c r="C584">
        <v>0</v>
      </c>
      <c r="D584">
        <v>0</v>
      </c>
      <c r="E584">
        <v>8498588.8200000003</v>
      </c>
      <c r="G584">
        <v>0</v>
      </c>
      <c r="H584">
        <v>0</v>
      </c>
      <c r="I584">
        <v>0</v>
      </c>
      <c r="J584">
        <v>11506176.84</v>
      </c>
      <c r="L584">
        <v>0</v>
      </c>
      <c r="M584">
        <v>0</v>
      </c>
      <c r="N584">
        <v>0</v>
      </c>
      <c r="O584">
        <v>7875581.0800000001</v>
      </c>
      <c r="Q584">
        <v>0</v>
      </c>
      <c r="R584">
        <v>0</v>
      </c>
      <c r="S584">
        <v>0</v>
      </c>
      <c r="T584">
        <v>8700863.7699999996</v>
      </c>
      <c r="V584">
        <v>0</v>
      </c>
      <c r="W584">
        <v>0</v>
      </c>
      <c r="X584">
        <v>0</v>
      </c>
      <c r="Y584">
        <v>8538843.5</v>
      </c>
      <c r="AA584" s="2">
        <v>2303</v>
      </c>
      <c r="AB584">
        <v>0</v>
      </c>
      <c r="AC584">
        <v>0</v>
      </c>
      <c r="AD584">
        <v>0</v>
      </c>
      <c r="AE584">
        <v>15.45817839</v>
      </c>
    </row>
    <row r="585" spans="1:31" x14ac:dyDescent="0.25">
      <c r="A585" t="s">
        <v>579</v>
      </c>
      <c r="B585">
        <v>0</v>
      </c>
      <c r="C585">
        <v>0</v>
      </c>
      <c r="D585">
        <v>9177.1</v>
      </c>
      <c r="E585">
        <v>0</v>
      </c>
      <c r="G585">
        <v>0</v>
      </c>
      <c r="H585">
        <v>0</v>
      </c>
      <c r="I585">
        <v>9177.1</v>
      </c>
      <c r="J585">
        <v>0</v>
      </c>
      <c r="L585">
        <v>0</v>
      </c>
      <c r="M585">
        <v>0</v>
      </c>
      <c r="N585">
        <v>0</v>
      </c>
      <c r="O585">
        <v>0</v>
      </c>
      <c r="Q585">
        <v>0</v>
      </c>
      <c r="R585">
        <v>0</v>
      </c>
      <c r="S585">
        <v>0</v>
      </c>
      <c r="T585">
        <v>0</v>
      </c>
      <c r="V585">
        <v>0</v>
      </c>
      <c r="W585">
        <v>0</v>
      </c>
      <c r="X585">
        <v>0</v>
      </c>
      <c r="Y585">
        <v>0</v>
      </c>
      <c r="AA585" s="2">
        <v>2304</v>
      </c>
      <c r="AB585">
        <v>0</v>
      </c>
      <c r="AC585">
        <v>0</v>
      </c>
      <c r="AD585">
        <v>0</v>
      </c>
      <c r="AE585">
        <v>0</v>
      </c>
    </row>
    <row r="586" spans="1:31" x14ac:dyDescent="0.25">
      <c r="A586" t="s">
        <v>580</v>
      </c>
      <c r="B586">
        <v>0</v>
      </c>
      <c r="C586">
        <v>0</v>
      </c>
      <c r="D586">
        <v>0</v>
      </c>
      <c r="E586">
        <v>0</v>
      </c>
      <c r="G586">
        <v>0</v>
      </c>
      <c r="H586">
        <v>0</v>
      </c>
      <c r="I586">
        <v>0</v>
      </c>
      <c r="J586">
        <v>0</v>
      </c>
      <c r="L586">
        <v>0</v>
      </c>
      <c r="M586">
        <v>0</v>
      </c>
      <c r="N586">
        <v>0</v>
      </c>
      <c r="O586">
        <v>0</v>
      </c>
      <c r="Q586">
        <v>0</v>
      </c>
      <c r="R586">
        <v>0</v>
      </c>
      <c r="S586">
        <v>0</v>
      </c>
      <c r="T586">
        <v>0</v>
      </c>
      <c r="V586">
        <v>0</v>
      </c>
      <c r="W586">
        <v>0</v>
      </c>
      <c r="X586">
        <v>0</v>
      </c>
      <c r="Y586">
        <v>0</v>
      </c>
      <c r="AA586" s="2">
        <v>230405</v>
      </c>
      <c r="AB586">
        <v>0</v>
      </c>
      <c r="AC586">
        <v>0</v>
      </c>
      <c r="AD586">
        <v>0</v>
      </c>
      <c r="AE586">
        <v>0</v>
      </c>
    </row>
    <row r="587" spans="1:31" x14ac:dyDescent="0.25">
      <c r="A587" t="s">
        <v>581</v>
      </c>
      <c r="B587">
        <v>0</v>
      </c>
      <c r="C587">
        <v>0</v>
      </c>
      <c r="D587">
        <v>9177.1</v>
      </c>
      <c r="E587">
        <v>0</v>
      </c>
      <c r="G587">
        <v>0</v>
      </c>
      <c r="H587">
        <v>0</v>
      </c>
      <c r="I587">
        <v>9177.1</v>
      </c>
      <c r="J587">
        <v>0</v>
      </c>
      <c r="L587">
        <v>0</v>
      </c>
      <c r="M587">
        <v>0</v>
      </c>
      <c r="N587">
        <v>0</v>
      </c>
      <c r="O587">
        <v>0</v>
      </c>
      <c r="Q587">
        <v>0</v>
      </c>
      <c r="R587">
        <v>0</v>
      </c>
      <c r="S587">
        <v>0</v>
      </c>
      <c r="T587">
        <v>0</v>
      </c>
      <c r="V587">
        <v>0</v>
      </c>
      <c r="W587">
        <v>0</v>
      </c>
      <c r="X587">
        <v>0</v>
      </c>
      <c r="Y587">
        <v>0</v>
      </c>
      <c r="AA587" s="2">
        <v>230410</v>
      </c>
      <c r="AB587">
        <v>0</v>
      </c>
      <c r="AC587">
        <v>0</v>
      </c>
      <c r="AD587">
        <v>0</v>
      </c>
      <c r="AE587">
        <v>0</v>
      </c>
    </row>
    <row r="588" spans="1:31" x14ac:dyDescent="0.25">
      <c r="A588" t="s">
        <v>582</v>
      </c>
      <c r="B588">
        <v>0</v>
      </c>
      <c r="C588">
        <v>0</v>
      </c>
      <c r="D588">
        <v>0</v>
      </c>
      <c r="E588">
        <v>0</v>
      </c>
      <c r="G588">
        <v>0</v>
      </c>
      <c r="H588">
        <v>0</v>
      </c>
      <c r="I588">
        <v>0</v>
      </c>
      <c r="J588">
        <v>0</v>
      </c>
      <c r="L588">
        <v>0</v>
      </c>
      <c r="M588">
        <v>0</v>
      </c>
      <c r="N588">
        <v>0</v>
      </c>
      <c r="O588">
        <v>0</v>
      </c>
      <c r="Q588">
        <v>0</v>
      </c>
      <c r="R588">
        <v>0</v>
      </c>
      <c r="S588">
        <v>0</v>
      </c>
      <c r="T588">
        <v>0</v>
      </c>
      <c r="V588">
        <v>0</v>
      </c>
      <c r="W588">
        <v>0</v>
      </c>
      <c r="X588">
        <v>0</v>
      </c>
      <c r="Y588">
        <v>0</v>
      </c>
      <c r="AA588" s="2">
        <v>230415</v>
      </c>
      <c r="AB588">
        <v>0</v>
      </c>
      <c r="AC588">
        <v>0</v>
      </c>
      <c r="AD588">
        <v>0</v>
      </c>
      <c r="AE588">
        <v>0</v>
      </c>
    </row>
    <row r="589" spans="1:31" x14ac:dyDescent="0.25">
      <c r="A589" t="s">
        <v>583</v>
      </c>
      <c r="B589">
        <v>0</v>
      </c>
      <c r="C589">
        <v>0</v>
      </c>
      <c r="D589">
        <v>0</v>
      </c>
      <c r="E589">
        <v>0</v>
      </c>
      <c r="G589">
        <v>0</v>
      </c>
      <c r="H589">
        <v>0</v>
      </c>
      <c r="I589">
        <v>0</v>
      </c>
      <c r="J589">
        <v>0</v>
      </c>
      <c r="L589">
        <v>0</v>
      </c>
      <c r="M589">
        <v>0</v>
      </c>
      <c r="N589">
        <v>0</v>
      </c>
      <c r="O589">
        <v>0</v>
      </c>
      <c r="Q589">
        <v>0</v>
      </c>
      <c r="R589">
        <v>0</v>
      </c>
      <c r="S589">
        <v>0</v>
      </c>
      <c r="T589">
        <v>0</v>
      </c>
      <c r="V589">
        <v>0</v>
      </c>
      <c r="W589">
        <v>0</v>
      </c>
      <c r="X589">
        <v>0</v>
      </c>
      <c r="Y589">
        <v>0</v>
      </c>
      <c r="AA589" s="2">
        <v>24</v>
      </c>
      <c r="AB589">
        <v>0</v>
      </c>
      <c r="AC589">
        <v>0</v>
      </c>
      <c r="AD589">
        <v>0</v>
      </c>
      <c r="AE589">
        <v>0</v>
      </c>
    </row>
    <row r="590" spans="1:31" x14ac:dyDescent="0.25">
      <c r="A590" t="s">
        <v>584</v>
      </c>
      <c r="B590">
        <v>0</v>
      </c>
      <c r="C590">
        <v>0</v>
      </c>
      <c r="D590">
        <v>0</v>
      </c>
      <c r="E590">
        <v>0</v>
      </c>
      <c r="G590">
        <v>0</v>
      </c>
      <c r="H590">
        <v>0</v>
      </c>
      <c r="I590">
        <v>0</v>
      </c>
      <c r="J590">
        <v>0</v>
      </c>
      <c r="L590">
        <v>0</v>
      </c>
      <c r="M590">
        <v>0</v>
      </c>
      <c r="N590">
        <v>0</v>
      </c>
      <c r="O590">
        <v>0</v>
      </c>
      <c r="Q590">
        <v>0</v>
      </c>
      <c r="R590">
        <v>0</v>
      </c>
      <c r="S590">
        <v>0</v>
      </c>
      <c r="T590">
        <v>0</v>
      </c>
      <c r="V590">
        <v>0</v>
      </c>
      <c r="W590">
        <v>0</v>
      </c>
      <c r="X590">
        <v>0</v>
      </c>
      <c r="Y590">
        <v>0</v>
      </c>
      <c r="AA590" s="2">
        <v>2401</v>
      </c>
      <c r="AB590">
        <v>0</v>
      </c>
      <c r="AC590">
        <v>0</v>
      </c>
      <c r="AD590">
        <v>0</v>
      </c>
      <c r="AE590">
        <v>0</v>
      </c>
    </row>
    <row r="591" spans="1:31" x14ac:dyDescent="0.25">
      <c r="A591" t="s">
        <v>585</v>
      </c>
      <c r="B591">
        <v>0</v>
      </c>
      <c r="C591">
        <v>0</v>
      </c>
      <c r="D591">
        <v>0</v>
      </c>
      <c r="E591">
        <v>0</v>
      </c>
      <c r="G591">
        <v>0</v>
      </c>
      <c r="H591">
        <v>0</v>
      </c>
      <c r="I591">
        <v>0</v>
      </c>
      <c r="J591">
        <v>0</v>
      </c>
      <c r="L591">
        <v>0</v>
      </c>
      <c r="M591">
        <v>0</v>
      </c>
      <c r="N591">
        <v>0</v>
      </c>
      <c r="O591">
        <v>0</v>
      </c>
      <c r="Q591">
        <v>0</v>
      </c>
      <c r="R591">
        <v>0</v>
      </c>
      <c r="S591">
        <v>0</v>
      </c>
      <c r="T591">
        <v>0</v>
      </c>
      <c r="V591">
        <v>0</v>
      </c>
      <c r="W591">
        <v>0</v>
      </c>
      <c r="X591">
        <v>0</v>
      </c>
      <c r="Y591">
        <v>0</v>
      </c>
      <c r="AA591" s="2">
        <v>2402</v>
      </c>
      <c r="AB591">
        <v>0</v>
      </c>
      <c r="AC591">
        <v>0</v>
      </c>
      <c r="AD591">
        <v>0</v>
      </c>
      <c r="AE591">
        <v>0</v>
      </c>
    </row>
    <row r="592" spans="1:31" x14ac:dyDescent="0.25">
      <c r="A592" t="s">
        <v>586</v>
      </c>
      <c r="B592">
        <v>10886032.300000001</v>
      </c>
      <c r="C592">
        <v>32373028</v>
      </c>
      <c r="D592">
        <v>19569570.449999999</v>
      </c>
      <c r="E592">
        <v>12720628.74</v>
      </c>
      <c r="G592">
        <v>8618718.5600000005</v>
      </c>
      <c r="H592">
        <v>101514313.47</v>
      </c>
      <c r="I592">
        <v>22450937.199999999</v>
      </c>
      <c r="J592">
        <v>32888807.59</v>
      </c>
      <c r="L592">
        <v>9439110.2200000007</v>
      </c>
      <c r="M592">
        <v>135021005.09999999</v>
      </c>
      <c r="N592">
        <v>46429076.850000001</v>
      </c>
      <c r="O592">
        <v>19369906.600000001</v>
      </c>
      <c r="Q592">
        <v>8399995.5800000001</v>
      </c>
      <c r="R592">
        <v>156847038.91</v>
      </c>
      <c r="S592">
        <v>52215316.119999997</v>
      </c>
      <c r="T592">
        <v>36835733.560000002</v>
      </c>
      <c r="V592">
        <v>181833083.47999999</v>
      </c>
      <c r="W592">
        <v>8687595.6199999992</v>
      </c>
      <c r="X592">
        <v>51422437.880000003</v>
      </c>
      <c r="Y592">
        <v>36019293.75</v>
      </c>
      <c r="AA592" s="2">
        <v>25</v>
      </c>
      <c r="AB592">
        <v>58655628.359999999</v>
      </c>
      <c r="AC592">
        <v>181736590.13</v>
      </c>
      <c r="AD592">
        <v>8665998.4499999993</v>
      </c>
      <c r="AE592">
        <v>42.293653469999995</v>
      </c>
    </row>
    <row r="593" spans="1:31" x14ac:dyDescent="0.25">
      <c r="A593" t="s">
        <v>587</v>
      </c>
      <c r="B593">
        <v>7376060.1699999999</v>
      </c>
      <c r="C593">
        <v>24936583.219999999</v>
      </c>
      <c r="D593">
        <v>705220.3</v>
      </c>
      <c r="E593">
        <v>427484.86</v>
      </c>
      <c r="G593">
        <v>5721696.8799999999</v>
      </c>
      <c r="H593">
        <v>25012850.43</v>
      </c>
      <c r="I593">
        <v>499401.25</v>
      </c>
      <c r="J593">
        <v>471223.37</v>
      </c>
      <c r="L593">
        <v>5808273.4000000004</v>
      </c>
      <c r="M593">
        <v>26264801.66</v>
      </c>
      <c r="N593">
        <v>6510926.8600000003</v>
      </c>
      <c r="O593">
        <v>839041.58</v>
      </c>
      <c r="Q593">
        <v>5413439.0300000003</v>
      </c>
      <c r="R593">
        <v>27406057.02</v>
      </c>
      <c r="S593">
        <v>6909145.7800000003</v>
      </c>
      <c r="T593">
        <v>919988.98</v>
      </c>
      <c r="V593">
        <v>26961516.18</v>
      </c>
      <c r="W593">
        <v>5356630.72</v>
      </c>
      <c r="X593">
        <v>9044804.0600000005</v>
      </c>
      <c r="Y593">
        <v>1271973.1200000001</v>
      </c>
      <c r="AA593" s="2">
        <v>2501</v>
      </c>
      <c r="AB593">
        <v>14758433.140000001</v>
      </c>
      <c r="AC593">
        <v>29699040.800000001</v>
      </c>
      <c r="AD593">
        <v>4529286.88</v>
      </c>
      <c r="AE593">
        <v>1.61409442</v>
      </c>
    </row>
    <row r="594" spans="1:31" x14ac:dyDescent="0.25">
      <c r="A594" t="s">
        <v>588</v>
      </c>
      <c r="B594">
        <v>0</v>
      </c>
      <c r="C594">
        <v>0</v>
      </c>
      <c r="D594">
        <v>0</v>
      </c>
      <c r="E594">
        <v>26051.85</v>
      </c>
      <c r="G594">
        <v>0</v>
      </c>
      <c r="H594">
        <v>0</v>
      </c>
      <c r="I594">
        <v>0</v>
      </c>
      <c r="J594">
        <v>30781.55</v>
      </c>
      <c r="L594">
        <v>0</v>
      </c>
      <c r="M594">
        <v>0</v>
      </c>
      <c r="N594">
        <v>0</v>
      </c>
      <c r="O594">
        <v>44363.65</v>
      </c>
      <c r="Q594">
        <v>0</v>
      </c>
      <c r="R594">
        <v>0</v>
      </c>
      <c r="S594">
        <v>0</v>
      </c>
      <c r="T594">
        <v>16810.93</v>
      </c>
      <c r="V594">
        <v>0</v>
      </c>
      <c r="W594">
        <v>0</v>
      </c>
      <c r="X594">
        <v>0</v>
      </c>
      <c r="Y594">
        <v>160028.45000000001</v>
      </c>
      <c r="AA594" s="2">
        <v>250105</v>
      </c>
      <c r="AB594">
        <v>0</v>
      </c>
      <c r="AC594">
        <v>0</v>
      </c>
      <c r="AD594">
        <v>0</v>
      </c>
      <c r="AE594">
        <v>4.3661660000000005E-2</v>
      </c>
    </row>
    <row r="595" spans="1:31" x14ac:dyDescent="0.25">
      <c r="A595" t="s">
        <v>589</v>
      </c>
      <c r="B595">
        <v>0</v>
      </c>
      <c r="C595">
        <v>0</v>
      </c>
      <c r="D595">
        <v>0</v>
      </c>
      <c r="E595">
        <v>12666.66</v>
      </c>
      <c r="G595">
        <v>0</v>
      </c>
      <c r="H595">
        <v>0</v>
      </c>
      <c r="I595">
        <v>0</v>
      </c>
      <c r="J595">
        <v>0</v>
      </c>
      <c r="L595">
        <v>0</v>
      </c>
      <c r="M595">
        <v>0</v>
      </c>
      <c r="N595">
        <v>9320.43</v>
      </c>
      <c r="O595">
        <v>0</v>
      </c>
      <c r="Q595">
        <v>0</v>
      </c>
      <c r="R595">
        <v>0</v>
      </c>
      <c r="S595">
        <v>9330.59</v>
      </c>
      <c r="T595">
        <v>0</v>
      </c>
      <c r="V595">
        <v>0</v>
      </c>
      <c r="W595">
        <v>0</v>
      </c>
      <c r="X595">
        <v>23.88</v>
      </c>
      <c r="Y595">
        <v>0</v>
      </c>
      <c r="AA595" s="2">
        <v>250110</v>
      </c>
      <c r="AB595">
        <v>45.46</v>
      </c>
      <c r="AC595">
        <v>0</v>
      </c>
      <c r="AD595">
        <v>0</v>
      </c>
      <c r="AE595">
        <v>0</v>
      </c>
    </row>
    <row r="596" spans="1:31" x14ac:dyDescent="0.25">
      <c r="A596" t="s">
        <v>590</v>
      </c>
      <c r="B596">
        <v>0</v>
      </c>
      <c r="C596">
        <v>48080.08</v>
      </c>
      <c r="D596">
        <v>0</v>
      </c>
      <c r="E596">
        <v>309631.09000000003</v>
      </c>
      <c r="G596">
        <v>0</v>
      </c>
      <c r="H596">
        <v>174343.79</v>
      </c>
      <c r="I596">
        <v>0</v>
      </c>
      <c r="J596">
        <v>353895.93</v>
      </c>
      <c r="L596">
        <v>5830.42</v>
      </c>
      <c r="M596">
        <v>1213151.94</v>
      </c>
      <c r="N596">
        <v>0</v>
      </c>
      <c r="O596">
        <v>729793.23</v>
      </c>
      <c r="Q596">
        <v>143261.73000000001</v>
      </c>
      <c r="R596">
        <v>1444588.18</v>
      </c>
      <c r="S596">
        <v>0</v>
      </c>
      <c r="T596">
        <v>807253.57</v>
      </c>
      <c r="V596">
        <v>906471.37</v>
      </c>
      <c r="W596">
        <v>334409.98</v>
      </c>
      <c r="X596">
        <v>0</v>
      </c>
      <c r="Y596">
        <v>992754.25</v>
      </c>
      <c r="AA596" s="2">
        <v>250115</v>
      </c>
      <c r="AB596">
        <v>0</v>
      </c>
      <c r="AC596">
        <v>3568907.26</v>
      </c>
      <c r="AD596">
        <v>448921.08</v>
      </c>
      <c r="AE596">
        <v>1.4685157799999999</v>
      </c>
    </row>
    <row r="597" spans="1:31" x14ac:dyDescent="0.25">
      <c r="A597" t="s">
        <v>591</v>
      </c>
      <c r="B597">
        <v>7363230.5</v>
      </c>
      <c r="C597">
        <v>0</v>
      </c>
      <c r="D597">
        <v>0</v>
      </c>
      <c r="E597">
        <v>0</v>
      </c>
      <c r="G597">
        <v>5712683.5199999996</v>
      </c>
      <c r="H597">
        <v>0</v>
      </c>
      <c r="I597">
        <v>0</v>
      </c>
      <c r="J597">
        <v>0</v>
      </c>
      <c r="L597">
        <v>5796098.3499999996</v>
      </c>
      <c r="M597">
        <v>0</v>
      </c>
      <c r="N597">
        <v>0</v>
      </c>
      <c r="O597">
        <v>0</v>
      </c>
      <c r="Q597">
        <v>5265924.2699999996</v>
      </c>
      <c r="R597">
        <v>0</v>
      </c>
      <c r="S597">
        <v>0</v>
      </c>
      <c r="T597">
        <v>0</v>
      </c>
      <c r="V597">
        <v>0</v>
      </c>
      <c r="W597">
        <v>5016918.62</v>
      </c>
      <c r="X597">
        <v>0</v>
      </c>
      <c r="Y597">
        <v>0</v>
      </c>
      <c r="AA597" s="2">
        <v>250120</v>
      </c>
      <c r="AB597">
        <v>0</v>
      </c>
      <c r="AC597">
        <v>0</v>
      </c>
      <c r="AD597">
        <v>4073350.51</v>
      </c>
      <c r="AE597">
        <v>0</v>
      </c>
    </row>
    <row r="598" spans="1:31" x14ac:dyDescent="0.25">
      <c r="A598" t="s">
        <v>592</v>
      </c>
      <c r="B598">
        <v>0</v>
      </c>
      <c r="C598">
        <v>0</v>
      </c>
      <c r="D598">
        <v>0</v>
      </c>
      <c r="E598">
        <v>0</v>
      </c>
      <c r="G598">
        <v>0</v>
      </c>
      <c r="H598">
        <v>0</v>
      </c>
      <c r="I598">
        <v>0</v>
      </c>
      <c r="J598">
        <v>0</v>
      </c>
      <c r="L598">
        <v>0</v>
      </c>
      <c r="M598">
        <v>0</v>
      </c>
      <c r="N598">
        <v>0</v>
      </c>
      <c r="O598">
        <v>0</v>
      </c>
      <c r="Q598">
        <v>0</v>
      </c>
      <c r="R598">
        <v>0</v>
      </c>
      <c r="S598">
        <v>0</v>
      </c>
      <c r="T598">
        <v>22.65</v>
      </c>
      <c r="V598">
        <v>0</v>
      </c>
      <c r="W598">
        <v>0</v>
      </c>
      <c r="X598">
        <v>0</v>
      </c>
      <c r="Y598">
        <v>22.65</v>
      </c>
      <c r="AA598" s="2">
        <v>250125</v>
      </c>
      <c r="AB598">
        <v>0</v>
      </c>
      <c r="AC598">
        <v>0</v>
      </c>
      <c r="AD598">
        <v>0</v>
      </c>
      <c r="AE598">
        <v>0</v>
      </c>
    </row>
    <row r="599" spans="1:31" x14ac:dyDescent="0.25">
      <c r="A599" t="s">
        <v>593</v>
      </c>
      <c r="B599">
        <v>0</v>
      </c>
      <c r="C599">
        <v>0</v>
      </c>
      <c r="D599">
        <v>0</v>
      </c>
      <c r="E599">
        <v>0</v>
      </c>
      <c r="G599">
        <v>0</v>
      </c>
      <c r="H599">
        <v>0</v>
      </c>
      <c r="I599">
        <v>0</v>
      </c>
      <c r="J599">
        <v>0</v>
      </c>
      <c r="L599">
        <v>0</v>
      </c>
      <c r="M599">
        <v>0</v>
      </c>
      <c r="N599">
        <v>0</v>
      </c>
      <c r="O599">
        <v>0</v>
      </c>
      <c r="Q599">
        <v>0</v>
      </c>
      <c r="R599">
        <v>0</v>
      </c>
      <c r="S599">
        <v>0</v>
      </c>
      <c r="T599">
        <v>0</v>
      </c>
      <c r="V599">
        <v>0</v>
      </c>
      <c r="W599">
        <v>0</v>
      </c>
      <c r="X599">
        <v>0</v>
      </c>
      <c r="Y599">
        <v>0</v>
      </c>
      <c r="AA599" s="2">
        <v>250130</v>
      </c>
      <c r="AB599">
        <v>0</v>
      </c>
      <c r="AC599">
        <v>0</v>
      </c>
      <c r="AD599">
        <v>0</v>
      </c>
      <c r="AE599">
        <v>0</v>
      </c>
    </row>
    <row r="600" spans="1:31" x14ac:dyDescent="0.25">
      <c r="A600" t="s">
        <v>594</v>
      </c>
      <c r="B600">
        <v>12829.67</v>
      </c>
      <c r="C600">
        <v>24888503.140000001</v>
      </c>
      <c r="D600">
        <v>15715.77</v>
      </c>
      <c r="E600">
        <v>78971.039999999994</v>
      </c>
      <c r="G600">
        <v>9013.36</v>
      </c>
      <c r="H600">
        <v>24838506.640000001</v>
      </c>
      <c r="I600">
        <v>1452.44</v>
      </c>
      <c r="J600">
        <v>60926.19</v>
      </c>
      <c r="L600">
        <v>6344.63</v>
      </c>
      <c r="M600">
        <v>25051649.719999999</v>
      </c>
      <c r="N600">
        <v>1092355.1200000001</v>
      </c>
      <c r="O600">
        <v>57777.82</v>
      </c>
      <c r="Q600">
        <v>4253.03</v>
      </c>
      <c r="R600">
        <v>25961468.84</v>
      </c>
      <c r="S600">
        <v>1605094.12</v>
      </c>
      <c r="T600">
        <v>88794.95</v>
      </c>
      <c r="V600">
        <v>26055044.809999999</v>
      </c>
      <c r="W600">
        <v>5302.12</v>
      </c>
      <c r="X600">
        <v>1198239.75</v>
      </c>
      <c r="Y600">
        <v>115404.48</v>
      </c>
      <c r="AA600" s="2">
        <v>250135</v>
      </c>
      <c r="AB600">
        <v>1331699.45</v>
      </c>
      <c r="AC600">
        <v>26130133.539999999</v>
      </c>
      <c r="AD600">
        <v>7015.29</v>
      </c>
      <c r="AE600">
        <v>9.8153690000000002E-2</v>
      </c>
    </row>
    <row r="601" spans="1:31" x14ac:dyDescent="0.25">
      <c r="A601" t="s">
        <v>595</v>
      </c>
      <c r="B601">
        <v>0</v>
      </c>
      <c r="C601">
        <v>0</v>
      </c>
      <c r="D601">
        <v>0</v>
      </c>
      <c r="E601">
        <v>0</v>
      </c>
      <c r="G601">
        <v>0</v>
      </c>
      <c r="H601">
        <v>0</v>
      </c>
      <c r="I601">
        <v>0</v>
      </c>
      <c r="J601">
        <v>0</v>
      </c>
      <c r="L601">
        <v>0</v>
      </c>
      <c r="M601">
        <v>0</v>
      </c>
      <c r="N601">
        <v>0</v>
      </c>
      <c r="O601">
        <v>0</v>
      </c>
      <c r="Q601">
        <v>0</v>
      </c>
      <c r="R601">
        <v>0</v>
      </c>
      <c r="S601">
        <v>0</v>
      </c>
      <c r="T601">
        <v>0</v>
      </c>
      <c r="V601">
        <v>0</v>
      </c>
      <c r="W601">
        <v>0</v>
      </c>
      <c r="X601">
        <v>0</v>
      </c>
      <c r="Y601">
        <v>0</v>
      </c>
      <c r="AA601" s="2">
        <v>250140</v>
      </c>
      <c r="AB601">
        <v>0</v>
      </c>
      <c r="AC601">
        <v>0</v>
      </c>
      <c r="AD601">
        <v>0</v>
      </c>
      <c r="AE601">
        <v>0</v>
      </c>
    </row>
    <row r="602" spans="1:31" x14ac:dyDescent="0.25">
      <c r="A602" t="s">
        <v>596</v>
      </c>
      <c r="B602">
        <v>0</v>
      </c>
      <c r="C602">
        <v>0</v>
      </c>
      <c r="D602">
        <v>324734.74</v>
      </c>
      <c r="E602">
        <v>0</v>
      </c>
      <c r="G602">
        <v>0</v>
      </c>
      <c r="H602">
        <v>0</v>
      </c>
      <c r="I602">
        <v>356103.49</v>
      </c>
      <c r="J602">
        <v>0</v>
      </c>
      <c r="L602">
        <v>0</v>
      </c>
      <c r="M602">
        <v>0</v>
      </c>
      <c r="N602">
        <v>387386.52</v>
      </c>
      <c r="O602">
        <v>0</v>
      </c>
      <c r="Q602">
        <v>0</v>
      </c>
      <c r="R602">
        <v>0</v>
      </c>
      <c r="S602">
        <v>418584.5</v>
      </c>
      <c r="T602">
        <v>0</v>
      </c>
      <c r="V602">
        <v>0</v>
      </c>
      <c r="W602">
        <v>0</v>
      </c>
      <c r="X602">
        <v>450038.31</v>
      </c>
      <c r="Y602">
        <v>0</v>
      </c>
      <c r="AA602" s="2">
        <v>250145</v>
      </c>
      <c r="AB602">
        <v>0</v>
      </c>
      <c r="AC602">
        <v>0</v>
      </c>
      <c r="AD602">
        <v>0</v>
      </c>
      <c r="AE602">
        <v>0</v>
      </c>
    </row>
    <row r="603" spans="1:31" x14ac:dyDescent="0.25">
      <c r="A603" t="s">
        <v>597</v>
      </c>
      <c r="B603">
        <v>0</v>
      </c>
      <c r="C603">
        <v>0</v>
      </c>
      <c r="D603">
        <v>0</v>
      </c>
      <c r="E603">
        <v>0</v>
      </c>
      <c r="G603">
        <v>0</v>
      </c>
      <c r="H603">
        <v>0</v>
      </c>
      <c r="I603">
        <v>90236.12</v>
      </c>
      <c r="J603">
        <v>0</v>
      </c>
      <c r="L603">
        <v>0</v>
      </c>
      <c r="M603">
        <v>0</v>
      </c>
      <c r="N603">
        <v>4474031.45</v>
      </c>
      <c r="O603">
        <v>0</v>
      </c>
      <c r="Q603">
        <v>0</v>
      </c>
      <c r="R603">
        <v>0</v>
      </c>
      <c r="S603">
        <v>4876136.57</v>
      </c>
      <c r="T603">
        <v>0</v>
      </c>
      <c r="V603">
        <v>0</v>
      </c>
      <c r="W603">
        <v>0</v>
      </c>
      <c r="X603">
        <v>7396502.1200000001</v>
      </c>
      <c r="Y603">
        <v>0</v>
      </c>
      <c r="AA603" s="2">
        <v>250150</v>
      </c>
      <c r="AB603">
        <v>13426688.23</v>
      </c>
      <c r="AC603">
        <v>0</v>
      </c>
      <c r="AD603">
        <v>0</v>
      </c>
      <c r="AE603">
        <v>0</v>
      </c>
    </row>
    <row r="604" spans="1:31" x14ac:dyDescent="0.25">
      <c r="A604" t="s">
        <v>598</v>
      </c>
      <c r="B604">
        <v>0</v>
      </c>
      <c r="C604">
        <v>0</v>
      </c>
      <c r="D604">
        <v>0</v>
      </c>
      <c r="E604">
        <v>20.88</v>
      </c>
      <c r="G604">
        <v>0</v>
      </c>
      <c r="H604">
        <v>0</v>
      </c>
      <c r="I604">
        <v>0</v>
      </c>
      <c r="J604">
        <v>22220.07</v>
      </c>
      <c r="L604">
        <v>0</v>
      </c>
      <c r="M604">
        <v>0</v>
      </c>
      <c r="N604">
        <v>0</v>
      </c>
      <c r="O604">
        <v>3343.59</v>
      </c>
      <c r="Q604">
        <v>0</v>
      </c>
      <c r="R604">
        <v>0</v>
      </c>
      <c r="S604">
        <v>0</v>
      </c>
      <c r="T604">
        <v>3343.59</v>
      </c>
      <c r="V604">
        <v>0</v>
      </c>
      <c r="W604">
        <v>0</v>
      </c>
      <c r="X604">
        <v>0</v>
      </c>
      <c r="Y604">
        <v>0</v>
      </c>
      <c r="AA604" s="2">
        <v>250155</v>
      </c>
      <c r="AB604">
        <v>0</v>
      </c>
      <c r="AC604">
        <v>0</v>
      </c>
      <c r="AD604">
        <v>0</v>
      </c>
      <c r="AE604">
        <v>0</v>
      </c>
    </row>
    <row r="605" spans="1:31" x14ac:dyDescent="0.25">
      <c r="A605" t="s">
        <v>599</v>
      </c>
      <c r="B605">
        <v>0</v>
      </c>
      <c r="C605">
        <v>0</v>
      </c>
      <c r="D605">
        <v>364769.79</v>
      </c>
      <c r="E605">
        <v>143.34</v>
      </c>
      <c r="G605">
        <v>0</v>
      </c>
      <c r="H605">
        <v>0</v>
      </c>
      <c r="I605">
        <v>51609.2</v>
      </c>
      <c r="J605">
        <v>3399.63</v>
      </c>
      <c r="L605">
        <v>0</v>
      </c>
      <c r="M605">
        <v>0</v>
      </c>
      <c r="N605">
        <v>547833.34</v>
      </c>
      <c r="O605">
        <v>3763.29</v>
      </c>
      <c r="Q605">
        <v>0</v>
      </c>
      <c r="R605">
        <v>0</v>
      </c>
      <c r="S605">
        <v>0</v>
      </c>
      <c r="T605">
        <v>3763.29</v>
      </c>
      <c r="V605">
        <v>0</v>
      </c>
      <c r="W605">
        <v>0</v>
      </c>
      <c r="X605">
        <v>0</v>
      </c>
      <c r="Y605">
        <v>3763.29</v>
      </c>
      <c r="AA605" s="2">
        <v>250190</v>
      </c>
      <c r="AB605">
        <v>0</v>
      </c>
      <c r="AC605">
        <v>0</v>
      </c>
      <c r="AD605">
        <v>0</v>
      </c>
      <c r="AE605">
        <v>3.7632899999999999E-3</v>
      </c>
    </row>
    <row r="606" spans="1:31" x14ac:dyDescent="0.25">
      <c r="A606" t="s">
        <v>600</v>
      </c>
      <c r="B606">
        <v>0</v>
      </c>
      <c r="C606">
        <v>0</v>
      </c>
      <c r="D606">
        <v>0</v>
      </c>
      <c r="E606">
        <v>274.99</v>
      </c>
      <c r="G606">
        <v>0</v>
      </c>
      <c r="H606">
        <v>0</v>
      </c>
      <c r="I606">
        <v>0</v>
      </c>
      <c r="J606">
        <v>244.99</v>
      </c>
      <c r="L606">
        <v>0</v>
      </c>
      <c r="M606">
        <v>0</v>
      </c>
      <c r="N606">
        <v>0</v>
      </c>
      <c r="O606">
        <v>244.99</v>
      </c>
      <c r="Q606">
        <v>0</v>
      </c>
      <c r="R606">
        <v>0</v>
      </c>
      <c r="S606">
        <v>0</v>
      </c>
      <c r="T606">
        <v>244.99</v>
      </c>
      <c r="V606">
        <v>0</v>
      </c>
      <c r="W606">
        <v>0</v>
      </c>
      <c r="X606">
        <v>0</v>
      </c>
      <c r="Y606">
        <v>244.99</v>
      </c>
      <c r="AA606" s="2">
        <v>2502</v>
      </c>
      <c r="AB606">
        <v>0</v>
      </c>
      <c r="AC606">
        <v>0</v>
      </c>
      <c r="AD606">
        <v>0</v>
      </c>
      <c r="AE606">
        <v>0</v>
      </c>
    </row>
    <row r="607" spans="1:31" x14ac:dyDescent="0.25">
      <c r="A607" t="s">
        <v>601</v>
      </c>
      <c r="B607">
        <v>81964.240000000005</v>
      </c>
      <c r="C607">
        <v>510938.56</v>
      </c>
      <c r="D607">
        <v>38096.550000000003</v>
      </c>
      <c r="E607">
        <v>2259979.14</v>
      </c>
      <c r="G607">
        <v>87174.96</v>
      </c>
      <c r="H607">
        <v>610301.53</v>
      </c>
      <c r="I607">
        <v>137653.22</v>
      </c>
      <c r="J607">
        <v>3200618.65</v>
      </c>
      <c r="L607">
        <v>101988.48</v>
      </c>
      <c r="M607">
        <v>225426.89</v>
      </c>
      <c r="N607">
        <v>186402.59</v>
      </c>
      <c r="O607">
        <v>2504173.14</v>
      </c>
      <c r="Q607">
        <v>171100.58</v>
      </c>
      <c r="R607">
        <v>256125.39</v>
      </c>
      <c r="S607">
        <v>211863.93</v>
      </c>
      <c r="T607">
        <v>1647362.6</v>
      </c>
      <c r="V607">
        <v>326580.78999999998</v>
      </c>
      <c r="W607">
        <v>179768.95999999999</v>
      </c>
      <c r="X607">
        <v>492075.53</v>
      </c>
      <c r="Y607">
        <v>2273911.44</v>
      </c>
      <c r="AA607" s="2">
        <v>2503</v>
      </c>
      <c r="AB607">
        <v>413927.51</v>
      </c>
      <c r="AC607">
        <v>818708.58</v>
      </c>
      <c r="AD607">
        <v>106157.93</v>
      </c>
      <c r="AE607">
        <v>6.3932669200000003</v>
      </c>
    </row>
    <row r="608" spans="1:31" x14ac:dyDescent="0.25">
      <c r="A608" t="s">
        <v>602</v>
      </c>
      <c r="B608">
        <v>35611.17</v>
      </c>
      <c r="C608">
        <v>3431.93</v>
      </c>
      <c r="D608">
        <v>0</v>
      </c>
      <c r="E608">
        <v>687371.45</v>
      </c>
      <c r="G608">
        <v>39205.089999999997</v>
      </c>
      <c r="H608">
        <v>3344.1</v>
      </c>
      <c r="I608">
        <v>0</v>
      </c>
      <c r="J608">
        <v>782356.23</v>
      </c>
      <c r="L608">
        <v>42942.57</v>
      </c>
      <c r="M608">
        <v>3344.1</v>
      </c>
      <c r="N608">
        <v>0</v>
      </c>
      <c r="O608">
        <v>748537.6</v>
      </c>
      <c r="Q608">
        <v>47902.16</v>
      </c>
      <c r="R608">
        <v>3344.1</v>
      </c>
      <c r="S608">
        <v>0</v>
      </c>
      <c r="T608">
        <v>251654.22</v>
      </c>
      <c r="V608">
        <v>3344.1</v>
      </c>
      <c r="W608">
        <v>51126.66</v>
      </c>
      <c r="X608">
        <v>1307.42</v>
      </c>
      <c r="Y608">
        <v>237875.27</v>
      </c>
      <c r="AA608" s="2">
        <v>250305</v>
      </c>
      <c r="AB608">
        <v>0</v>
      </c>
      <c r="AC608">
        <v>3344.1</v>
      </c>
      <c r="AD608">
        <v>40706.33</v>
      </c>
      <c r="AE608">
        <v>3.54902E-3</v>
      </c>
    </row>
    <row r="609" spans="1:31" x14ac:dyDescent="0.25">
      <c r="A609" t="s">
        <v>603</v>
      </c>
      <c r="B609">
        <v>11349</v>
      </c>
      <c r="C609">
        <v>27065.06</v>
      </c>
      <c r="D609">
        <v>14765.14</v>
      </c>
      <c r="E609">
        <v>199323.4</v>
      </c>
      <c r="G609">
        <v>75.5</v>
      </c>
      <c r="H609">
        <v>51995.44</v>
      </c>
      <c r="I609">
        <v>43025.46</v>
      </c>
      <c r="J609">
        <v>239004.5</v>
      </c>
      <c r="L609">
        <v>32</v>
      </c>
      <c r="M609">
        <v>54513.65</v>
      </c>
      <c r="N609">
        <v>101631.4</v>
      </c>
      <c r="O609">
        <v>276235.51</v>
      </c>
      <c r="Q609">
        <v>66.5</v>
      </c>
      <c r="R609">
        <v>52244.81</v>
      </c>
      <c r="S609">
        <v>81394.880000000005</v>
      </c>
      <c r="T609">
        <v>372518.02</v>
      </c>
      <c r="V609">
        <v>75797.67</v>
      </c>
      <c r="W609">
        <v>19.5</v>
      </c>
      <c r="X609">
        <v>216531.75</v>
      </c>
      <c r="Y609">
        <v>472186.76</v>
      </c>
      <c r="AA609" s="2">
        <v>250310</v>
      </c>
      <c r="AB609">
        <v>262361.06</v>
      </c>
      <c r="AC609">
        <v>124027.89</v>
      </c>
      <c r="AD609">
        <v>11</v>
      </c>
      <c r="AE609">
        <v>0.24003962000000001</v>
      </c>
    </row>
    <row r="610" spans="1:31" x14ac:dyDescent="0.25">
      <c r="A610" t="s">
        <v>604</v>
      </c>
      <c r="B610">
        <v>34997.07</v>
      </c>
      <c r="C610">
        <v>99034.72</v>
      </c>
      <c r="D610">
        <v>23331.41</v>
      </c>
      <c r="E610">
        <v>73773.94</v>
      </c>
      <c r="G610">
        <v>47894.37</v>
      </c>
      <c r="H610">
        <v>117559.67999999999</v>
      </c>
      <c r="I610">
        <v>94627.71</v>
      </c>
      <c r="J610">
        <v>204911.83</v>
      </c>
      <c r="L610">
        <v>59013.91</v>
      </c>
      <c r="M610">
        <v>165880.49</v>
      </c>
      <c r="N610">
        <v>84531.19</v>
      </c>
      <c r="O610">
        <v>231670.91</v>
      </c>
      <c r="Q610">
        <v>123131.92</v>
      </c>
      <c r="R610">
        <v>195823.54</v>
      </c>
      <c r="S610">
        <v>130469.05</v>
      </c>
      <c r="T610">
        <v>168896.82</v>
      </c>
      <c r="V610">
        <v>243710.73</v>
      </c>
      <c r="W610">
        <v>128622.8</v>
      </c>
      <c r="X610">
        <v>274236.36</v>
      </c>
      <c r="Y610">
        <v>220459.03</v>
      </c>
      <c r="AA610" s="2">
        <v>250315</v>
      </c>
      <c r="AB610">
        <v>151566.45000000001</v>
      </c>
      <c r="AC610">
        <v>254642.07</v>
      </c>
      <c r="AD610">
        <v>65440.6</v>
      </c>
      <c r="AE610">
        <v>3.2530629999999998E-2</v>
      </c>
    </row>
    <row r="611" spans="1:31" x14ac:dyDescent="0.25">
      <c r="A611" t="s">
        <v>605</v>
      </c>
      <c r="B611">
        <v>0</v>
      </c>
      <c r="C611">
        <v>381406.85</v>
      </c>
      <c r="D611">
        <v>0</v>
      </c>
      <c r="E611">
        <v>582315.46</v>
      </c>
      <c r="G611">
        <v>0</v>
      </c>
      <c r="H611">
        <v>437402.31</v>
      </c>
      <c r="I611">
        <v>0</v>
      </c>
      <c r="J611">
        <v>1001846.57</v>
      </c>
      <c r="L611">
        <v>0</v>
      </c>
      <c r="M611">
        <v>1688.65</v>
      </c>
      <c r="N611">
        <v>0</v>
      </c>
      <c r="O611">
        <v>57422.16</v>
      </c>
      <c r="Q611">
        <v>0</v>
      </c>
      <c r="R611">
        <v>4712.9399999999996</v>
      </c>
      <c r="S611">
        <v>0</v>
      </c>
      <c r="T611">
        <v>57551.22</v>
      </c>
      <c r="V611">
        <v>3728.29</v>
      </c>
      <c r="W611">
        <v>0</v>
      </c>
      <c r="X611">
        <v>0</v>
      </c>
      <c r="Y611">
        <v>61360.93</v>
      </c>
      <c r="AA611" s="2">
        <v>250320</v>
      </c>
      <c r="AB611">
        <v>0</v>
      </c>
      <c r="AC611">
        <v>2576.42</v>
      </c>
      <c r="AD611">
        <v>0</v>
      </c>
      <c r="AE611">
        <v>4.8582190000000004E-2</v>
      </c>
    </row>
    <row r="612" spans="1:31" x14ac:dyDescent="0.25">
      <c r="A612" t="s">
        <v>606</v>
      </c>
      <c r="B612">
        <v>0</v>
      </c>
      <c r="C612">
        <v>0</v>
      </c>
      <c r="D612">
        <v>0</v>
      </c>
      <c r="E612">
        <v>0</v>
      </c>
      <c r="G612">
        <v>0</v>
      </c>
      <c r="H612">
        <v>0</v>
      </c>
      <c r="I612">
        <v>0</v>
      </c>
      <c r="J612">
        <v>0</v>
      </c>
      <c r="L612">
        <v>0</v>
      </c>
      <c r="M612">
        <v>0</v>
      </c>
      <c r="N612">
        <v>0</v>
      </c>
      <c r="O612">
        <v>0</v>
      </c>
      <c r="Q612">
        <v>0</v>
      </c>
      <c r="R612">
        <v>0</v>
      </c>
      <c r="S612">
        <v>0</v>
      </c>
      <c r="T612">
        <v>0</v>
      </c>
      <c r="V612">
        <v>0</v>
      </c>
      <c r="W612">
        <v>0</v>
      </c>
      <c r="X612">
        <v>0</v>
      </c>
      <c r="Y612">
        <v>0</v>
      </c>
      <c r="AA612" s="2">
        <v>250325</v>
      </c>
      <c r="AB612">
        <v>0</v>
      </c>
      <c r="AC612">
        <v>0</v>
      </c>
      <c r="AD612">
        <v>0</v>
      </c>
      <c r="AE612">
        <v>0</v>
      </c>
    </row>
    <row r="613" spans="1:31" x14ac:dyDescent="0.25">
      <c r="A613" t="s">
        <v>607</v>
      </c>
      <c r="B613">
        <v>0</v>
      </c>
      <c r="C613">
        <v>0</v>
      </c>
      <c r="D613">
        <v>0</v>
      </c>
      <c r="E613">
        <v>669.17</v>
      </c>
      <c r="G613">
        <v>0</v>
      </c>
      <c r="H613">
        <v>0</v>
      </c>
      <c r="I613">
        <v>0</v>
      </c>
      <c r="J613">
        <v>425.57</v>
      </c>
      <c r="L613">
        <v>0</v>
      </c>
      <c r="M613">
        <v>0</v>
      </c>
      <c r="N613">
        <v>0</v>
      </c>
      <c r="O613">
        <v>425.57</v>
      </c>
      <c r="Q613">
        <v>0</v>
      </c>
      <c r="R613">
        <v>0</v>
      </c>
      <c r="S613">
        <v>0</v>
      </c>
      <c r="T613">
        <v>353</v>
      </c>
      <c r="V613">
        <v>0</v>
      </c>
      <c r="W613">
        <v>0</v>
      </c>
      <c r="X613">
        <v>0</v>
      </c>
      <c r="Y613">
        <v>947</v>
      </c>
      <c r="AA613" s="2">
        <v>250330</v>
      </c>
      <c r="AB613">
        <v>0</v>
      </c>
      <c r="AC613">
        <v>0</v>
      </c>
      <c r="AD613">
        <v>0</v>
      </c>
      <c r="AE613">
        <v>0</v>
      </c>
    </row>
    <row r="614" spans="1:31" x14ac:dyDescent="0.25">
      <c r="A614" t="s">
        <v>608</v>
      </c>
      <c r="B614">
        <v>7</v>
      </c>
      <c r="C614">
        <v>0</v>
      </c>
      <c r="D614">
        <v>0</v>
      </c>
      <c r="E614">
        <v>716525.72</v>
      </c>
      <c r="G614">
        <v>0</v>
      </c>
      <c r="H614">
        <v>0</v>
      </c>
      <c r="I614">
        <v>0.05</v>
      </c>
      <c r="J614">
        <v>972073.95</v>
      </c>
      <c r="L614">
        <v>0</v>
      </c>
      <c r="M614">
        <v>0</v>
      </c>
      <c r="N614">
        <v>240</v>
      </c>
      <c r="O614">
        <v>1189881.3899999999</v>
      </c>
      <c r="Q614">
        <v>0</v>
      </c>
      <c r="R614">
        <v>0</v>
      </c>
      <c r="S614">
        <v>0</v>
      </c>
      <c r="T614">
        <v>796389.32</v>
      </c>
      <c r="V614">
        <v>0</v>
      </c>
      <c r="W614">
        <v>0</v>
      </c>
      <c r="X614">
        <v>0</v>
      </c>
      <c r="Y614">
        <v>1281082.45</v>
      </c>
      <c r="AA614" s="2">
        <v>250390</v>
      </c>
      <c r="AB614">
        <v>0</v>
      </c>
      <c r="AC614">
        <v>434118.1</v>
      </c>
      <c r="AD614">
        <v>0</v>
      </c>
      <c r="AE614">
        <v>6.0685654600000003</v>
      </c>
    </row>
    <row r="615" spans="1:31" x14ac:dyDescent="0.25">
      <c r="A615" t="s">
        <v>609</v>
      </c>
      <c r="B615">
        <v>49914.73</v>
      </c>
      <c r="C615">
        <v>80253.100000000006</v>
      </c>
      <c r="D615">
        <v>185024.01</v>
      </c>
      <c r="E615">
        <v>1357054.35</v>
      </c>
      <c r="G615">
        <v>65879.839999999997</v>
      </c>
      <c r="H615">
        <v>35547.64</v>
      </c>
      <c r="I615">
        <v>385209.68</v>
      </c>
      <c r="J615">
        <v>1453876.54</v>
      </c>
      <c r="L615">
        <v>65556.31</v>
      </c>
      <c r="M615">
        <v>66308.87</v>
      </c>
      <c r="N615">
        <v>223089.48</v>
      </c>
      <c r="O615">
        <v>978326.41</v>
      </c>
      <c r="Q615">
        <v>64778.18</v>
      </c>
      <c r="R615">
        <v>74490.41</v>
      </c>
      <c r="S615">
        <v>343921.68</v>
      </c>
      <c r="T615">
        <v>1186871.72</v>
      </c>
      <c r="V615">
        <v>37314.01</v>
      </c>
      <c r="W615">
        <v>82921.929999999993</v>
      </c>
      <c r="X615">
        <v>722365.64</v>
      </c>
      <c r="Y615">
        <v>984837.01</v>
      </c>
      <c r="AA615" s="2">
        <v>2504</v>
      </c>
      <c r="AB615">
        <v>475107.08</v>
      </c>
      <c r="AC615">
        <v>40466.589999999997</v>
      </c>
      <c r="AD615">
        <v>214582.76</v>
      </c>
      <c r="AE615">
        <v>1.1606520300000001</v>
      </c>
    </row>
    <row r="616" spans="1:31" x14ac:dyDescent="0.25">
      <c r="A616" t="s">
        <v>610</v>
      </c>
      <c r="B616">
        <v>35323.660000000003</v>
      </c>
      <c r="C616">
        <v>44584.27</v>
      </c>
      <c r="D616">
        <v>158701.64000000001</v>
      </c>
      <c r="E616">
        <v>646077.76</v>
      </c>
      <c r="G616">
        <v>15458.78</v>
      </c>
      <c r="H616">
        <v>29533.39</v>
      </c>
      <c r="I616">
        <v>244242.68</v>
      </c>
      <c r="J616">
        <v>323117.92</v>
      </c>
      <c r="L616">
        <v>53440.76</v>
      </c>
      <c r="M616">
        <v>29133.75</v>
      </c>
      <c r="N616">
        <v>121679.46</v>
      </c>
      <c r="O616">
        <v>279497.69</v>
      </c>
      <c r="Q616">
        <v>52337.62</v>
      </c>
      <c r="R616">
        <v>31296.11</v>
      </c>
      <c r="S616">
        <v>191001.1</v>
      </c>
      <c r="T616">
        <v>227203.08</v>
      </c>
      <c r="V616">
        <v>18857.16</v>
      </c>
      <c r="W616">
        <v>74460.98</v>
      </c>
      <c r="X616">
        <v>354410.99</v>
      </c>
      <c r="Y616">
        <v>205866.85</v>
      </c>
      <c r="AA616" s="2">
        <v>250405</v>
      </c>
      <c r="AB616">
        <v>188732.07</v>
      </c>
      <c r="AC616">
        <v>19531.41</v>
      </c>
      <c r="AD616">
        <v>72183.27</v>
      </c>
      <c r="AE616">
        <v>0.13252448999999999</v>
      </c>
    </row>
    <row r="617" spans="1:31" x14ac:dyDescent="0.25">
      <c r="A617" t="s">
        <v>611</v>
      </c>
      <c r="B617">
        <v>14591.07</v>
      </c>
      <c r="C617">
        <v>35668.83</v>
      </c>
      <c r="D617">
        <v>26322.37</v>
      </c>
      <c r="E617">
        <v>710976.59</v>
      </c>
      <c r="G617">
        <v>50421.06</v>
      </c>
      <c r="H617">
        <v>6014.25</v>
      </c>
      <c r="I617">
        <v>140967</v>
      </c>
      <c r="J617">
        <v>1130758.6200000001</v>
      </c>
      <c r="L617">
        <v>12115.55</v>
      </c>
      <c r="M617">
        <v>37175.120000000003</v>
      </c>
      <c r="N617">
        <v>101410.02</v>
      </c>
      <c r="O617">
        <v>698828.72</v>
      </c>
      <c r="Q617">
        <v>12440.56</v>
      </c>
      <c r="R617">
        <v>43194.3</v>
      </c>
      <c r="S617">
        <v>152920.57999999999</v>
      </c>
      <c r="T617">
        <v>959668.64</v>
      </c>
      <c r="V617">
        <v>18456.849999999999</v>
      </c>
      <c r="W617">
        <v>8460.9500000000007</v>
      </c>
      <c r="X617">
        <v>367954.65</v>
      </c>
      <c r="Y617">
        <v>778970.16</v>
      </c>
      <c r="AA617" s="2">
        <v>250490</v>
      </c>
      <c r="AB617">
        <v>286375.01</v>
      </c>
      <c r="AC617">
        <v>20935.18</v>
      </c>
      <c r="AD617">
        <v>142399.49</v>
      </c>
      <c r="AE617">
        <v>1.0281275400000001</v>
      </c>
    </row>
    <row r="618" spans="1:31" x14ac:dyDescent="0.25">
      <c r="A618" t="s">
        <v>612</v>
      </c>
      <c r="B618">
        <v>220.53</v>
      </c>
      <c r="C618">
        <v>1375642.45</v>
      </c>
      <c r="D618">
        <v>732805.85</v>
      </c>
      <c r="E618">
        <v>142777.34</v>
      </c>
      <c r="G618">
        <v>235.53</v>
      </c>
      <c r="H618">
        <v>1603798.88</v>
      </c>
      <c r="I618">
        <v>722638.36</v>
      </c>
      <c r="J618">
        <v>226356.65</v>
      </c>
      <c r="L618">
        <v>235.53</v>
      </c>
      <c r="M618">
        <v>2511289.2200000002</v>
      </c>
      <c r="N618">
        <v>666232.76</v>
      </c>
      <c r="O618">
        <v>144434.44</v>
      </c>
      <c r="Q618">
        <v>220.53</v>
      </c>
      <c r="R618">
        <v>2263682.9900000002</v>
      </c>
      <c r="S618">
        <v>751626.81</v>
      </c>
      <c r="T618">
        <v>342335.47</v>
      </c>
      <c r="V618">
        <v>3386159.49</v>
      </c>
      <c r="W618">
        <v>0</v>
      </c>
      <c r="X618">
        <v>900940.53</v>
      </c>
      <c r="Y618">
        <v>124637.92</v>
      </c>
      <c r="AA618" s="2">
        <v>2505</v>
      </c>
      <c r="AB618">
        <v>1430365.47</v>
      </c>
      <c r="AC618">
        <v>3554862.89</v>
      </c>
      <c r="AD618">
        <v>0</v>
      </c>
      <c r="AE618">
        <v>0.20450088</v>
      </c>
    </row>
    <row r="619" spans="1:31" x14ac:dyDescent="0.25">
      <c r="A619" t="s">
        <v>613</v>
      </c>
      <c r="B619">
        <v>0</v>
      </c>
      <c r="C619">
        <v>0</v>
      </c>
      <c r="D619">
        <v>0</v>
      </c>
      <c r="E619">
        <v>1019.61</v>
      </c>
      <c r="G619">
        <v>0</v>
      </c>
      <c r="H619">
        <v>0</v>
      </c>
      <c r="I619">
        <v>0</v>
      </c>
      <c r="J619">
        <v>9254.7099999999991</v>
      </c>
      <c r="L619">
        <v>0</v>
      </c>
      <c r="M619">
        <v>0</v>
      </c>
      <c r="N619">
        <v>0</v>
      </c>
      <c r="O619">
        <v>0</v>
      </c>
      <c r="Q619">
        <v>0</v>
      </c>
      <c r="R619">
        <v>0</v>
      </c>
      <c r="S619">
        <v>0</v>
      </c>
      <c r="T619">
        <v>0</v>
      </c>
      <c r="V619">
        <v>0</v>
      </c>
      <c r="W619">
        <v>0</v>
      </c>
      <c r="X619">
        <v>0</v>
      </c>
      <c r="Y619">
        <v>0</v>
      </c>
      <c r="AA619" s="2">
        <v>250505</v>
      </c>
      <c r="AB619">
        <v>0</v>
      </c>
      <c r="AC619">
        <v>0</v>
      </c>
      <c r="AD619">
        <v>0</v>
      </c>
      <c r="AE619">
        <v>0</v>
      </c>
    </row>
    <row r="620" spans="1:31" x14ac:dyDescent="0.25">
      <c r="A620" t="s">
        <v>614</v>
      </c>
      <c r="B620">
        <v>0</v>
      </c>
      <c r="C620">
        <v>0</v>
      </c>
      <c r="D620">
        <v>0</v>
      </c>
      <c r="E620">
        <v>0</v>
      </c>
      <c r="G620">
        <v>0</v>
      </c>
      <c r="H620">
        <v>0</v>
      </c>
      <c r="I620">
        <v>0</v>
      </c>
      <c r="J620">
        <v>0</v>
      </c>
      <c r="L620">
        <v>0</v>
      </c>
      <c r="M620">
        <v>0</v>
      </c>
      <c r="N620">
        <v>0</v>
      </c>
      <c r="O620">
        <v>0</v>
      </c>
      <c r="Q620">
        <v>0</v>
      </c>
      <c r="R620">
        <v>0</v>
      </c>
      <c r="S620">
        <v>0</v>
      </c>
      <c r="T620">
        <v>0</v>
      </c>
      <c r="V620">
        <v>0</v>
      </c>
      <c r="W620">
        <v>0</v>
      </c>
      <c r="X620">
        <v>0</v>
      </c>
      <c r="Y620">
        <v>0</v>
      </c>
      <c r="AA620" s="2">
        <v>250510</v>
      </c>
      <c r="AB620">
        <v>0</v>
      </c>
      <c r="AC620">
        <v>0</v>
      </c>
      <c r="AD620">
        <v>0</v>
      </c>
      <c r="AE620">
        <v>0</v>
      </c>
    </row>
    <row r="621" spans="1:31" x14ac:dyDescent="0.25">
      <c r="A621" t="s">
        <v>615</v>
      </c>
      <c r="B621">
        <v>220.53</v>
      </c>
      <c r="C621">
        <v>1375642.45</v>
      </c>
      <c r="D621">
        <v>732805.85</v>
      </c>
      <c r="E621">
        <v>141757.73000000001</v>
      </c>
      <c r="G621">
        <v>235.53</v>
      </c>
      <c r="H621">
        <v>1603798.88</v>
      </c>
      <c r="I621">
        <v>722638.36</v>
      </c>
      <c r="J621">
        <v>217101.94</v>
      </c>
      <c r="L621">
        <v>235.53</v>
      </c>
      <c r="M621">
        <v>2511289.2200000002</v>
      </c>
      <c r="N621">
        <v>666232.76</v>
      </c>
      <c r="O621">
        <v>144434.44</v>
      </c>
      <c r="Q621">
        <v>220.53</v>
      </c>
      <c r="R621">
        <v>2263682.9900000002</v>
      </c>
      <c r="S621">
        <v>751626.81</v>
      </c>
      <c r="T621">
        <v>342335.47</v>
      </c>
      <c r="V621">
        <v>3386159.49</v>
      </c>
      <c r="W621">
        <v>0</v>
      </c>
      <c r="X621">
        <v>900940.53</v>
      </c>
      <c r="Y621">
        <v>124637.92</v>
      </c>
      <c r="AA621" s="2">
        <v>250590</v>
      </c>
      <c r="AB621">
        <v>1430365.47</v>
      </c>
      <c r="AC621">
        <v>3554862.89</v>
      </c>
      <c r="AD621">
        <v>0</v>
      </c>
      <c r="AE621">
        <v>0.20450088</v>
      </c>
    </row>
    <row r="622" spans="1:31" x14ac:dyDescent="0.25">
      <c r="A622" t="s">
        <v>616</v>
      </c>
      <c r="B622">
        <v>0</v>
      </c>
      <c r="C622">
        <v>0</v>
      </c>
      <c r="D622">
        <v>0</v>
      </c>
      <c r="E622">
        <v>2534999.46</v>
      </c>
      <c r="G622">
        <v>0</v>
      </c>
      <c r="H622">
        <v>0</v>
      </c>
      <c r="I622">
        <v>0</v>
      </c>
      <c r="J622">
        <v>4775151.2300000004</v>
      </c>
      <c r="L622">
        <v>0</v>
      </c>
      <c r="M622">
        <v>0</v>
      </c>
      <c r="N622">
        <v>0</v>
      </c>
      <c r="O622">
        <v>2957392.62</v>
      </c>
      <c r="Q622">
        <v>0</v>
      </c>
      <c r="R622">
        <v>0</v>
      </c>
      <c r="S622">
        <v>0</v>
      </c>
      <c r="T622">
        <v>5632028.6200000001</v>
      </c>
      <c r="V622">
        <v>0</v>
      </c>
      <c r="W622">
        <v>0</v>
      </c>
      <c r="X622">
        <v>0</v>
      </c>
      <c r="Y622">
        <v>11607117.66</v>
      </c>
      <c r="AA622" s="2">
        <v>2506</v>
      </c>
      <c r="AB622">
        <v>0</v>
      </c>
      <c r="AC622">
        <v>0</v>
      </c>
      <c r="AD622">
        <v>0</v>
      </c>
      <c r="AE622">
        <v>9.4768898400000001</v>
      </c>
    </row>
    <row r="623" spans="1:31" x14ac:dyDescent="0.25">
      <c r="A623" t="s">
        <v>617</v>
      </c>
      <c r="B623">
        <v>0</v>
      </c>
      <c r="C623">
        <v>0</v>
      </c>
      <c r="D623">
        <v>0</v>
      </c>
      <c r="E623">
        <v>0</v>
      </c>
      <c r="G623">
        <v>0</v>
      </c>
      <c r="H623">
        <v>0</v>
      </c>
      <c r="I623">
        <v>0</v>
      </c>
      <c r="J623">
        <v>0</v>
      </c>
      <c r="L623">
        <v>0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T623">
        <v>0</v>
      </c>
      <c r="V623">
        <v>0</v>
      </c>
      <c r="W623">
        <v>0</v>
      </c>
      <c r="X623">
        <v>0</v>
      </c>
      <c r="Y623">
        <v>0</v>
      </c>
      <c r="AA623" s="2">
        <v>2507</v>
      </c>
      <c r="AB623">
        <v>0</v>
      </c>
      <c r="AC623">
        <v>0</v>
      </c>
      <c r="AD623">
        <v>0</v>
      </c>
      <c r="AE623">
        <v>0</v>
      </c>
    </row>
    <row r="624" spans="1:31" x14ac:dyDescent="0.25">
      <c r="A624" t="s">
        <v>618</v>
      </c>
      <c r="B624">
        <v>0</v>
      </c>
      <c r="C624">
        <v>0</v>
      </c>
      <c r="D624">
        <v>0</v>
      </c>
      <c r="E624">
        <v>0</v>
      </c>
      <c r="G624">
        <v>0</v>
      </c>
      <c r="H624">
        <v>0</v>
      </c>
      <c r="I624">
        <v>0</v>
      </c>
      <c r="J624">
        <v>0</v>
      </c>
      <c r="L624">
        <v>0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T624">
        <v>0</v>
      </c>
      <c r="V624">
        <v>0</v>
      </c>
      <c r="W624">
        <v>0</v>
      </c>
      <c r="X624">
        <v>0</v>
      </c>
      <c r="Y624">
        <v>0</v>
      </c>
      <c r="AA624" s="2">
        <v>2510</v>
      </c>
      <c r="AB624">
        <v>0</v>
      </c>
      <c r="AC624">
        <v>0</v>
      </c>
      <c r="AD624">
        <v>0</v>
      </c>
      <c r="AE624">
        <v>0</v>
      </c>
    </row>
    <row r="625" spans="1:31" x14ac:dyDescent="0.25">
      <c r="A625" t="s">
        <v>619</v>
      </c>
      <c r="B625">
        <v>0</v>
      </c>
      <c r="C625">
        <v>0</v>
      </c>
      <c r="D625">
        <v>0</v>
      </c>
      <c r="E625">
        <v>0</v>
      </c>
      <c r="G625">
        <v>0</v>
      </c>
      <c r="H625">
        <v>0</v>
      </c>
      <c r="I625">
        <v>0</v>
      </c>
      <c r="J625">
        <v>0</v>
      </c>
      <c r="L625">
        <v>0</v>
      </c>
      <c r="M625">
        <v>0</v>
      </c>
      <c r="N625">
        <v>0</v>
      </c>
      <c r="O625">
        <v>0</v>
      </c>
      <c r="Q625">
        <v>0</v>
      </c>
      <c r="R625">
        <v>0</v>
      </c>
      <c r="S625">
        <v>0</v>
      </c>
      <c r="T625">
        <v>0</v>
      </c>
      <c r="V625">
        <v>0</v>
      </c>
      <c r="W625">
        <v>0</v>
      </c>
      <c r="X625">
        <v>0</v>
      </c>
      <c r="Y625">
        <v>0</v>
      </c>
      <c r="AA625" s="2">
        <v>2511</v>
      </c>
      <c r="AB625">
        <v>0</v>
      </c>
      <c r="AC625">
        <v>0</v>
      </c>
      <c r="AD625">
        <v>0</v>
      </c>
      <c r="AE625">
        <v>0</v>
      </c>
    </row>
    <row r="626" spans="1:31" x14ac:dyDescent="0.25">
      <c r="A626" t="s">
        <v>620</v>
      </c>
      <c r="B626">
        <v>3377872.63</v>
      </c>
      <c r="C626">
        <v>5469610.6699999999</v>
      </c>
      <c r="D626">
        <v>17908423.739999998</v>
      </c>
      <c r="E626">
        <v>5998058.5999999996</v>
      </c>
      <c r="G626">
        <v>2743731.35</v>
      </c>
      <c r="H626">
        <v>74251814.989999995</v>
      </c>
      <c r="I626">
        <v>20706034.690000001</v>
      </c>
      <c r="J626">
        <v>22761336.16</v>
      </c>
      <c r="L626">
        <v>3463056.5</v>
      </c>
      <c r="M626">
        <v>105953178.45999999</v>
      </c>
      <c r="N626">
        <v>38842425.159999996</v>
      </c>
      <c r="O626">
        <v>11946293.42</v>
      </c>
      <c r="Q626">
        <v>2750457.26</v>
      </c>
      <c r="R626">
        <v>126846683.09999999</v>
      </c>
      <c r="S626">
        <v>43998757.920000002</v>
      </c>
      <c r="T626">
        <v>27106901.18</v>
      </c>
      <c r="V626">
        <v>151121513.00999999</v>
      </c>
      <c r="W626">
        <v>3068274.01</v>
      </c>
      <c r="X626">
        <v>40262252.119999997</v>
      </c>
      <c r="Y626">
        <v>19756571.609999999</v>
      </c>
      <c r="AA626" s="2">
        <v>2590</v>
      </c>
      <c r="AB626">
        <v>41577795.159999996</v>
      </c>
      <c r="AC626">
        <v>147623511.27000001</v>
      </c>
      <c r="AD626">
        <v>3815970.88</v>
      </c>
      <c r="AE626">
        <v>23.444249379999999</v>
      </c>
    </row>
    <row r="627" spans="1:31" x14ac:dyDescent="0.25">
      <c r="A627" t="s">
        <v>621</v>
      </c>
      <c r="B627">
        <v>0</v>
      </c>
      <c r="C627">
        <v>0</v>
      </c>
      <c r="D627">
        <v>0</v>
      </c>
      <c r="E627">
        <v>0</v>
      </c>
      <c r="G627">
        <v>0</v>
      </c>
      <c r="H627">
        <v>0</v>
      </c>
      <c r="I627">
        <v>0</v>
      </c>
      <c r="J627">
        <v>0</v>
      </c>
      <c r="L627">
        <v>0</v>
      </c>
      <c r="M627">
        <v>0</v>
      </c>
      <c r="N627">
        <v>0</v>
      </c>
      <c r="O627">
        <v>0</v>
      </c>
      <c r="Q627">
        <v>0</v>
      </c>
      <c r="R627">
        <v>0</v>
      </c>
      <c r="S627">
        <v>0</v>
      </c>
      <c r="T627">
        <v>0</v>
      </c>
      <c r="V627">
        <v>0</v>
      </c>
      <c r="W627">
        <v>0</v>
      </c>
      <c r="X627">
        <v>0</v>
      </c>
      <c r="Y627">
        <v>0</v>
      </c>
      <c r="AA627" s="2">
        <v>259005</v>
      </c>
      <c r="AB627">
        <v>0</v>
      </c>
      <c r="AC627">
        <v>0</v>
      </c>
      <c r="AD627">
        <v>0</v>
      </c>
      <c r="AE627">
        <v>0</v>
      </c>
    </row>
    <row r="628" spans="1:31" x14ac:dyDescent="0.25">
      <c r="A628" t="s">
        <v>622</v>
      </c>
      <c r="B628">
        <v>539736.23</v>
      </c>
      <c r="C628">
        <v>46436.5</v>
      </c>
      <c r="D628">
        <v>18039.14</v>
      </c>
      <c r="E628">
        <v>52787.99</v>
      </c>
      <c r="G628">
        <v>541564.07999999996</v>
      </c>
      <c r="H628">
        <v>44593.599999999999</v>
      </c>
      <c r="I628">
        <v>17667.900000000001</v>
      </c>
      <c r="J628">
        <v>56001.87</v>
      </c>
      <c r="L628">
        <v>587750.65</v>
      </c>
      <c r="M628">
        <v>44391.06</v>
      </c>
      <c r="N628">
        <v>16624.37</v>
      </c>
      <c r="O628">
        <v>67693.41</v>
      </c>
      <c r="Q628">
        <v>542950.31999999995</v>
      </c>
      <c r="R628">
        <v>19222.689999999999</v>
      </c>
      <c r="S628">
        <v>16908.39</v>
      </c>
      <c r="T628">
        <v>67618.19</v>
      </c>
      <c r="V628">
        <v>17926.43</v>
      </c>
      <c r="W628">
        <v>509795.16</v>
      </c>
      <c r="X628">
        <v>14904.1</v>
      </c>
      <c r="Y628">
        <v>100492.91</v>
      </c>
      <c r="AA628" s="2">
        <v>259015</v>
      </c>
      <c r="AB628">
        <v>10206.040000000001</v>
      </c>
      <c r="AC628">
        <v>11496.55</v>
      </c>
      <c r="AD628">
        <v>452439.41</v>
      </c>
      <c r="AE628">
        <v>0.10073248</v>
      </c>
    </row>
    <row r="629" spans="1:31" x14ac:dyDescent="0.25">
      <c r="A629" t="s">
        <v>623</v>
      </c>
      <c r="B629">
        <v>2838136.4</v>
      </c>
      <c r="C629">
        <v>5423174.1699999999</v>
      </c>
      <c r="D629">
        <v>17890384.600000001</v>
      </c>
      <c r="E629">
        <v>5945270.6100000003</v>
      </c>
      <c r="G629">
        <v>2202167.27</v>
      </c>
      <c r="H629">
        <v>74207221.390000001</v>
      </c>
      <c r="I629">
        <v>20688366.789999999</v>
      </c>
      <c r="J629">
        <v>22705334.289999999</v>
      </c>
      <c r="L629">
        <v>2875305.85</v>
      </c>
      <c r="M629">
        <v>105908787.40000001</v>
      </c>
      <c r="N629">
        <v>38825800.789999999</v>
      </c>
      <c r="O629">
        <v>11878600.01</v>
      </c>
      <c r="Q629">
        <v>2207506.94</v>
      </c>
      <c r="R629">
        <v>126827460.41</v>
      </c>
      <c r="S629">
        <v>43981849.530000001</v>
      </c>
      <c r="T629">
        <v>27039282.989999998</v>
      </c>
      <c r="V629">
        <v>151103586.58000001</v>
      </c>
      <c r="W629">
        <v>2558478.85</v>
      </c>
      <c r="X629">
        <v>40247348.020000003</v>
      </c>
      <c r="Y629">
        <v>19656078.699999999</v>
      </c>
      <c r="AA629" s="2">
        <v>259090</v>
      </c>
      <c r="AB629">
        <v>41567589.119999997</v>
      </c>
      <c r="AC629">
        <v>147612014.72</v>
      </c>
      <c r="AD629">
        <v>3363531.47</v>
      </c>
      <c r="AE629">
        <v>23.343516899999997</v>
      </c>
    </row>
    <row r="630" spans="1:31" x14ac:dyDescent="0.25">
      <c r="A630" t="s">
        <v>624</v>
      </c>
      <c r="B630">
        <v>1836111.46</v>
      </c>
      <c r="C630">
        <v>24731959.23</v>
      </c>
      <c r="D630">
        <v>113185193.25</v>
      </c>
      <c r="E630">
        <v>1886411.2</v>
      </c>
      <c r="G630">
        <v>1566525.62</v>
      </c>
      <c r="H630">
        <v>11225812.220000001</v>
      </c>
      <c r="I630">
        <v>73015253.659999996</v>
      </c>
      <c r="J630">
        <v>1245845.1499999999</v>
      </c>
      <c r="L630">
        <v>1296939.71</v>
      </c>
      <c r="M630">
        <v>12777498.99</v>
      </c>
      <c r="N630">
        <v>78235574.890000001</v>
      </c>
      <c r="O630">
        <v>934948.19</v>
      </c>
      <c r="Q630">
        <v>1163609.1499999999</v>
      </c>
      <c r="R630">
        <v>14701895.060000001</v>
      </c>
      <c r="S630">
        <v>132113586.36</v>
      </c>
      <c r="T630">
        <v>634887.86</v>
      </c>
      <c r="V630">
        <v>14995806.539999999</v>
      </c>
      <c r="W630">
        <v>1030278.59</v>
      </c>
      <c r="X630">
        <v>68420504.200000003</v>
      </c>
      <c r="Y630">
        <v>380189.3</v>
      </c>
      <c r="AA630" s="2">
        <v>26</v>
      </c>
      <c r="AB630">
        <v>100010298.45999999</v>
      </c>
      <c r="AC630">
        <v>13660862.130000001</v>
      </c>
      <c r="AD630">
        <v>917758.53</v>
      </c>
      <c r="AE630">
        <v>0.20843233</v>
      </c>
    </row>
    <row r="631" spans="1:31" x14ac:dyDescent="0.25">
      <c r="A631" t="s">
        <v>625</v>
      </c>
      <c r="B631">
        <v>0</v>
      </c>
      <c r="C631">
        <v>0</v>
      </c>
      <c r="D631">
        <v>0</v>
      </c>
      <c r="E631">
        <v>0</v>
      </c>
      <c r="G631">
        <v>0</v>
      </c>
      <c r="H631">
        <v>0</v>
      </c>
      <c r="I631">
        <v>0</v>
      </c>
      <c r="J631">
        <v>0</v>
      </c>
      <c r="L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T631">
        <v>0</v>
      </c>
      <c r="V631">
        <v>0</v>
      </c>
      <c r="W631">
        <v>0</v>
      </c>
      <c r="X631">
        <v>0</v>
      </c>
      <c r="Y631">
        <v>0</v>
      </c>
      <c r="AA631" s="2">
        <v>2601</v>
      </c>
      <c r="AB631">
        <v>0</v>
      </c>
      <c r="AC631">
        <v>0</v>
      </c>
      <c r="AD631">
        <v>0</v>
      </c>
      <c r="AE631">
        <v>0</v>
      </c>
    </row>
    <row r="632" spans="1:31" x14ac:dyDescent="0.25">
      <c r="A632" t="s">
        <v>626</v>
      </c>
      <c r="B632">
        <v>0</v>
      </c>
      <c r="C632">
        <v>0</v>
      </c>
      <c r="D632">
        <v>0</v>
      </c>
      <c r="E632">
        <v>0</v>
      </c>
      <c r="G632">
        <v>0</v>
      </c>
      <c r="H632">
        <v>0</v>
      </c>
      <c r="I632">
        <v>0</v>
      </c>
      <c r="J632">
        <v>0</v>
      </c>
      <c r="L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T632">
        <v>0</v>
      </c>
      <c r="V632">
        <v>0</v>
      </c>
      <c r="W632">
        <v>0</v>
      </c>
      <c r="X632">
        <v>0</v>
      </c>
      <c r="Y632">
        <v>0</v>
      </c>
      <c r="AA632" s="2">
        <v>2602</v>
      </c>
      <c r="AB632">
        <v>0</v>
      </c>
      <c r="AC632">
        <v>0</v>
      </c>
      <c r="AD632">
        <v>0</v>
      </c>
      <c r="AE632">
        <v>0</v>
      </c>
    </row>
    <row r="633" spans="1:31" x14ac:dyDescent="0.25">
      <c r="A633" t="s">
        <v>627</v>
      </c>
      <c r="B633">
        <v>0</v>
      </c>
      <c r="C633">
        <v>0</v>
      </c>
      <c r="D633">
        <v>0</v>
      </c>
      <c r="E633">
        <v>0</v>
      </c>
      <c r="G633">
        <v>0</v>
      </c>
      <c r="H633">
        <v>0</v>
      </c>
      <c r="I633">
        <v>0</v>
      </c>
      <c r="J633">
        <v>0</v>
      </c>
      <c r="L633">
        <v>0</v>
      </c>
      <c r="M633">
        <v>0</v>
      </c>
      <c r="N633">
        <v>0</v>
      </c>
      <c r="O633">
        <v>0</v>
      </c>
      <c r="Q633">
        <v>0</v>
      </c>
      <c r="R633">
        <v>0</v>
      </c>
      <c r="S633">
        <v>0</v>
      </c>
      <c r="T633">
        <v>0</v>
      </c>
      <c r="V633">
        <v>0</v>
      </c>
      <c r="W633">
        <v>0</v>
      </c>
      <c r="X633">
        <v>0</v>
      </c>
      <c r="Y633">
        <v>0</v>
      </c>
      <c r="AA633" s="2">
        <v>260205</v>
      </c>
      <c r="AB633">
        <v>0</v>
      </c>
      <c r="AC633">
        <v>0</v>
      </c>
      <c r="AD633">
        <v>0</v>
      </c>
      <c r="AE633">
        <v>0</v>
      </c>
    </row>
    <row r="634" spans="1:31" x14ac:dyDescent="0.25">
      <c r="A634" t="s">
        <v>628</v>
      </c>
      <c r="B634">
        <v>0</v>
      </c>
      <c r="C634">
        <v>0</v>
      </c>
      <c r="D634">
        <v>0</v>
      </c>
      <c r="E634">
        <v>0</v>
      </c>
      <c r="G634">
        <v>0</v>
      </c>
      <c r="H634">
        <v>0</v>
      </c>
      <c r="I634">
        <v>0</v>
      </c>
      <c r="J634">
        <v>0</v>
      </c>
      <c r="L634">
        <v>0</v>
      </c>
      <c r="M634">
        <v>0</v>
      </c>
      <c r="N634">
        <v>0</v>
      </c>
      <c r="O634">
        <v>0</v>
      </c>
      <c r="Q634">
        <v>0</v>
      </c>
      <c r="R634">
        <v>0</v>
      </c>
      <c r="S634">
        <v>0</v>
      </c>
      <c r="T634">
        <v>0</v>
      </c>
      <c r="V634">
        <v>0</v>
      </c>
      <c r="W634">
        <v>0</v>
      </c>
      <c r="X634">
        <v>0</v>
      </c>
      <c r="Y634">
        <v>0</v>
      </c>
      <c r="AA634" s="2">
        <v>260210</v>
      </c>
      <c r="AB634">
        <v>0</v>
      </c>
      <c r="AC634">
        <v>0</v>
      </c>
      <c r="AD634">
        <v>0</v>
      </c>
      <c r="AE634">
        <v>0</v>
      </c>
    </row>
    <row r="635" spans="1:31" x14ac:dyDescent="0.25">
      <c r="A635" t="s">
        <v>629</v>
      </c>
      <c r="B635">
        <v>0</v>
      </c>
      <c r="C635">
        <v>0</v>
      </c>
      <c r="D635">
        <v>0</v>
      </c>
      <c r="E635">
        <v>0</v>
      </c>
      <c r="G635">
        <v>0</v>
      </c>
      <c r="H635">
        <v>0</v>
      </c>
      <c r="I635">
        <v>0</v>
      </c>
      <c r="J635">
        <v>0</v>
      </c>
      <c r="L635">
        <v>0</v>
      </c>
      <c r="M635">
        <v>0</v>
      </c>
      <c r="N635">
        <v>0</v>
      </c>
      <c r="O635">
        <v>0</v>
      </c>
      <c r="Q635">
        <v>0</v>
      </c>
      <c r="R635">
        <v>0</v>
      </c>
      <c r="S635">
        <v>0</v>
      </c>
      <c r="T635">
        <v>0</v>
      </c>
      <c r="V635">
        <v>0</v>
      </c>
      <c r="W635">
        <v>0</v>
      </c>
      <c r="X635">
        <v>0</v>
      </c>
      <c r="Y635">
        <v>0</v>
      </c>
      <c r="AA635" s="2">
        <v>260215</v>
      </c>
      <c r="AB635">
        <v>0</v>
      </c>
      <c r="AC635">
        <v>0</v>
      </c>
      <c r="AD635">
        <v>0</v>
      </c>
      <c r="AE635">
        <v>0</v>
      </c>
    </row>
    <row r="636" spans="1:31" x14ac:dyDescent="0.25">
      <c r="A636" t="s">
        <v>630</v>
      </c>
      <c r="B636">
        <v>0</v>
      </c>
      <c r="C636">
        <v>0</v>
      </c>
      <c r="D636">
        <v>0</v>
      </c>
      <c r="E636">
        <v>0</v>
      </c>
      <c r="G636">
        <v>0</v>
      </c>
      <c r="H636">
        <v>0</v>
      </c>
      <c r="I636">
        <v>0</v>
      </c>
      <c r="J636">
        <v>0</v>
      </c>
      <c r="L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T636">
        <v>0</v>
      </c>
      <c r="V636">
        <v>0</v>
      </c>
      <c r="W636">
        <v>0</v>
      </c>
      <c r="X636">
        <v>0</v>
      </c>
      <c r="Y636">
        <v>0</v>
      </c>
      <c r="AA636" s="2">
        <v>260220</v>
      </c>
      <c r="AB636">
        <v>0</v>
      </c>
      <c r="AC636">
        <v>0</v>
      </c>
      <c r="AD636">
        <v>0</v>
      </c>
      <c r="AE636">
        <v>0</v>
      </c>
    </row>
    <row r="637" spans="1:31" x14ac:dyDescent="0.25">
      <c r="A637" t="s">
        <v>631</v>
      </c>
      <c r="B637">
        <v>0</v>
      </c>
      <c r="C637">
        <v>0</v>
      </c>
      <c r="D637">
        <v>0</v>
      </c>
      <c r="E637">
        <v>0</v>
      </c>
      <c r="G637">
        <v>0</v>
      </c>
      <c r="H637">
        <v>0</v>
      </c>
      <c r="I637">
        <v>0</v>
      </c>
      <c r="J637">
        <v>0</v>
      </c>
      <c r="L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T637">
        <v>0</v>
      </c>
      <c r="V637">
        <v>0</v>
      </c>
      <c r="W637">
        <v>0</v>
      </c>
      <c r="X637">
        <v>0</v>
      </c>
      <c r="Y637">
        <v>0</v>
      </c>
      <c r="AA637" s="2">
        <v>260225</v>
      </c>
      <c r="AB637">
        <v>0</v>
      </c>
      <c r="AC637">
        <v>0</v>
      </c>
      <c r="AD637">
        <v>0</v>
      </c>
      <c r="AE637">
        <v>0</v>
      </c>
    </row>
    <row r="638" spans="1:31" x14ac:dyDescent="0.25">
      <c r="A638" t="s">
        <v>632</v>
      </c>
      <c r="B638">
        <v>0</v>
      </c>
      <c r="C638">
        <v>0</v>
      </c>
      <c r="D638">
        <v>11861779.41</v>
      </c>
      <c r="E638">
        <v>0</v>
      </c>
      <c r="G638">
        <v>0</v>
      </c>
      <c r="H638">
        <v>0</v>
      </c>
      <c r="I638">
        <v>27221.89</v>
      </c>
      <c r="J638">
        <v>0</v>
      </c>
      <c r="L638">
        <v>0</v>
      </c>
      <c r="M638">
        <v>0</v>
      </c>
      <c r="N638">
        <v>827047.21</v>
      </c>
      <c r="O638">
        <v>0</v>
      </c>
      <c r="Q638">
        <v>0</v>
      </c>
      <c r="R638">
        <v>0</v>
      </c>
      <c r="S638">
        <v>100904186.40000001</v>
      </c>
      <c r="T638">
        <v>0</v>
      </c>
      <c r="V638">
        <v>0</v>
      </c>
      <c r="W638">
        <v>0</v>
      </c>
      <c r="X638">
        <v>614031.78</v>
      </c>
      <c r="Y638">
        <v>0</v>
      </c>
      <c r="AA638" s="2">
        <v>2603</v>
      </c>
      <c r="AB638">
        <v>468936.11</v>
      </c>
      <c r="AC638">
        <v>0</v>
      </c>
      <c r="AD638">
        <v>0</v>
      </c>
      <c r="AE638">
        <v>0</v>
      </c>
    </row>
    <row r="639" spans="1:31" x14ac:dyDescent="0.25">
      <c r="A639" t="s">
        <v>633</v>
      </c>
      <c r="B639">
        <v>0</v>
      </c>
      <c r="C639">
        <v>0</v>
      </c>
      <c r="D639">
        <v>1345.45</v>
      </c>
      <c r="E639">
        <v>0</v>
      </c>
      <c r="G639">
        <v>0</v>
      </c>
      <c r="H639">
        <v>0</v>
      </c>
      <c r="I639">
        <v>1345.45</v>
      </c>
      <c r="J639">
        <v>0</v>
      </c>
      <c r="L639">
        <v>0</v>
      </c>
      <c r="M639">
        <v>0</v>
      </c>
      <c r="N639">
        <v>1974.75</v>
      </c>
      <c r="O639">
        <v>0</v>
      </c>
      <c r="Q639">
        <v>0</v>
      </c>
      <c r="R639">
        <v>0</v>
      </c>
      <c r="S639">
        <v>659.52</v>
      </c>
      <c r="T639">
        <v>0</v>
      </c>
      <c r="V639">
        <v>0</v>
      </c>
      <c r="W639">
        <v>0</v>
      </c>
      <c r="X639">
        <v>1279.94</v>
      </c>
      <c r="Y639">
        <v>0</v>
      </c>
      <c r="AA639" s="2">
        <v>260305</v>
      </c>
      <c r="AB639">
        <v>149808.19</v>
      </c>
      <c r="AC639">
        <v>0</v>
      </c>
      <c r="AD639">
        <v>0</v>
      </c>
      <c r="AE639">
        <v>0</v>
      </c>
    </row>
    <row r="640" spans="1:31" x14ac:dyDescent="0.25">
      <c r="A640" t="s">
        <v>634</v>
      </c>
      <c r="B640">
        <v>0</v>
      </c>
      <c r="C640">
        <v>0</v>
      </c>
      <c r="D640">
        <v>50.04</v>
      </c>
      <c r="E640">
        <v>0</v>
      </c>
      <c r="G640">
        <v>0</v>
      </c>
      <c r="H640">
        <v>0</v>
      </c>
      <c r="I640">
        <v>50.04</v>
      </c>
      <c r="J640">
        <v>0</v>
      </c>
      <c r="L640">
        <v>0</v>
      </c>
      <c r="M640">
        <v>0</v>
      </c>
      <c r="N640">
        <v>451.73</v>
      </c>
      <c r="O640">
        <v>0</v>
      </c>
      <c r="Q640">
        <v>0</v>
      </c>
      <c r="R640">
        <v>0</v>
      </c>
      <c r="S640">
        <v>50109396.960000001</v>
      </c>
      <c r="T640">
        <v>0</v>
      </c>
      <c r="V640">
        <v>0</v>
      </c>
      <c r="W640">
        <v>0</v>
      </c>
      <c r="X640">
        <v>109329.42</v>
      </c>
      <c r="Y640">
        <v>0</v>
      </c>
      <c r="AA640" s="2">
        <v>260310</v>
      </c>
      <c r="AB640">
        <v>109396.96</v>
      </c>
      <c r="AC640">
        <v>0</v>
      </c>
      <c r="AD640">
        <v>0</v>
      </c>
      <c r="AE640">
        <v>0</v>
      </c>
    </row>
    <row r="641" spans="1:31" x14ac:dyDescent="0.25">
      <c r="A641" t="s">
        <v>635</v>
      </c>
      <c r="B641">
        <v>0</v>
      </c>
      <c r="C641">
        <v>0</v>
      </c>
      <c r="D641">
        <v>0</v>
      </c>
      <c r="E641">
        <v>0</v>
      </c>
      <c r="G641">
        <v>0</v>
      </c>
      <c r="H641">
        <v>0</v>
      </c>
      <c r="I641">
        <v>0</v>
      </c>
      <c r="J641">
        <v>0</v>
      </c>
      <c r="L641">
        <v>0</v>
      </c>
      <c r="M641">
        <v>0</v>
      </c>
      <c r="N641">
        <v>78.2</v>
      </c>
      <c r="O641">
        <v>0</v>
      </c>
      <c r="Q641">
        <v>0</v>
      </c>
      <c r="R641">
        <v>0</v>
      </c>
      <c r="S641">
        <v>35729.42</v>
      </c>
      <c r="T641">
        <v>0</v>
      </c>
      <c r="V641">
        <v>0</v>
      </c>
      <c r="W641">
        <v>0</v>
      </c>
      <c r="X641">
        <v>35796.959999999999</v>
      </c>
      <c r="Y641">
        <v>0</v>
      </c>
      <c r="AA641" s="2">
        <v>260315</v>
      </c>
      <c r="AB641">
        <v>35729.42</v>
      </c>
      <c r="AC641">
        <v>0</v>
      </c>
      <c r="AD641">
        <v>0</v>
      </c>
      <c r="AE641">
        <v>0</v>
      </c>
    </row>
    <row r="642" spans="1:31" x14ac:dyDescent="0.25">
      <c r="A642" t="s">
        <v>636</v>
      </c>
      <c r="B642">
        <v>0</v>
      </c>
      <c r="C642">
        <v>0</v>
      </c>
      <c r="D642">
        <v>50.04</v>
      </c>
      <c r="E642">
        <v>0</v>
      </c>
      <c r="G642">
        <v>0</v>
      </c>
      <c r="H642">
        <v>0</v>
      </c>
      <c r="I642">
        <v>50.04</v>
      </c>
      <c r="J642">
        <v>0</v>
      </c>
      <c r="L642">
        <v>0</v>
      </c>
      <c r="M642">
        <v>0</v>
      </c>
      <c r="N642">
        <v>100145.74</v>
      </c>
      <c r="O642">
        <v>0</v>
      </c>
      <c r="Q642">
        <v>0</v>
      </c>
      <c r="R642">
        <v>0</v>
      </c>
      <c r="S642">
        <v>145570.48000000001</v>
      </c>
      <c r="T642">
        <v>0</v>
      </c>
      <c r="V642">
        <v>0</v>
      </c>
      <c r="W642">
        <v>0</v>
      </c>
      <c r="X642">
        <v>148497.54</v>
      </c>
      <c r="Y642">
        <v>0</v>
      </c>
      <c r="AA642" s="2">
        <v>260320</v>
      </c>
      <c r="AB642">
        <v>145126.37</v>
      </c>
      <c r="AC642">
        <v>0</v>
      </c>
      <c r="AD642">
        <v>0</v>
      </c>
      <c r="AE642">
        <v>0</v>
      </c>
    </row>
    <row r="643" spans="1:31" x14ac:dyDescent="0.25">
      <c r="A643" t="s">
        <v>637</v>
      </c>
      <c r="B643">
        <v>0</v>
      </c>
      <c r="C643">
        <v>0</v>
      </c>
      <c r="D643">
        <v>11860333.880000001</v>
      </c>
      <c r="E643">
        <v>0</v>
      </c>
      <c r="G643">
        <v>0</v>
      </c>
      <c r="H643">
        <v>0</v>
      </c>
      <c r="I643">
        <v>25776.36</v>
      </c>
      <c r="J643">
        <v>0</v>
      </c>
      <c r="L643">
        <v>0</v>
      </c>
      <c r="M643">
        <v>0</v>
      </c>
      <c r="N643">
        <v>724396.79</v>
      </c>
      <c r="O643">
        <v>0</v>
      </c>
      <c r="Q643">
        <v>0</v>
      </c>
      <c r="R643">
        <v>0</v>
      </c>
      <c r="S643">
        <v>50612830.020000003</v>
      </c>
      <c r="T643">
        <v>0</v>
      </c>
      <c r="V643">
        <v>0</v>
      </c>
      <c r="W643">
        <v>0</v>
      </c>
      <c r="X643">
        <v>319127.92</v>
      </c>
      <c r="Y643">
        <v>0</v>
      </c>
      <c r="AA643" s="2">
        <v>260325</v>
      </c>
      <c r="AB643">
        <v>28875.17</v>
      </c>
      <c r="AC643">
        <v>0</v>
      </c>
      <c r="AD643">
        <v>0</v>
      </c>
      <c r="AE643">
        <v>0</v>
      </c>
    </row>
    <row r="644" spans="1:31" x14ac:dyDescent="0.25">
      <c r="A644" t="s">
        <v>638</v>
      </c>
      <c r="B644">
        <v>0</v>
      </c>
      <c r="C644">
        <v>0</v>
      </c>
      <c r="D644">
        <v>0</v>
      </c>
      <c r="E644">
        <v>0</v>
      </c>
      <c r="G644">
        <v>0</v>
      </c>
      <c r="H644">
        <v>0</v>
      </c>
      <c r="I644">
        <v>0</v>
      </c>
      <c r="J644">
        <v>0</v>
      </c>
      <c r="L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T644">
        <v>0</v>
      </c>
      <c r="V644">
        <v>0</v>
      </c>
      <c r="W644">
        <v>0</v>
      </c>
      <c r="X644">
        <v>0</v>
      </c>
      <c r="Y644">
        <v>0</v>
      </c>
      <c r="AA644" s="2">
        <v>2604</v>
      </c>
      <c r="AB644">
        <v>0</v>
      </c>
      <c r="AC644">
        <v>0</v>
      </c>
      <c r="AD644">
        <v>0</v>
      </c>
      <c r="AE644">
        <v>0</v>
      </c>
    </row>
    <row r="645" spans="1:31" x14ac:dyDescent="0.25">
      <c r="A645" t="s">
        <v>639</v>
      </c>
      <c r="B645">
        <v>0</v>
      </c>
      <c r="C645">
        <v>0</v>
      </c>
      <c r="D645">
        <v>0</v>
      </c>
      <c r="E645">
        <v>0</v>
      </c>
      <c r="G645">
        <v>0</v>
      </c>
      <c r="H645">
        <v>0</v>
      </c>
      <c r="I645">
        <v>0</v>
      </c>
      <c r="J645">
        <v>0</v>
      </c>
      <c r="L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T645">
        <v>0</v>
      </c>
      <c r="V645">
        <v>0</v>
      </c>
      <c r="W645">
        <v>0</v>
      </c>
      <c r="X645">
        <v>0</v>
      </c>
      <c r="Y645">
        <v>0</v>
      </c>
      <c r="AA645" s="2">
        <v>260405</v>
      </c>
      <c r="AB645">
        <v>0</v>
      </c>
      <c r="AC645">
        <v>0</v>
      </c>
      <c r="AD645">
        <v>0</v>
      </c>
      <c r="AE645">
        <v>0</v>
      </c>
    </row>
    <row r="646" spans="1:31" x14ac:dyDescent="0.25">
      <c r="A646" t="s">
        <v>640</v>
      </c>
      <c r="B646">
        <v>0</v>
      </c>
      <c r="C646">
        <v>0</v>
      </c>
      <c r="D646">
        <v>0</v>
      </c>
      <c r="E646">
        <v>0</v>
      </c>
      <c r="G646">
        <v>0</v>
      </c>
      <c r="H646">
        <v>0</v>
      </c>
      <c r="I646">
        <v>0</v>
      </c>
      <c r="J646">
        <v>0</v>
      </c>
      <c r="L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T646">
        <v>0</v>
      </c>
      <c r="V646">
        <v>0</v>
      </c>
      <c r="W646">
        <v>0</v>
      </c>
      <c r="X646">
        <v>0</v>
      </c>
      <c r="Y646">
        <v>0</v>
      </c>
      <c r="AA646" s="2">
        <v>260410</v>
      </c>
      <c r="AB646">
        <v>0</v>
      </c>
      <c r="AC646">
        <v>0</v>
      </c>
      <c r="AD646">
        <v>0</v>
      </c>
      <c r="AE646">
        <v>0</v>
      </c>
    </row>
    <row r="647" spans="1:31" x14ac:dyDescent="0.25">
      <c r="A647" t="s">
        <v>641</v>
      </c>
      <c r="B647">
        <v>0</v>
      </c>
      <c r="C647">
        <v>0</v>
      </c>
      <c r="D647">
        <v>0</v>
      </c>
      <c r="E647">
        <v>0</v>
      </c>
      <c r="G647">
        <v>0</v>
      </c>
      <c r="H647">
        <v>0</v>
      </c>
      <c r="I647">
        <v>0</v>
      </c>
      <c r="J647">
        <v>0</v>
      </c>
      <c r="L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T647">
        <v>0</v>
      </c>
      <c r="V647">
        <v>0</v>
      </c>
      <c r="W647">
        <v>0</v>
      </c>
      <c r="X647">
        <v>0</v>
      </c>
      <c r="Y647">
        <v>0</v>
      </c>
      <c r="AA647" s="2">
        <v>260415</v>
      </c>
      <c r="AB647">
        <v>0</v>
      </c>
      <c r="AC647">
        <v>0</v>
      </c>
      <c r="AD647">
        <v>0</v>
      </c>
      <c r="AE647">
        <v>0</v>
      </c>
    </row>
    <row r="648" spans="1:31" x14ac:dyDescent="0.25">
      <c r="A648" t="s">
        <v>642</v>
      </c>
      <c r="B648">
        <v>0</v>
      </c>
      <c r="C648">
        <v>0</v>
      </c>
      <c r="D648">
        <v>0</v>
      </c>
      <c r="E648">
        <v>0</v>
      </c>
      <c r="G648">
        <v>0</v>
      </c>
      <c r="H648">
        <v>0</v>
      </c>
      <c r="I648">
        <v>0</v>
      </c>
      <c r="J648">
        <v>0</v>
      </c>
      <c r="L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T648">
        <v>0</v>
      </c>
      <c r="V648">
        <v>0</v>
      </c>
      <c r="W648">
        <v>0</v>
      </c>
      <c r="X648">
        <v>0</v>
      </c>
      <c r="Y648">
        <v>0</v>
      </c>
      <c r="AA648" s="2">
        <v>260420</v>
      </c>
      <c r="AB648">
        <v>0</v>
      </c>
      <c r="AC648">
        <v>0</v>
      </c>
      <c r="AD648">
        <v>0</v>
      </c>
      <c r="AE648">
        <v>0</v>
      </c>
    </row>
    <row r="649" spans="1:31" x14ac:dyDescent="0.25">
      <c r="A649" t="s">
        <v>643</v>
      </c>
      <c r="B649">
        <v>0</v>
      </c>
      <c r="C649">
        <v>0</v>
      </c>
      <c r="D649">
        <v>0</v>
      </c>
      <c r="E649">
        <v>0</v>
      </c>
      <c r="G649">
        <v>0</v>
      </c>
      <c r="H649">
        <v>0</v>
      </c>
      <c r="I649">
        <v>0</v>
      </c>
      <c r="J649">
        <v>0</v>
      </c>
      <c r="L649">
        <v>0</v>
      </c>
      <c r="M649">
        <v>0</v>
      </c>
      <c r="N649">
        <v>0</v>
      </c>
      <c r="O649">
        <v>0</v>
      </c>
      <c r="Q649">
        <v>0</v>
      </c>
      <c r="R649">
        <v>0</v>
      </c>
      <c r="S649">
        <v>0</v>
      </c>
      <c r="T649">
        <v>0</v>
      </c>
      <c r="V649">
        <v>0</v>
      </c>
      <c r="W649">
        <v>0</v>
      </c>
      <c r="X649">
        <v>0</v>
      </c>
      <c r="Y649">
        <v>0</v>
      </c>
      <c r="AA649" s="2">
        <v>260425</v>
      </c>
      <c r="AB649">
        <v>0</v>
      </c>
      <c r="AC649">
        <v>0</v>
      </c>
      <c r="AD649">
        <v>0</v>
      </c>
      <c r="AE649">
        <v>0</v>
      </c>
    </row>
    <row r="650" spans="1:31" x14ac:dyDescent="0.25">
      <c r="A650" t="s">
        <v>644</v>
      </c>
      <c r="B650">
        <v>0</v>
      </c>
      <c r="C650">
        <v>0</v>
      </c>
      <c r="D650">
        <v>0</v>
      </c>
      <c r="E650">
        <v>0</v>
      </c>
      <c r="G650">
        <v>0</v>
      </c>
      <c r="H650">
        <v>0</v>
      </c>
      <c r="I650">
        <v>0</v>
      </c>
      <c r="J650">
        <v>0</v>
      </c>
      <c r="L650">
        <v>0</v>
      </c>
      <c r="M650">
        <v>0</v>
      </c>
      <c r="N650">
        <v>0</v>
      </c>
      <c r="O650">
        <v>0</v>
      </c>
      <c r="Q650">
        <v>0</v>
      </c>
      <c r="R650">
        <v>0</v>
      </c>
      <c r="S650">
        <v>0</v>
      </c>
      <c r="T650">
        <v>0</v>
      </c>
      <c r="V650">
        <v>0</v>
      </c>
      <c r="W650">
        <v>0</v>
      </c>
      <c r="X650">
        <v>0</v>
      </c>
      <c r="Y650">
        <v>0</v>
      </c>
      <c r="AA650" s="2">
        <v>2605</v>
      </c>
      <c r="AB650">
        <v>0</v>
      </c>
      <c r="AC650">
        <v>0</v>
      </c>
      <c r="AD650">
        <v>0</v>
      </c>
      <c r="AE650">
        <v>0</v>
      </c>
    </row>
    <row r="651" spans="1:31" x14ac:dyDescent="0.25">
      <c r="A651" t="s">
        <v>645</v>
      </c>
      <c r="B651">
        <v>0</v>
      </c>
      <c r="C651">
        <v>0</v>
      </c>
      <c r="D651">
        <v>0</v>
      </c>
      <c r="E651">
        <v>0</v>
      </c>
      <c r="G651">
        <v>0</v>
      </c>
      <c r="H651">
        <v>0</v>
      </c>
      <c r="I651">
        <v>0</v>
      </c>
      <c r="J651">
        <v>0</v>
      </c>
      <c r="L651">
        <v>0</v>
      </c>
      <c r="M651">
        <v>0</v>
      </c>
      <c r="N651">
        <v>0</v>
      </c>
      <c r="O651">
        <v>0</v>
      </c>
      <c r="Q651">
        <v>0</v>
      </c>
      <c r="R651">
        <v>0</v>
      </c>
      <c r="S651">
        <v>0</v>
      </c>
      <c r="T651">
        <v>0</v>
      </c>
      <c r="V651">
        <v>0</v>
      </c>
      <c r="W651">
        <v>0</v>
      </c>
      <c r="X651">
        <v>0</v>
      </c>
      <c r="Y651">
        <v>0</v>
      </c>
      <c r="AA651" s="2">
        <v>260505</v>
      </c>
      <c r="AB651">
        <v>0</v>
      </c>
      <c r="AC651">
        <v>0</v>
      </c>
      <c r="AD651">
        <v>0</v>
      </c>
      <c r="AE651">
        <v>0</v>
      </c>
    </row>
    <row r="652" spans="1:31" x14ac:dyDescent="0.25">
      <c r="A652" t="s">
        <v>646</v>
      </c>
      <c r="B652">
        <v>0</v>
      </c>
      <c r="C652">
        <v>0</v>
      </c>
      <c r="D652">
        <v>0</v>
      </c>
      <c r="E652">
        <v>0</v>
      </c>
      <c r="G652">
        <v>0</v>
      </c>
      <c r="H652">
        <v>0</v>
      </c>
      <c r="I652">
        <v>0</v>
      </c>
      <c r="J652">
        <v>0</v>
      </c>
      <c r="L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T652">
        <v>0</v>
      </c>
      <c r="V652">
        <v>0</v>
      </c>
      <c r="W652">
        <v>0</v>
      </c>
      <c r="X652">
        <v>0</v>
      </c>
      <c r="Y652">
        <v>0</v>
      </c>
      <c r="AA652" s="2">
        <v>260510</v>
      </c>
      <c r="AB652">
        <v>0</v>
      </c>
      <c r="AC652">
        <v>0</v>
      </c>
      <c r="AD652">
        <v>0</v>
      </c>
      <c r="AE652">
        <v>0</v>
      </c>
    </row>
    <row r="653" spans="1:31" x14ac:dyDescent="0.25">
      <c r="A653" t="s">
        <v>647</v>
      </c>
      <c r="B653">
        <v>0</v>
      </c>
      <c r="C653">
        <v>0</v>
      </c>
      <c r="D653">
        <v>0</v>
      </c>
      <c r="E653">
        <v>0</v>
      </c>
      <c r="G653">
        <v>0</v>
      </c>
      <c r="H653">
        <v>0</v>
      </c>
      <c r="I653">
        <v>0</v>
      </c>
      <c r="J653">
        <v>0</v>
      </c>
      <c r="L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T653">
        <v>0</v>
      </c>
      <c r="V653">
        <v>0</v>
      </c>
      <c r="W653">
        <v>0</v>
      </c>
      <c r="X653">
        <v>0</v>
      </c>
      <c r="Y653">
        <v>0</v>
      </c>
      <c r="AA653" s="2">
        <v>260515</v>
      </c>
      <c r="AB653">
        <v>0</v>
      </c>
      <c r="AC653">
        <v>0</v>
      </c>
      <c r="AD653">
        <v>0</v>
      </c>
      <c r="AE653">
        <v>0</v>
      </c>
    </row>
    <row r="654" spans="1:31" x14ac:dyDescent="0.25">
      <c r="A654" t="s">
        <v>648</v>
      </c>
      <c r="B654">
        <v>0</v>
      </c>
      <c r="C654">
        <v>0</v>
      </c>
      <c r="D654">
        <v>0</v>
      </c>
      <c r="E654">
        <v>0</v>
      </c>
      <c r="G654">
        <v>0</v>
      </c>
      <c r="H654">
        <v>0</v>
      </c>
      <c r="I654">
        <v>0</v>
      </c>
      <c r="J654">
        <v>0</v>
      </c>
      <c r="L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T654">
        <v>0</v>
      </c>
      <c r="V654">
        <v>0</v>
      </c>
      <c r="W654">
        <v>0</v>
      </c>
      <c r="X654">
        <v>0</v>
      </c>
      <c r="Y654">
        <v>0</v>
      </c>
      <c r="AA654" s="2">
        <v>260520</v>
      </c>
      <c r="AB654">
        <v>0</v>
      </c>
      <c r="AC654">
        <v>0</v>
      </c>
      <c r="AD654">
        <v>0</v>
      </c>
      <c r="AE654">
        <v>0</v>
      </c>
    </row>
    <row r="655" spans="1:31" x14ac:dyDescent="0.25">
      <c r="A655" t="s">
        <v>649</v>
      </c>
      <c r="B655">
        <v>0</v>
      </c>
      <c r="C655">
        <v>0</v>
      </c>
      <c r="D655">
        <v>0</v>
      </c>
      <c r="E655">
        <v>0</v>
      </c>
      <c r="G655">
        <v>0</v>
      </c>
      <c r="H655">
        <v>0</v>
      </c>
      <c r="I655">
        <v>0</v>
      </c>
      <c r="J655">
        <v>0</v>
      </c>
      <c r="L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T655">
        <v>0</v>
      </c>
      <c r="V655">
        <v>0</v>
      </c>
      <c r="W655">
        <v>0</v>
      </c>
      <c r="X655">
        <v>0</v>
      </c>
      <c r="Y655">
        <v>0</v>
      </c>
      <c r="AA655" s="2">
        <v>260525</v>
      </c>
      <c r="AB655">
        <v>0</v>
      </c>
      <c r="AC655">
        <v>0</v>
      </c>
      <c r="AD655">
        <v>0</v>
      </c>
      <c r="AE655">
        <v>0</v>
      </c>
    </row>
    <row r="656" spans="1:31" x14ac:dyDescent="0.25">
      <c r="A656" t="s">
        <v>650</v>
      </c>
      <c r="B656">
        <v>0</v>
      </c>
      <c r="C656">
        <v>15000000</v>
      </c>
      <c r="D656">
        <v>0</v>
      </c>
      <c r="E656">
        <v>1878800.74</v>
      </c>
      <c r="G656">
        <v>0</v>
      </c>
      <c r="H656">
        <v>0</v>
      </c>
      <c r="I656">
        <v>0</v>
      </c>
      <c r="J656">
        <v>1239150.78</v>
      </c>
      <c r="L656">
        <v>0</v>
      </c>
      <c r="M656">
        <v>0</v>
      </c>
      <c r="N656">
        <v>0</v>
      </c>
      <c r="O656">
        <v>928903.75</v>
      </c>
      <c r="Q656">
        <v>0</v>
      </c>
      <c r="R656">
        <v>0</v>
      </c>
      <c r="S656">
        <v>0</v>
      </c>
      <c r="T656">
        <v>629116.94999999995</v>
      </c>
      <c r="V656">
        <v>0</v>
      </c>
      <c r="W656">
        <v>0</v>
      </c>
      <c r="X656">
        <v>0</v>
      </c>
      <c r="Y656">
        <v>374716.29</v>
      </c>
      <c r="AA656" s="2">
        <v>2606</v>
      </c>
      <c r="AB656">
        <v>0</v>
      </c>
      <c r="AC656">
        <v>0</v>
      </c>
      <c r="AD656">
        <v>0</v>
      </c>
      <c r="AE656">
        <v>0.20377991000000001</v>
      </c>
    </row>
    <row r="657" spans="1:31" x14ac:dyDescent="0.25">
      <c r="A657" t="s">
        <v>651</v>
      </c>
      <c r="B657">
        <v>0</v>
      </c>
      <c r="C657">
        <v>2500000</v>
      </c>
      <c r="D657">
        <v>0</v>
      </c>
      <c r="E657">
        <v>50398.13</v>
      </c>
      <c r="G657">
        <v>0</v>
      </c>
      <c r="H657">
        <v>0</v>
      </c>
      <c r="I657">
        <v>0</v>
      </c>
      <c r="J657">
        <v>32414.32</v>
      </c>
      <c r="L657">
        <v>0</v>
      </c>
      <c r="M657">
        <v>0</v>
      </c>
      <c r="N657">
        <v>0</v>
      </c>
      <c r="O657">
        <v>28001.57</v>
      </c>
      <c r="Q657">
        <v>0</v>
      </c>
      <c r="R657">
        <v>0</v>
      </c>
      <c r="S657">
        <v>0</v>
      </c>
      <c r="T657">
        <v>172980.44</v>
      </c>
      <c r="V657">
        <v>0</v>
      </c>
      <c r="W657">
        <v>0</v>
      </c>
      <c r="X657">
        <v>0</v>
      </c>
      <c r="Y657">
        <v>88441.95</v>
      </c>
      <c r="AA657" s="2">
        <v>260605</v>
      </c>
      <c r="AB657">
        <v>0</v>
      </c>
      <c r="AC657">
        <v>0</v>
      </c>
      <c r="AD657">
        <v>0</v>
      </c>
      <c r="AE657">
        <v>5.414944E-2</v>
      </c>
    </row>
    <row r="658" spans="1:31" x14ac:dyDescent="0.25">
      <c r="A658" t="s">
        <v>652</v>
      </c>
      <c r="B658">
        <v>0</v>
      </c>
      <c r="C658">
        <v>1250000</v>
      </c>
      <c r="D658">
        <v>0</v>
      </c>
      <c r="E658">
        <v>115379.51</v>
      </c>
      <c r="G658">
        <v>0</v>
      </c>
      <c r="H658">
        <v>0</v>
      </c>
      <c r="I658">
        <v>0</v>
      </c>
      <c r="J658">
        <v>40797.769999999997</v>
      </c>
      <c r="L658">
        <v>0</v>
      </c>
      <c r="M658">
        <v>0</v>
      </c>
      <c r="N658">
        <v>0</v>
      </c>
      <c r="O658">
        <v>28041.040000000001</v>
      </c>
      <c r="Q658">
        <v>0</v>
      </c>
      <c r="R658">
        <v>0</v>
      </c>
      <c r="S658">
        <v>0</v>
      </c>
      <c r="T658">
        <v>25403.67</v>
      </c>
      <c r="V658">
        <v>0</v>
      </c>
      <c r="W658">
        <v>0</v>
      </c>
      <c r="X658">
        <v>0</v>
      </c>
      <c r="Y658">
        <v>27388.66</v>
      </c>
      <c r="AA658" s="2">
        <v>260610</v>
      </c>
      <c r="AB658">
        <v>0</v>
      </c>
      <c r="AC658">
        <v>0</v>
      </c>
      <c r="AD658">
        <v>0</v>
      </c>
      <c r="AE658">
        <v>1.418634E-2</v>
      </c>
    </row>
    <row r="659" spans="1:31" x14ac:dyDescent="0.25">
      <c r="A659" t="s">
        <v>653</v>
      </c>
      <c r="B659">
        <v>0</v>
      </c>
      <c r="C659">
        <v>0</v>
      </c>
      <c r="D659">
        <v>0</v>
      </c>
      <c r="E659">
        <v>156657.57999999999</v>
      </c>
      <c r="G659">
        <v>0</v>
      </c>
      <c r="H659">
        <v>0</v>
      </c>
      <c r="I659">
        <v>0</v>
      </c>
      <c r="J659">
        <v>59997.18</v>
      </c>
      <c r="L659">
        <v>0</v>
      </c>
      <c r="M659">
        <v>0</v>
      </c>
      <c r="N659">
        <v>0</v>
      </c>
      <c r="O659">
        <v>56548.17</v>
      </c>
      <c r="Q659">
        <v>0</v>
      </c>
      <c r="R659">
        <v>0</v>
      </c>
      <c r="S659">
        <v>0</v>
      </c>
      <c r="T659">
        <v>42263.88</v>
      </c>
      <c r="V659">
        <v>0</v>
      </c>
      <c r="W659">
        <v>0</v>
      </c>
      <c r="X659">
        <v>0</v>
      </c>
      <c r="Y659">
        <v>27790.75</v>
      </c>
      <c r="AA659" s="2">
        <v>260615</v>
      </c>
      <c r="AB659">
        <v>0</v>
      </c>
      <c r="AC659">
        <v>0</v>
      </c>
      <c r="AD659">
        <v>0</v>
      </c>
      <c r="AE659">
        <v>7.2321800000000004E-3</v>
      </c>
    </row>
    <row r="660" spans="1:31" x14ac:dyDescent="0.25">
      <c r="A660" t="s">
        <v>654</v>
      </c>
      <c r="B660">
        <v>0</v>
      </c>
      <c r="C660">
        <v>3750000</v>
      </c>
      <c r="D660">
        <v>0</v>
      </c>
      <c r="E660">
        <v>240011.85</v>
      </c>
      <c r="G660">
        <v>0</v>
      </c>
      <c r="H660">
        <v>0</v>
      </c>
      <c r="I660">
        <v>0</v>
      </c>
      <c r="J660">
        <v>161333.94</v>
      </c>
      <c r="L660">
        <v>0</v>
      </c>
      <c r="M660">
        <v>0</v>
      </c>
      <c r="N660">
        <v>0</v>
      </c>
      <c r="O660">
        <v>142769.01999999999</v>
      </c>
      <c r="Q660">
        <v>0</v>
      </c>
      <c r="R660">
        <v>0</v>
      </c>
      <c r="S660">
        <v>0</v>
      </c>
      <c r="T660">
        <v>113586.84</v>
      </c>
      <c r="V660">
        <v>0</v>
      </c>
      <c r="W660">
        <v>0</v>
      </c>
      <c r="X660">
        <v>0</v>
      </c>
      <c r="Y660">
        <v>92766.57</v>
      </c>
      <c r="AA660" s="2">
        <v>260620</v>
      </c>
      <c r="AB660">
        <v>0</v>
      </c>
      <c r="AC660">
        <v>0</v>
      </c>
      <c r="AD660">
        <v>0</v>
      </c>
      <c r="AE660">
        <v>5.2980359999999997E-2</v>
      </c>
    </row>
    <row r="661" spans="1:31" x14ac:dyDescent="0.25">
      <c r="A661" t="s">
        <v>655</v>
      </c>
      <c r="B661">
        <v>0</v>
      </c>
      <c r="C661">
        <v>7500000</v>
      </c>
      <c r="D661">
        <v>0</v>
      </c>
      <c r="E661">
        <v>1316353.67</v>
      </c>
      <c r="G661">
        <v>0</v>
      </c>
      <c r="H661">
        <v>0</v>
      </c>
      <c r="I661">
        <v>0</v>
      </c>
      <c r="J661">
        <v>944607.57</v>
      </c>
      <c r="L661">
        <v>0</v>
      </c>
      <c r="M661">
        <v>0</v>
      </c>
      <c r="N661">
        <v>0</v>
      </c>
      <c r="O661">
        <v>673543.95</v>
      </c>
      <c r="Q661">
        <v>0</v>
      </c>
      <c r="R661">
        <v>0</v>
      </c>
      <c r="S661">
        <v>0</v>
      </c>
      <c r="T661">
        <v>274882.12</v>
      </c>
      <c r="V661">
        <v>0</v>
      </c>
      <c r="W661">
        <v>0</v>
      </c>
      <c r="X661">
        <v>0</v>
      </c>
      <c r="Y661">
        <v>138328.35999999999</v>
      </c>
      <c r="AA661" s="2">
        <v>260625</v>
      </c>
      <c r="AB661">
        <v>0</v>
      </c>
      <c r="AC661">
        <v>0</v>
      </c>
      <c r="AD661">
        <v>0</v>
      </c>
      <c r="AE661">
        <v>7.5231590000000001E-2</v>
      </c>
    </row>
    <row r="662" spans="1:31" x14ac:dyDescent="0.25">
      <c r="A662" t="s">
        <v>656</v>
      </c>
      <c r="B662">
        <v>1836111.46</v>
      </c>
      <c r="C662">
        <v>9731959.2300000004</v>
      </c>
      <c r="D662">
        <v>0</v>
      </c>
      <c r="E662">
        <v>7610.46</v>
      </c>
      <c r="G662">
        <v>1566525.62</v>
      </c>
      <c r="H662">
        <v>11225812.220000001</v>
      </c>
      <c r="I662">
        <v>0</v>
      </c>
      <c r="J662">
        <v>6694.37</v>
      </c>
      <c r="L662">
        <v>1296939.71</v>
      </c>
      <c r="M662">
        <v>12777498.99</v>
      </c>
      <c r="N662">
        <v>47408527.68</v>
      </c>
      <c r="O662">
        <v>6044.44</v>
      </c>
      <c r="Q662">
        <v>1163609.1499999999</v>
      </c>
      <c r="R662">
        <v>14701895.060000001</v>
      </c>
      <c r="S662">
        <v>31209399.960000001</v>
      </c>
      <c r="T662">
        <v>5770.91</v>
      </c>
      <c r="V662">
        <v>14995806.539999999</v>
      </c>
      <c r="W662">
        <v>1030278.59</v>
      </c>
      <c r="X662">
        <v>67806472.420000002</v>
      </c>
      <c r="Y662">
        <v>5473.01</v>
      </c>
      <c r="AA662" s="2">
        <v>2607</v>
      </c>
      <c r="AB662">
        <v>99541362.349999994</v>
      </c>
      <c r="AC662">
        <v>13660862.130000001</v>
      </c>
      <c r="AD662">
        <v>917758.53</v>
      </c>
      <c r="AE662">
        <v>4.65242E-3</v>
      </c>
    </row>
    <row r="663" spans="1:31" x14ac:dyDescent="0.25">
      <c r="A663" t="s">
        <v>657</v>
      </c>
      <c r="B663">
        <v>0</v>
      </c>
      <c r="C663">
        <v>177145.97</v>
      </c>
      <c r="D663">
        <v>0</v>
      </c>
      <c r="E663">
        <v>0</v>
      </c>
      <c r="G663">
        <v>0</v>
      </c>
      <c r="H663">
        <v>1912.31</v>
      </c>
      <c r="I663">
        <v>0</v>
      </c>
      <c r="J663">
        <v>0</v>
      </c>
      <c r="L663">
        <v>0</v>
      </c>
      <c r="M663">
        <v>1912.31</v>
      </c>
      <c r="N663">
        <v>0</v>
      </c>
      <c r="O663">
        <v>0</v>
      </c>
      <c r="Q663">
        <v>0</v>
      </c>
      <c r="R663">
        <v>1912.31</v>
      </c>
      <c r="S663">
        <v>6673963.7599999998</v>
      </c>
      <c r="T663">
        <v>0</v>
      </c>
      <c r="V663">
        <v>1912.31</v>
      </c>
      <c r="W663">
        <v>0</v>
      </c>
      <c r="X663">
        <v>3050000</v>
      </c>
      <c r="Y663">
        <v>0</v>
      </c>
      <c r="AA663" s="2">
        <v>260705</v>
      </c>
      <c r="AB663">
        <v>3165000</v>
      </c>
      <c r="AC663">
        <v>1912.31</v>
      </c>
      <c r="AD663">
        <v>0</v>
      </c>
      <c r="AE663">
        <v>0</v>
      </c>
    </row>
    <row r="664" spans="1:31" x14ac:dyDescent="0.25">
      <c r="A664" t="s">
        <v>658</v>
      </c>
      <c r="B664">
        <v>29374.68</v>
      </c>
      <c r="C664">
        <v>56219.17</v>
      </c>
      <c r="D664">
        <v>0</v>
      </c>
      <c r="E664">
        <v>0</v>
      </c>
      <c r="G664">
        <v>29374.68</v>
      </c>
      <c r="H664">
        <v>56219.17</v>
      </c>
      <c r="I664">
        <v>0</v>
      </c>
      <c r="J664">
        <v>0</v>
      </c>
      <c r="L664">
        <v>29374.68</v>
      </c>
      <c r="M664">
        <v>56219.17</v>
      </c>
      <c r="N664">
        <v>37812.959999999999</v>
      </c>
      <c r="O664">
        <v>0</v>
      </c>
      <c r="Q664">
        <v>45854.78</v>
      </c>
      <c r="R664">
        <v>56219.17</v>
      </c>
      <c r="S664">
        <v>0</v>
      </c>
      <c r="T664">
        <v>0</v>
      </c>
      <c r="V664">
        <v>56219.17</v>
      </c>
      <c r="W664">
        <v>29374.68</v>
      </c>
      <c r="X664">
        <v>0</v>
      </c>
      <c r="Y664">
        <v>0</v>
      </c>
      <c r="AA664" s="2">
        <v>260710</v>
      </c>
      <c r="AB664">
        <v>8333333.3300000001</v>
      </c>
      <c r="AC664">
        <v>56219.17</v>
      </c>
      <c r="AD664">
        <v>0</v>
      </c>
      <c r="AE664">
        <v>0</v>
      </c>
    </row>
    <row r="665" spans="1:31" x14ac:dyDescent="0.25">
      <c r="A665" t="s">
        <v>659</v>
      </c>
      <c r="B665">
        <v>84607.74</v>
      </c>
      <c r="C665">
        <v>412603.92</v>
      </c>
      <c r="D665">
        <v>0</v>
      </c>
      <c r="E665">
        <v>5.48</v>
      </c>
      <c r="G665">
        <v>84607.74</v>
      </c>
      <c r="H665">
        <v>1010646.12</v>
      </c>
      <c r="I665">
        <v>0</v>
      </c>
      <c r="J665">
        <v>5.48</v>
      </c>
      <c r="L665">
        <v>16480.099999999999</v>
      </c>
      <c r="M665">
        <v>1015639.92</v>
      </c>
      <c r="N665">
        <v>6410690.21</v>
      </c>
      <c r="O665">
        <v>5.48</v>
      </c>
      <c r="Q665">
        <v>0</v>
      </c>
      <c r="R665">
        <v>733157.46</v>
      </c>
      <c r="S665">
        <v>0</v>
      </c>
      <c r="T665">
        <v>5.48</v>
      </c>
      <c r="V665">
        <v>752628.66</v>
      </c>
      <c r="W665">
        <v>16480.099999999999</v>
      </c>
      <c r="X665">
        <v>3733963.78</v>
      </c>
      <c r="Y665">
        <v>5.48</v>
      </c>
      <c r="AA665" s="2">
        <v>260715</v>
      </c>
      <c r="AB665">
        <v>50037812.960000001</v>
      </c>
      <c r="AC665">
        <v>730419.06</v>
      </c>
      <c r="AD665">
        <v>45854.78</v>
      </c>
      <c r="AE665">
        <v>5.48E-6</v>
      </c>
    </row>
    <row r="666" spans="1:31" x14ac:dyDescent="0.25">
      <c r="A666" t="s">
        <v>660</v>
      </c>
      <c r="B666">
        <v>134792.92000000001</v>
      </c>
      <c r="C666">
        <v>470735.4</v>
      </c>
      <c r="D666">
        <v>0</v>
      </c>
      <c r="E666">
        <v>39.380000000000003</v>
      </c>
      <c r="G666">
        <v>134792.99</v>
      </c>
      <c r="H666">
        <v>1068777.6000000001</v>
      </c>
      <c r="I666">
        <v>0</v>
      </c>
      <c r="J666">
        <v>39.380000000000003</v>
      </c>
      <c r="L666">
        <v>66665.279999999999</v>
      </c>
      <c r="M666">
        <v>1073771.3999999999</v>
      </c>
      <c r="N666">
        <v>6498503.1699999999</v>
      </c>
      <c r="O666">
        <v>31.2</v>
      </c>
      <c r="Q666">
        <v>66665.279999999999</v>
      </c>
      <c r="R666">
        <v>791288.94</v>
      </c>
      <c r="S666">
        <v>6728963.7400000002</v>
      </c>
      <c r="T666">
        <v>31.2</v>
      </c>
      <c r="V666">
        <v>810760.14</v>
      </c>
      <c r="W666">
        <v>66665.279999999999</v>
      </c>
      <c r="X666">
        <v>11481146.289999999</v>
      </c>
      <c r="Y666">
        <v>31.2</v>
      </c>
      <c r="AA666" s="2">
        <v>260720</v>
      </c>
      <c r="AB666">
        <v>11606146.289999999</v>
      </c>
      <c r="AC666">
        <v>788550.54</v>
      </c>
      <c r="AD666">
        <v>45854.78</v>
      </c>
      <c r="AE666">
        <v>3.1199999999999999E-5</v>
      </c>
    </row>
    <row r="667" spans="1:31" x14ac:dyDescent="0.25">
      <c r="A667" t="s">
        <v>661</v>
      </c>
      <c r="B667">
        <v>1587336.12</v>
      </c>
      <c r="C667">
        <v>8615254.7699999996</v>
      </c>
      <c r="D667">
        <v>0</v>
      </c>
      <c r="E667">
        <v>7565.6</v>
      </c>
      <c r="G667">
        <v>1317750.21</v>
      </c>
      <c r="H667">
        <v>9088257.0199999996</v>
      </c>
      <c r="I667">
        <v>0</v>
      </c>
      <c r="J667">
        <v>6649.51</v>
      </c>
      <c r="L667">
        <v>1184419.6499999999</v>
      </c>
      <c r="M667">
        <v>10629956.189999999</v>
      </c>
      <c r="N667">
        <v>34461521.340000004</v>
      </c>
      <c r="O667">
        <v>6007.76</v>
      </c>
      <c r="Q667">
        <v>1051089.0900000001</v>
      </c>
      <c r="R667">
        <v>13119317.18</v>
      </c>
      <c r="S667">
        <v>17806472.460000001</v>
      </c>
      <c r="T667">
        <v>5734.23</v>
      </c>
      <c r="V667">
        <v>13374286.26</v>
      </c>
      <c r="W667">
        <v>917758.53</v>
      </c>
      <c r="X667">
        <v>49541362.350000001</v>
      </c>
      <c r="Y667">
        <v>5436.33</v>
      </c>
      <c r="AA667" s="2">
        <v>260725</v>
      </c>
      <c r="AB667">
        <v>26399069.77</v>
      </c>
      <c r="AC667">
        <v>12083761.050000001</v>
      </c>
      <c r="AD667">
        <v>826048.97</v>
      </c>
      <c r="AE667">
        <v>4.6157400000000001E-3</v>
      </c>
    </row>
    <row r="668" spans="1:31" x14ac:dyDescent="0.25">
      <c r="A668" t="s">
        <v>662</v>
      </c>
      <c r="B668">
        <v>0</v>
      </c>
      <c r="C668">
        <v>0</v>
      </c>
      <c r="D668">
        <v>0</v>
      </c>
      <c r="E668">
        <v>0</v>
      </c>
      <c r="G668">
        <v>0</v>
      </c>
      <c r="H668">
        <v>0</v>
      </c>
      <c r="I668">
        <v>0</v>
      </c>
      <c r="J668">
        <v>0</v>
      </c>
      <c r="L668">
        <v>0</v>
      </c>
      <c r="M668">
        <v>0</v>
      </c>
      <c r="N668">
        <v>0</v>
      </c>
      <c r="O668">
        <v>0</v>
      </c>
      <c r="Q668">
        <v>0</v>
      </c>
      <c r="R668">
        <v>0</v>
      </c>
      <c r="S668">
        <v>0</v>
      </c>
      <c r="T668">
        <v>0</v>
      </c>
      <c r="V668">
        <v>0</v>
      </c>
      <c r="W668">
        <v>0</v>
      </c>
      <c r="X668">
        <v>0</v>
      </c>
      <c r="Y668">
        <v>0</v>
      </c>
      <c r="AA668" s="2">
        <v>2608</v>
      </c>
      <c r="AB668">
        <v>0</v>
      </c>
      <c r="AC668">
        <v>0</v>
      </c>
      <c r="AD668">
        <v>0</v>
      </c>
      <c r="AE668">
        <v>0</v>
      </c>
    </row>
    <row r="669" spans="1:31" x14ac:dyDescent="0.25">
      <c r="A669" t="s">
        <v>663</v>
      </c>
      <c r="B669">
        <v>0</v>
      </c>
      <c r="C669">
        <v>0</v>
      </c>
      <c r="D669">
        <v>0</v>
      </c>
      <c r="E669">
        <v>0</v>
      </c>
      <c r="G669">
        <v>0</v>
      </c>
      <c r="H669">
        <v>0</v>
      </c>
      <c r="I669">
        <v>0</v>
      </c>
      <c r="J669">
        <v>0</v>
      </c>
      <c r="L669">
        <v>0</v>
      </c>
      <c r="M669">
        <v>0</v>
      </c>
      <c r="N669">
        <v>0</v>
      </c>
      <c r="O669">
        <v>0</v>
      </c>
      <c r="Q669">
        <v>0</v>
      </c>
      <c r="R669">
        <v>0</v>
      </c>
      <c r="S669">
        <v>0</v>
      </c>
      <c r="T669">
        <v>0</v>
      </c>
      <c r="V669">
        <v>0</v>
      </c>
      <c r="W669">
        <v>0</v>
      </c>
      <c r="X669">
        <v>0</v>
      </c>
      <c r="Y669">
        <v>0</v>
      </c>
      <c r="AA669" s="2">
        <v>260805</v>
      </c>
      <c r="AB669">
        <v>0</v>
      </c>
      <c r="AC669">
        <v>0</v>
      </c>
      <c r="AD669">
        <v>0</v>
      </c>
      <c r="AE669">
        <v>0</v>
      </c>
    </row>
    <row r="670" spans="1:31" x14ac:dyDescent="0.25">
      <c r="A670" t="s">
        <v>664</v>
      </c>
      <c r="B670">
        <v>0</v>
      </c>
      <c r="C670">
        <v>0</v>
      </c>
      <c r="D670">
        <v>0</v>
      </c>
      <c r="E670">
        <v>0</v>
      </c>
      <c r="G670">
        <v>0</v>
      </c>
      <c r="H670">
        <v>0</v>
      </c>
      <c r="I670">
        <v>0</v>
      </c>
      <c r="J670">
        <v>0</v>
      </c>
      <c r="L670">
        <v>0</v>
      </c>
      <c r="M670">
        <v>0</v>
      </c>
      <c r="N670">
        <v>0</v>
      </c>
      <c r="O670">
        <v>0</v>
      </c>
      <c r="Q670">
        <v>0</v>
      </c>
      <c r="R670">
        <v>0</v>
      </c>
      <c r="S670">
        <v>0</v>
      </c>
      <c r="T670">
        <v>0</v>
      </c>
      <c r="V670">
        <v>0</v>
      </c>
      <c r="W670">
        <v>0</v>
      </c>
      <c r="X670">
        <v>0</v>
      </c>
      <c r="Y670">
        <v>0</v>
      </c>
      <c r="AA670" s="2">
        <v>260810</v>
      </c>
      <c r="AB670">
        <v>0</v>
      </c>
      <c r="AC670">
        <v>0</v>
      </c>
      <c r="AD670">
        <v>0</v>
      </c>
      <c r="AE670">
        <v>0</v>
      </c>
    </row>
    <row r="671" spans="1:31" x14ac:dyDescent="0.25">
      <c r="A671" t="s">
        <v>665</v>
      </c>
      <c r="B671">
        <v>0</v>
      </c>
      <c r="C671">
        <v>0</v>
      </c>
      <c r="D671">
        <v>0</v>
      </c>
      <c r="E671">
        <v>0</v>
      </c>
      <c r="G671">
        <v>0</v>
      </c>
      <c r="H671">
        <v>0</v>
      </c>
      <c r="I671">
        <v>0</v>
      </c>
      <c r="J671">
        <v>0</v>
      </c>
      <c r="L671">
        <v>0</v>
      </c>
      <c r="M671">
        <v>0</v>
      </c>
      <c r="N671">
        <v>0</v>
      </c>
      <c r="O671">
        <v>0</v>
      </c>
      <c r="Q671">
        <v>0</v>
      </c>
      <c r="R671">
        <v>0</v>
      </c>
      <c r="S671">
        <v>0</v>
      </c>
      <c r="T671">
        <v>0</v>
      </c>
      <c r="V671">
        <v>0</v>
      </c>
      <c r="W671">
        <v>0</v>
      </c>
      <c r="X671">
        <v>0</v>
      </c>
      <c r="Y671">
        <v>0</v>
      </c>
      <c r="AA671" s="2">
        <v>260815</v>
      </c>
      <c r="AB671">
        <v>0</v>
      </c>
      <c r="AC671">
        <v>0</v>
      </c>
      <c r="AD671">
        <v>0</v>
      </c>
      <c r="AE671">
        <v>0</v>
      </c>
    </row>
    <row r="672" spans="1:31" x14ac:dyDescent="0.25">
      <c r="A672" t="s">
        <v>666</v>
      </c>
      <c r="B672">
        <v>0</v>
      </c>
      <c r="C672">
        <v>0</v>
      </c>
      <c r="D672">
        <v>0</v>
      </c>
      <c r="E672">
        <v>0</v>
      </c>
      <c r="G672">
        <v>0</v>
      </c>
      <c r="H672">
        <v>0</v>
      </c>
      <c r="I672">
        <v>0</v>
      </c>
      <c r="J672">
        <v>0</v>
      </c>
      <c r="L672">
        <v>0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T672">
        <v>0</v>
      </c>
      <c r="V672">
        <v>0</v>
      </c>
      <c r="W672">
        <v>0</v>
      </c>
      <c r="X672">
        <v>0</v>
      </c>
      <c r="Y672">
        <v>0</v>
      </c>
      <c r="AA672" s="2">
        <v>260820</v>
      </c>
      <c r="AB672">
        <v>0</v>
      </c>
      <c r="AC672">
        <v>0</v>
      </c>
      <c r="AD672">
        <v>0</v>
      </c>
      <c r="AE672">
        <v>0</v>
      </c>
    </row>
    <row r="673" spans="1:31" x14ac:dyDescent="0.25">
      <c r="A673" t="s">
        <v>667</v>
      </c>
      <c r="B673">
        <v>0</v>
      </c>
      <c r="C673">
        <v>0</v>
      </c>
      <c r="D673">
        <v>0</v>
      </c>
      <c r="E673">
        <v>0</v>
      </c>
      <c r="G673">
        <v>0</v>
      </c>
      <c r="H673">
        <v>0</v>
      </c>
      <c r="I673">
        <v>0</v>
      </c>
      <c r="J673">
        <v>0</v>
      </c>
      <c r="L673">
        <v>0</v>
      </c>
      <c r="M673">
        <v>0</v>
      </c>
      <c r="N673">
        <v>0</v>
      </c>
      <c r="O673">
        <v>0</v>
      </c>
      <c r="Q673">
        <v>0</v>
      </c>
      <c r="R673">
        <v>0</v>
      </c>
      <c r="S673">
        <v>0</v>
      </c>
      <c r="T673">
        <v>0</v>
      </c>
      <c r="V673">
        <v>0</v>
      </c>
      <c r="W673">
        <v>0</v>
      </c>
      <c r="X673">
        <v>0</v>
      </c>
      <c r="Y673">
        <v>0</v>
      </c>
      <c r="AA673" s="2">
        <v>260825</v>
      </c>
      <c r="AB673">
        <v>0</v>
      </c>
      <c r="AC673">
        <v>0</v>
      </c>
      <c r="AD673">
        <v>0</v>
      </c>
      <c r="AE673">
        <v>0</v>
      </c>
    </row>
    <row r="674" spans="1:31" x14ac:dyDescent="0.25">
      <c r="A674" t="s">
        <v>668</v>
      </c>
      <c r="B674">
        <v>0</v>
      </c>
      <c r="C674">
        <v>0</v>
      </c>
      <c r="D674">
        <v>0</v>
      </c>
      <c r="E674">
        <v>0</v>
      </c>
      <c r="G674">
        <v>0</v>
      </c>
      <c r="H674">
        <v>0</v>
      </c>
      <c r="I674">
        <v>0</v>
      </c>
      <c r="J674">
        <v>0</v>
      </c>
      <c r="L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T674">
        <v>0</v>
      </c>
      <c r="V674">
        <v>0</v>
      </c>
      <c r="W674">
        <v>0</v>
      </c>
      <c r="X674">
        <v>0</v>
      </c>
      <c r="Y674">
        <v>0</v>
      </c>
      <c r="AA674" s="2">
        <v>2609</v>
      </c>
      <c r="AB674">
        <v>0</v>
      </c>
      <c r="AC674">
        <v>0</v>
      </c>
      <c r="AD674">
        <v>0</v>
      </c>
      <c r="AE674">
        <v>0</v>
      </c>
    </row>
    <row r="675" spans="1:31" x14ac:dyDescent="0.25">
      <c r="A675" t="s">
        <v>669</v>
      </c>
      <c r="B675">
        <v>0</v>
      </c>
      <c r="C675">
        <v>0</v>
      </c>
      <c r="D675">
        <v>0</v>
      </c>
      <c r="E675">
        <v>0</v>
      </c>
      <c r="G675">
        <v>0</v>
      </c>
      <c r="H675">
        <v>0</v>
      </c>
      <c r="I675">
        <v>0</v>
      </c>
      <c r="J675">
        <v>0</v>
      </c>
      <c r="L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T675">
        <v>0</v>
      </c>
      <c r="V675">
        <v>0</v>
      </c>
      <c r="W675">
        <v>0</v>
      </c>
      <c r="X675">
        <v>0</v>
      </c>
      <c r="Y675">
        <v>0</v>
      </c>
      <c r="AA675" s="2">
        <v>260905</v>
      </c>
      <c r="AB675">
        <v>0</v>
      </c>
      <c r="AC675">
        <v>0</v>
      </c>
      <c r="AD675">
        <v>0</v>
      </c>
      <c r="AE675">
        <v>0</v>
      </c>
    </row>
    <row r="676" spans="1:31" x14ac:dyDescent="0.25">
      <c r="A676" t="s">
        <v>670</v>
      </c>
      <c r="B676">
        <v>0</v>
      </c>
      <c r="C676">
        <v>0</v>
      </c>
      <c r="D676">
        <v>0</v>
      </c>
      <c r="E676">
        <v>0</v>
      </c>
      <c r="G676">
        <v>0</v>
      </c>
      <c r="H676">
        <v>0</v>
      </c>
      <c r="I676">
        <v>0</v>
      </c>
      <c r="J676">
        <v>0</v>
      </c>
      <c r="L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T676">
        <v>0</v>
      </c>
      <c r="V676">
        <v>0</v>
      </c>
      <c r="W676">
        <v>0</v>
      </c>
      <c r="X676">
        <v>0</v>
      </c>
      <c r="Y676">
        <v>0</v>
      </c>
      <c r="AA676" s="2">
        <v>260910</v>
      </c>
      <c r="AB676">
        <v>0</v>
      </c>
      <c r="AC676">
        <v>0</v>
      </c>
      <c r="AD676">
        <v>0</v>
      </c>
      <c r="AE676">
        <v>0</v>
      </c>
    </row>
    <row r="677" spans="1:31" x14ac:dyDescent="0.25">
      <c r="A677" t="s">
        <v>671</v>
      </c>
      <c r="B677">
        <v>0</v>
      </c>
      <c r="C677">
        <v>0</v>
      </c>
      <c r="D677">
        <v>0</v>
      </c>
      <c r="E677">
        <v>0</v>
      </c>
      <c r="G677">
        <v>0</v>
      </c>
      <c r="H677">
        <v>0</v>
      </c>
      <c r="I677">
        <v>0</v>
      </c>
      <c r="J677">
        <v>0</v>
      </c>
      <c r="L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T677">
        <v>0</v>
      </c>
      <c r="V677">
        <v>0</v>
      </c>
      <c r="W677">
        <v>0</v>
      </c>
      <c r="X677">
        <v>0</v>
      </c>
      <c r="Y677">
        <v>0</v>
      </c>
      <c r="AA677" s="2">
        <v>260915</v>
      </c>
      <c r="AB677">
        <v>0</v>
      </c>
      <c r="AC677">
        <v>0</v>
      </c>
      <c r="AD677">
        <v>0</v>
      </c>
      <c r="AE677">
        <v>0</v>
      </c>
    </row>
    <row r="678" spans="1:31" x14ac:dyDescent="0.25">
      <c r="A678" t="s">
        <v>672</v>
      </c>
      <c r="B678">
        <v>0</v>
      </c>
      <c r="C678">
        <v>0</v>
      </c>
      <c r="D678">
        <v>0</v>
      </c>
      <c r="E678">
        <v>0</v>
      </c>
      <c r="G678">
        <v>0</v>
      </c>
      <c r="H678">
        <v>0</v>
      </c>
      <c r="I678">
        <v>0</v>
      </c>
      <c r="J678">
        <v>0</v>
      </c>
      <c r="L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T678">
        <v>0</v>
      </c>
      <c r="V678">
        <v>0</v>
      </c>
      <c r="W678">
        <v>0</v>
      </c>
      <c r="X678">
        <v>0</v>
      </c>
      <c r="Y678">
        <v>0</v>
      </c>
      <c r="AA678" s="2">
        <v>260920</v>
      </c>
      <c r="AB678">
        <v>0</v>
      </c>
      <c r="AC678">
        <v>0</v>
      </c>
      <c r="AD678">
        <v>0</v>
      </c>
      <c r="AE678">
        <v>0</v>
      </c>
    </row>
    <row r="679" spans="1:31" x14ac:dyDescent="0.25">
      <c r="A679" t="s">
        <v>673</v>
      </c>
      <c r="B679">
        <v>0</v>
      </c>
      <c r="C679">
        <v>0</v>
      </c>
      <c r="D679">
        <v>0</v>
      </c>
      <c r="E679">
        <v>0</v>
      </c>
      <c r="G679">
        <v>0</v>
      </c>
      <c r="H679">
        <v>0</v>
      </c>
      <c r="I679">
        <v>0</v>
      </c>
      <c r="J679">
        <v>0</v>
      </c>
      <c r="L679">
        <v>0</v>
      </c>
      <c r="M679">
        <v>0</v>
      </c>
      <c r="N679">
        <v>0</v>
      </c>
      <c r="O679">
        <v>0</v>
      </c>
      <c r="Q679">
        <v>0</v>
      </c>
      <c r="R679">
        <v>0</v>
      </c>
      <c r="S679">
        <v>0</v>
      </c>
      <c r="T679">
        <v>0</v>
      </c>
      <c r="V679">
        <v>0</v>
      </c>
      <c r="W679">
        <v>0</v>
      </c>
      <c r="X679">
        <v>0</v>
      </c>
      <c r="Y679">
        <v>0</v>
      </c>
      <c r="AA679" s="2">
        <v>260925</v>
      </c>
      <c r="AB679">
        <v>0</v>
      </c>
      <c r="AC679">
        <v>0</v>
      </c>
      <c r="AD679">
        <v>0</v>
      </c>
      <c r="AE679">
        <v>0</v>
      </c>
    </row>
    <row r="680" spans="1:31" x14ac:dyDescent="0.25">
      <c r="A680" t="s">
        <v>674</v>
      </c>
      <c r="B680">
        <v>0</v>
      </c>
      <c r="C680">
        <v>0</v>
      </c>
      <c r="D680">
        <v>0</v>
      </c>
      <c r="E680">
        <v>0</v>
      </c>
      <c r="G680">
        <v>0</v>
      </c>
      <c r="H680">
        <v>0</v>
      </c>
      <c r="I680">
        <v>0</v>
      </c>
      <c r="J680">
        <v>0</v>
      </c>
      <c r="L680">
        <v>0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T680">
        <v>0</v>
      </c>
      <c r="V680">
        <v>0</v>
      </c>
      <c r="W680">
        <v>0</v>
      </c>
      <c r="X680">
        <v>0</v>
      </c>
      <c r="Y680">
        <v>0</v>
      </c>
      <c r="AA680" s="2">
        <v>2610</v>
      </c>
      <c r="AB680">
        <v>0</v>
      </c>
      <c r="AC680">
        <v>0</v>
      </c>
      <c r="AD680">
        <v>0</v>
      </c>
      <c r="AE680">
        <v>0</v>
      </c>
    </row>
    <row r="681" spans="1:31" x14ac:dyDescent="0.25">
      <c r="A681" t="s">
        <v>675</v>
      </c>
      <c r="B681">
        <v>0</v>
      </c>
      <c r="C681">
        <v>0</v>
      </c>
      <c r="D681">
        <v>0</v>
      </c>
      <c r="E681">
        <v>0</v>
      </c>
      <c r="G681">
        <v>0</v>
      </c>
      <c r="H681">
        <v>0</v>
      </c>
      <c r="I681">
        <v>0</v>
      </c>
      <c r="J681">
        <v>0</v>
      </c>
      <c r="L681">
        <v>0</v>
      </c>
      <c r="M681">
        <v>0</v>
      </c>
      <c r="N681">
        <v>0</v>
      </c>
      <c r="O681">
        <v>0</v>
      </c>
      <c r="Q681">
        <v>0</v>
      </c>
      <c r="R681">
        <v>0</v>
      </c>
      <c r="S681">
        <v>0</v>
      </c>
      <c r="T681">
        <v>0</v>
      </c>
      <c r="V681">
        <v>0</v>
      </c>
      <c r="W681">
        <v>0</v>
      </c>
      <c r="X681">
        <v>0</v>
      </c>
      <c r="Y681">
        <v>0</v>
      </c>
      <c r="AA681" s="2">
        <v>261005</v>
      </c>
      <c r="AB681">
        <v>0</v>
      </c>
      <c r="AC681">
        <v>0</v>
      </c>
      <c r="AD681">
        <v>0</v>
      </c>
      <c r="AE681">
        <v>0</v>
      </c>
    </row>
    <row r="682" spans="1:31" x14ac:dyDescent="0.25">
      <c r="A682" t="s">
        <v>676</v>
      </c>
      <c r="B682">
        <v>0</v>
      </c>
      <c r="C682">
        <v>0</v>
      </c>
      <c r="D682">
        <v>0</v>
      </c>
      <c r="E682">
        <v>0</v>
      </c>
      <c r="G682">
        <v>0</v>
      </c>
      <c r="H682">
        <v>0</v>
      </c>
      <c r="I682">
        <v>0</v>
      </c>
      <c r="J682">
        <v>0</v>
      </c>
      <c r="L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T682">
        <v>0</v>
      </c>
      <c r="V682">
        <v>0</v>
      </c>
      <c r="W682">
        <v>0</v>
      </c>
      <c r="X682">
        <v>0</v>
      </c>
      <c r="Y682">
        <v>0</v>
      </c>
      <c r="AA682" s="2">
        <v>261010</v>
      </c>
      <c r="AB682">
        <v>0</v>
      </c>
      <c r="AC682">
        <v>0</v>
      </c>
      <c r="AD682">
        <v>0</v>
      </c>
      <c r="AE682">
        <v>0</v>
      </c>
    </row>
    <row r="683" spans="1:31" x14ac:dyDescent="0.25">
      <c r="A683" t="s">
        <v>677</v>
      </c>
      <c r="B683">
        <v>0</v>
      </c>
      <c r="C683">
        <v>0</v>
      </c>
      <c r="D683">
        <v>101323413.84</v>
      </c>
      <c r="E683">
        <v>0</v>
      </c>
      <c r="G683">
        <v>0</v>
      </c>
      <c r="H683">
        <v>0</v>
      </c>
      <c r="I683">
        <v>72988031.769999996</v>
      </c>
      <c r="J683">
        <v>0</v>
      </c>
      <c r="L683">
        <v>0</v>
      </c>
      <c r="M683">
        <v>0</v>
      </c>
      <c r="N683">
        <v>30000000</v>
      </c>
      <c r="O683">
        <v>0</v>
      </c>
      <c r="Q683">
        <v>0</v>
      </c>
      <c r="R683">
        <v>0</v>
      </c>
      <c r="S683">
        <v>0</v>
      </c>
      <c r="T683">
        <v>0</v>
      </c>
      <c r="V683">
        <v>0</v>
      </c>
      <c r="W683">
        <v>0</v>
      </c>
      <c r="X683">
        <v>0</v>
      </c>
      <c r="Y683">
        <v>0</v>
      </c>
      <c r="AA683" s="2">
        <v>2690</v>
      </c>
      <c r="AB683">
        <v>0</v>
      </c>
      <c r="AC683">
        <v>0</v>
      </c>
      <c r="AD683">
        <v>0</v>
      </c>
      <c r="AE683">
        <v>0</v>
      </c>
    </row>
    <row r="684" spans="1:31" x14ac:dyDescent="0.25">
      <c r="A684" t="s">
        <v>678</v>
      </c>
      <c r="B684">
        <v>0</v>
      </c>
      <c r="C684">
        <v>0</v>
      </c>
      <c r="D684">
        <v>19500000</v>
      </c>
      <c r="E684">
        <v>0</v>
      </c>
      <c r="G684">
        <v>0</v>
      </c>
      <c r="H684">
        <v>0</v>
      </c>
      <c r="I684">
        <v>14469899.49</v>
      </c>
      <c r="J684">
        <v>0</v>
      </c>
      <c r="L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T684">
        <v>0</v>
      </c>
      <c r="V684">
        <v>0</v>
      </c>
      <c r="W684">
        <v>0</v>
      </c>
      <c r="X684">
        <v>0</v>
      </c>
      <c r="Y684">
        <v>0</v>
      </c>
      <c r="AA684" s="2">
        <v>269005</v>
      </c>
      <c r="AB684">
        <v>0</v>
      </c>
      <c r="AC684">
        <v>0</v>
      </c>
      <c r="AD684">
        <v>0</v>
      </c>
      <c r="AE684">
        <v>0</v>
      </c>
    </row>
    <row r="685" spans="1:31" x14ac:dyDescent="0.25">
      <c r="A685" t="s">
        <v>679</v>
      </c>
      <c r="B685">
        <v>0</v>
      </c>
      <c r="C685">
        <v>0</v>
      </c>
      <c r="D685">
        <v>0</v>
      </c>
      <c r="E685">
        <v>0</v>
      </c>
      <c r="G685">
        <v>0</v>
      </c>
      <c r="H685">
        <v>0</v>
      </c>
      <c r="I685">
        <v>0</v>
      </c>
      <c r="J685">
        <v>0</v>
      </c>
      <c r="L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T685">
        <v>0</v>
      </c>
      <c r="V685">
        <v>0</v>
      </c>
      <c r="W685">
        <v>0</v>
      </c>
      <c r="X685">
        <v>0</v>
      </c>
      <c r="Y685">
        <v>0</v>
      </c>
      <c r="AA685" s="2">
        <v>269010</v>
      </c>
      <c r="AB685">
        <v>0</v>
      </c>
      <c r="AC685">
        <v>0</v>
      </c>
      <c r="AD685">
        <v>0</v>
      </c>
      <c r="AE685">
        <v>0</v>
      </c>
    </row>
    <row r="686" spans="1:31" x14ac:dyDescent="0.25">
      <c r="A686" t="s">
        <v>680</v>
      </c>
      <c r="B686">
        <v>0</v>
      </c>
      <c r="C686">
        <v>0</v>
      </c>
      <c r="D686">
        <v>0</v>
      </c>
      <c r="E686">
        <v>0</v>
      </c>
      <c r="G686">
        <v>0</v>
      </c>
      <c r="H686">
        <v>0</v>
      </c>
      <c r="I686">
        <v>0</v>
      </c>
      <c r="J686">
        <v>0</v>
      </c>
      <c r="L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T686">
        <v>0</v>
      </c>
      <c r="V686">
        <v>0</v>
      </c>
      <c r="W686">
        <v>0</v>
      </c>
      <c r="X686">
        <v>0</v>
      </c>
      <c r="Y686">
        <v>0</v>
      </c>
      <c r="AA686" s="2">
        <v>269015</v>
      </c>
      <c r="AB686">
        <v>0</v>
      </c>
      <c r="AC686">
        <v>0</v>
      </c>
      <c r="AD686">
        <v>0</v>
      </c>
      <c r="AE686">
        <v>0</v>
      </c>
    </row>
    <row r="687" spans="1:31" x14ac:dyDescent="0.25">
      <c r="A687" t="s">
        <v>681</v>
      </c>
      <c r="B687">
        <v>0</v>
      </c>
      <c r="C687">
        <v>0</v>
      </c>
      <c r="D687">
        <v>32323413.84</v>
      </c>
      <c r="E687">
        <v>0</v>
      </c>
      <c r="G687">
        <v>0</v>
      </c>
      <c r="H687">
        <v>0</v>
      </c>
      <c r="I687">
        <v>21018132.280000001</v>
      </c>
      <c r="J687">
        <v>0</v>
      </c>
      <c r="L687">
        <v>0</v>
      </c>
      <c r="M687">
        <v>0</v>
      </c>
      <c r="N687">
        <v>0</v>
      </c>
      <c r="O687">
        <v>0</v>
      </c>
      <c r="Q687">
        <v>0</v>
      </c>
      <c r="R687">
        <v>0</v>
      </c>
      <c r="S687">
        <v>0</v>
      </c>
      <c r="T687">
        <v>0</v>
      </c>
      <c r="V687">
        <v>0</v>
      </c>
      <c r="W687">
        <v>0</v>
      </c>
      <c r="X687">
        <v>0</v>
      </c>
      <c r="Y687">
        <v>0</v>
      </c>
      <c r="AA687" s="2">
        <v>269020</v>
      </c>
      <c r="AB687">
        <v>0</v>
      </c>
      <c r="AC687">
        <v>0</v>
      </c>
      <c r="AD687">
        <v>0</v>
      </c>
      <c r="AE687">
        <v>0</v>
      </c>
    </row>
    <row r="688" spans="1:31" x14ac:dyDescent="0.25">
      <c r="A688" t="s">
        <v>682</v>
      </c>
      <c r="B688">
        <v>0</v>
      </c>
      <c r="C688">
        <v>0</v>
      </c>
      <c r="D688">
        <v>49500000</v>
      </c>
      <c r="E688">
        <v>0</v>
      </c>
      <c r="G688">
        <v>0</v>
      </c>
      <c r="H688">
        <v>0</v>
      </c>
      <c r="I688">
        <v>37500000</v>
      </c>
      <c r="J688">
        <v>0</v>
      </c>
      <c r="L688">
        <v>0</v>
      </c>
      <c r="M688">
        <v>0</v>
      </c>
      <c r="N688">
        <v>30000000</v>
      </c>
      <c r="O688">
        <v>0</v>
      </c>
      <c r="Q688">
        <v>0</v>
      </c>
      <c r="R688">
        <v>0</v>
      </c>
      <c r="S688">
        <v>0</v>
      </c>
      <c r="T688">
        <v>0</v>
      </c>
      <c r="V688">
        <v>0</v>
      </c>
      <c r="W688">
        <v>0</v>
      </c>
      <c r="X688">
        <v>0</v>
      </c>
      <c r="Y688">
        <v>0</v>
      </c>
      <c r="AA688" s="2">
        <v>269025</v>
      </c>
      <c r="AB688">
        <v>0</v>
      </c>
      <c r="AC688">
        <v>0</v>
      </c>
      <c r="AD688">
        <v>0</v>
      </c>
      <c r="AE688">
        <v>0</v>
      </c>
    </row>
    <row r="689" spans="1:31" x14ac:dyDescent="0.25">
      <c r="A689" t="s">
        <v>683</v>
      </c>
      <c r="B689">
        <v>0</v>
      </c>
      <c r="C689">
        <v>0</v>
      </c>
      <c r="D689">
        <v>514241.73</v>
      </c>
      <c r="E689">
        <v>0</v>
      </c>
      <c r="G689">
        <v>0</v>
      </c>
      <c r="H689">
        <v>0</v>
      </c>
      <c r="I689">
        <v>514241.73</v>
      </c>
      <c r="J689">
        <v>0</v>
      </c>
      <c r="L689">
        <v>0</v>
      </c>
      <c r="M689">
        <v>0</v>
      </c>
      <c r="N689">
        <v>514241.73</v>
      </c>
      <c r="O689">
        <v>0</v>
      </c>
      <c r="Q689">
        <v>0</v>
      </c>
      <c r="R689">
        <v>0</v>
      </c>
      <c r="S689">
        <v>514241.73</v>
      </c>
      <c r="T689">
        <v>0</v>
      </c>
      <c r="V689">
        <v>0</v>
      </c>
      <c r="W689">
        <v>0</v>
      </c>
      <c r="X689">
        <v>514241.73</v>
      </c>
      <c r="Y689">
        <v>0</v>
      </c>
      <c r="AA689" s="2">
        <v>27</v>
      </c>
      <c r="AB689">
        <v>0</v>
      </c>
      <c r="AC689">
        <v>0</v>
      </c>
      <c r="AD689">
        <v>0</v>
      </c>
      <c r="AE689">
        <v>0</v>
      </c>
    </row>
    <row r="690" spans="1:31" x14ac:dyDescent="0.25">
      <c r="A690" t="s">
        <v>684</v>
      </c>
      <c r="B690">
        <v>0</v>
      </c>
      <c r="C690">
        <v>0</v>
      </c>
      <c r="D690">
        <v>0</v>
      </c>
      <c r="E690">
        <v>0</v>
      </c>
      <c r="G690">
        <v>0</v>
      </c>
      <c r="H690">
        <v>0</v>
      </c>
      <c r="I690">
        <v>0</v>
      </c>
      <c r="J690">
        <v>0</v>
      </c>
      <c r="L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T690">
        <v>0</v>
      </c>
      <c r="V690">
        <v>0</v>
      </c>
      <c r="W690">
        <v>0</v>
      </c>
      <c r="X690">
        <v>0</v>
      </c>
      <c r="Y690">
        <v>0</v>
      </c>
      <c r="AA690" s="2">
        <v>2701</v>
      </c>
      <c r="AB690">
        <v>0</v>
      </c>
      <c r="AC690">
        <v>0</v>
      </c>
      <c r="AD690">
        <v>0</v>
      </c>
      <c r="AE690">
        <v>0</v>
      </c>
    </row>
    <row r="691" spans="1:31" x14ac:dyDescent="0.25">
      <c r="A691" t="s">
        <v>685</v>
      </c>
      <c r="B691">
        <v>0</v>
      </c>
      <c r="C691">
        <v>0</v>
      </c>
      <c r="D691">
        <v>0</v>
      </c>
      <c r="E691">
        <v>0</v>
      </c>
      <c r="G691">
        <v>0</v>
      </c>
      <c r="H691">
        <v>0</v>
      </c>
      <c r="I691">
        <v>0</v>
      </c>
      <c r="J691">
        <v>0</v>
      </c>
      <c r="L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T691">
        <v>0</v>
      </c>
      <c r="V691">
        <v>0</v>
      </c>
      <c r="W691">
        <v>0</v>
      </c>
      <c r="X691">
        <v>0</v>
      </c>
      <c r="Y691">
        <v>0</v>
      </c>
      <c r="AA691" s="2">
        <v>270115</v>
      </c>
      <c r="AB691">
        <v>0</v>
      </c>
      <c r="AC691">
        <v>0</v>
      </c>
      <c r="AD691">
        <v>0</v>
      </c>
      <c r="AE691">
        <v>0</v>
      </c>
    </row>
    <row r="692" spans="1:31" x14ac:dyDescent="0.25">
      <c r="A692" t="s">
        <v>686</v>
      </c>
      <c r="B692">
        <v>0</v>
      </c>
      <c r="C692">
        <v>0</v>
      </c>
      <c r="D692">
        <v>514241.73</v>
      </c>
      <c r="E692">
        <v>0</v>
      </c>
      <c r="G692">
        <v>0</v>
      </c>
      <c r="H692">
        <v>0</v>
      </c>
      <c r="I692">
        <v>514241.73</v>
      </c>
      <c r="J692">
        <v>0</v>
      </c>
      <c r="L692">
        <v>0</v>
      </c>
      <c r="M692">
        <v>0</v>
      </c>
      <c r="N692">
        <v>514241.73</v>
      </c>
      <c r="O692">
        <v>0</v>
      </c>
      <c r="Q692">
        <v>0</v>
      </c>
      <c r="R692">
        <v>0</v>
      </c>
      <c r="S692">
        <v>514241.73</v>
      </c>
      <c r="T692">
        <v>0</v>
      </c>
      <c r="V692">
        <v>0</v>
      </c>
      <c r="W692">
        <v>0</v>
      </c>
      <c r="X692">
        <v>514241.73</v>
      </c>
      <c r="Y692">
        <v>0</v>
      </c>
      <c r="AA692" s="2">
        <v>2702</v>
      </c>
      <c r="AB692">
        <v>0</v>
      </c>
      <c r="AC692">
        <v>0</v>
      </c>
      <c r="AD692">
        <v>0</v>
      </c>
      <c r="AE692">
        <v>0</v>
      </c>
    </row>
    <row r="693" spans="1:31" x14ac:dyDescent="0.25">
      <c r="A693" t="s">
        <v>687</v>
      </c>
      <c r="B693">
        <v>0</v>
      </c>
      <c r="C693">
        <v>0</v>
      </c>
      <c r="D693">
        <v>0</v>
      </c>
      <c r="E693">
        <v>0</v>
      </c>
      <c r="G693">
        <v>0</v>
      </c>
      <c r="H693">
        <v>0</v>
      </c>
      <c r="I693">
        <v>0</v>
      </c>
      <c r="J693">
        <v>0</v>
      </c>
      <c r="L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T693">
        <v>0</v>
      </c>
      <c r="V693">
        <v>0</v>
      </c>
      <c r="W693">
        <v>0</v>
      </c>
      <c r="X693">
        <v>0</v>
      </c>
      <c r="Y693">
        <v>0</v>
      </c>
      <c r="AA693" s="2">
        <v>270205</v>
      </c>
      <c r="AB693">
        <v>0</v>
      </c>
      <c r="AC693">
        <v>0</v>
      </c>
      <c r="AD693">
        <v>0</v>
      </c>
      <c r="AE693">
        <v>0</v>
      </c>
    </row>
    <row r="694" spans="1:31" x14ac:dyDescent="0.25">
      <c r="A694" t="s">
        <v>688</v>
      </c>
      <c r="B694">
        <v>0</v>
      </c>
      <c r="C694">
        <v>0</v>
      </c>
      <c r="D694">
        <v>0</v>
      </c>
      <c r="E694">
        <v>0</v>
      </c>
      <c r="G694">
        <v>0</v>
      </c>
      <c r="H694">
        <v>0</v>
      </c>
      <c r="I694">
        <v>0</v>
      </c>
      <c r="J694">
        <v>0</v>
      </c>
      <c r="L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T694">
        <v>0</v>
      </c>
      <c r="V694">
        <v>0</v>
      </c>
      <c r="W694">
        <v>0</v>
      </c>
      <c r="X694">
        <v>0</v>
      </c>
      <c r="Y694">
        <v>0</v>
      </c>
      <c r="AA694" s="2">
        <v>2703</v>
      </c>
      <c r="AB694">
        <v>0</v>
      </c>
      <c r="AC694">
        <v>0</v>
      </c>
      <c r="AD694">
        <v>0</v>
      </c>
      <c r="AE694">
        <v>0</v>
      </c>
    </row>
    <row r="695" spans="1:31" x14ac:dyDescent="0.25">
      <c r="A695" t="s">
        <v>689</v>
      </c>
      <c r="B695">
        <v>0</v>
      </c>
      <c r="C695">
        <v>0</v>
      </c>
      <c r="D695">
        <v>0</v>
      </c>
      <c r="E695">
        <v>0</v>
      </c>
      <c r="G695">
        <v>0</v>
      </c>
      <c r="H695">
        <v>0</v>
      </c>
      <c r="I695">
        <v>0</v>
      </c>
      <c r="J695">
        <v>0</v>
      </c>
      <c r="L695">
        <v>0</v>
      </c>
      <c r="M695">
        <v>0</v>
      </c>
      <c r="N695">
        <v>0</v>
      </c>
      <c r="O695">
        <v>0</v>
      </c>
      <c r="Q695">
        <v>0</v>
      </c>
      <c r="R695">
        <v>0</v>
      </c>
      <c r="S695">
        <v>0</v>
      </c>
      <c r="T695">
        <v>0</v>
      </c>
      <c r="V695">
        <v>0</v>
      </c>
      <c r="W695">
        <v>0</v>
      </c>
      <c r="X695">
        <v>0</v>
      </c>
      <c r="Y695">
        <v>0</v>
      </c>
      <c r="AA695" s="2">
        <v>270305</v>
      </c>
      <c r="AB695">
        <v>0</v>
      </c>
      <c r="AC695">
        <v>0</v>
      </c>
      <c r="AD695">
        <v>0</v>
      </c>
      <c r="AE695">
        <v>0</v>
      </c>
    </row>
    <row r="696" spans="1:31" x14ac:dyDescent="0.25">
      <c r="A696" t="s">
        <v>690</v>
      </c>
      <c r="B696">
        <v>0</v>
      </c>
      <c r="C696">
        <v>0</v>
      </c>
      <c r="D696">
        <v>0</v>
      </c>
      <c r="E696">
        <v>0</v>
      </c>
      <c r="G696">
        <v>0</v>
      </c>
      <c r="H696">
        <v>0</v>
      </c>
      <c r="I696">
        <v>0</v>
      </c>
      <c r="J696">
        <v>0</v>
      </c>
      <c r="L696">
        <v>0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T696">
        <v>0</v>
      </c>
      <c r="V696">
        <v>0</v>
      </c>
      <c r="W696">
        <v>0</v>
      </c>
      <c r="X696">
        <v>0</v>
      </c>
      <c r="Y696">
        <v>0</v>
      </c>
      <c r="AA696" s="2">
        <v>270310</v>
      </c>
      <c r="AB696">
        <v>0</v>
      </c>
      <c r="AC696">
        <v>0</v>
      </c>
      <c r="AD696">
        <v>0</v>
      </c>
      <c r="AE696">
        <v>0</v>
      </c>
    </row>
    <row r="697" spans="1:31" x14ac:dyDescent="0.25">
      <c r="A697" t="s">
        <v>691</v>
      </c>
      <c r="B697">
        <v>0</v>
      </c>
      <c r="C697">
        <v>0</v>
      </c>
      <c r="D697">
        <v>0</v>
      </c>
      <c r="E697">
        <v>0</v>
      </c>
      <c r="G697">
        <v>0</v>
      </c>
      <c r="H697">
        <v>0</v>
      </c>
      <c r="I697">
        <v>0</v>
      </c>
      <c r="J697">
        <v>0</v>
      </c>
      <c r="L697">
        <v>0</v>
      </c>
      <c r="M697">
        <v>0</v>
      </c>
      <c r="N697">
        <v>0</v>
      </c>
      <c r="O697">
        <v>0</v>
      </c>
      <c r="Q697">
        <v>0</v>
      </c>
      <c r="R697">
        <v>0</v>
      </c>
      <c r="S697">
        <v>0</v>
      </c>
      <c r="T697">
        <v>0</v>
      </c>
      <c r="V697">
        <v>0</v>
      </c>
      <c r="W697">
        <v>0</v>
      </c>
      <c r="X697">
        <v>0</v>
      </c>
      <c r="Y697">
        <v>0</v>
      </c>
      <c r="AA697" s="2">
        <v>270315</v>
      </c>
      <c r="AB697">
        <v>0</v>
      </c>
      <c r="AC697">
        <v>0</v>
      </c>
      <c r="AD697">
        <v>0</v>
      </c>
      <c r="AE697">
        <v>0</v>
      </c>
    </row>
    <row r="698" spans="1:31" x14ac:dyDescent="0.25">
      <c r="A698" t="s">
        <v>692</v>
      </c>
      <c r="B698">
        <v>0</v>
      </c>
      <c r="C698">
        <v>0</v>
      </c>
      <c r="D698">
        <v>0</v>
      </c>
      <c r="E698">
        <v>0</v>
      </c>
      <c r="G698">
        <v>0</v>
      </c>
      <c r="H698">
        <v>0</v>
      </c>
      <c r="I698">
        <v>0</v>
      </c>
      <c r="J698">
        <v>0</v>
      </c>
      <c r="L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T698">
        <v>0</v>
      </c>
      <c r="V698">
        <v>0</v>
      </c>
      <c r="W698">
        <v>0</v>
      </c>
      <c r="X698">
        <v>0</v>
      </c>
      <c r="Y698">
        <v>0</v>
      </c>
      <c r="AA698" s="2">
        <v>270390</v>
      </c>
      <c r="AB698">
        <v>0</v>
      </c>
      <c r="AC698">
        <v>0</v>
      </c>
      <c r="AD698">
        <v>0</v>
      </c>
      <c r="AE698">
        <v>0</v>
      </c>
    </row>
    <row r="699" spans="1:31" x14ac:dyDescent="0.25">
      <c r="A699" t="s">
        <v>693</v>
      </c>
      <c r="B699">
        <v>0</v>
      </c>
      <c r="C699">
        <v>0</v>
      </c>
      <c r="D699">
        <v>0</v>
      </c>
      <c r="E699">
        <v>0</v>
      </c>
      <c r="G699">
        <v>0</v>
      </c>
      <c r="H699">
        <v>0</v>
      </c>
      <c r="I699">
        <v>0</v>
      </c>
      <c r="J699">
        <v>0</v>
      </c>
      <c r="L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T699">
        <v>0</v>
      </c>
      <c r="V699">
        <v>0</v>
      </c>
      <c r="W699">
        <v>0</v>
      </c>
      <c r="X699">
        <v>0</v>
      </c>
      <c r="Y699">
        <v>0</v>
      </c>
      <c r="AA699" s="2">
        <v>2790</v>
      </c>
      <c r="AB699">
        <v>0</v>
      </c>
      <c r="AC699">
        <v>0</v>
      </c>
      <c r="AD699">
        <v>0</v>
      </c>
      <c r="AE699">
        <v>0</v>
      </c>
    </row>
    <row r="700" spans="1:31" x14ac:dyDescent="0.25">
      <c r="A700" t="s">
        <v>694</v>
      </c>
      <c r="B700">
        <v>0</v>
      </c>
      <c r="C700">
        <v>0</v>
      </c>
      <c r="D700">
        <v>0</v>
      </c>
      <c r="E700">
        <v>0</v>
      </c>
      <c r="G700">
        <v>0</v>
      </c>
      <c r="H700">
        <v>0</v>
      </c>
      <c r="I700">
        <v>0</v>
      </c>
      <c r="J700">
        <v>0</v>
      </c>
      <c r="L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T700">
        <v>0</v>
      </c>
      <c r="V700">
        <v>0</v>
      </c>
      <c r="W700">
        <v>0</v>
      </c>
      <c r="X700">
        <v>0</v>
      </c>
      <c r="Y700">
        <v>0</v>
      </c>
      <c r="AA700" s="2">
        <v>28</v>
      </c>
      <c r="AB700">
        <v>0</v>
      </c>
      <c r="AC700">
        <v>0</v>
      </c>
      <c r="AD700">
        <v>0</v>
      </c>
      <c r="AE700">
        <v>0</v>
      </c>
    </row>
    <row r="701" spans="1:31" x14ac:dyDescent="0.25">
      <c r="A701" t="s">
        <v>695</v>
      </c>
      <c r="B701">
        <v>0</v>
      </c>
      <c r="C701">
        <v>0</v>
      </c>
      <c r="D701">
        <v>0</v>
      </c>
      <c r="E701">
        <v>0</v>
      </c>
      <c r="G701">
        <v>0</v>
      </c>
      <c r="H701">
        <v>0</v>
      </c>
      <c r="I701">
        <v>0</v>
      </c>
      <c r="J701">
        <v>0</v>
      </c>
      <c r="L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T701">
        <v>0</v>
      </c>
      <c r="V701">
        <v>0</v>
      </c>
      <c r="W701">
        <v>0</v>
      </c>
      <c r="X701">
        <v>0</v>
      </c>
      <c r="Y701">
        <v>0</v>
      </c>
      <c r="AA701" s="2">
        <v>2801</v>
      </c>
      <c r="AB701">
        <v>0</v>
      </c>
      <c r="AC701">
        <v>0</v>
      </c>
      <c r="AD701">
        <v>0</v>
      </c>
      <c r="AE701">
        <v>0</v>
      </c>
    </row>
    <row r="702" spans="1:31" x14ac:dyDescent="0.25">
      <c r="A702" t="s">
        <v>696</v>
      </c>
      <c r="B702">
        <v>0</v>
      </c>
      <c r="C702">
        <v>0</v>
      </c>
      <c r="D702">
        <v>0</v>
      </c>
      <c r="E702">
        <v>0</v>
      </c>
      <c r="G702">
        <v>0</v>
      </c>
      <c r="H702">
        <v>0</v>
      </c>
      <c r="I702">
        <v>0</v>
      </c>
      <c r="J702">
        <v>0</v>
      </c>
      <c r="L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T702">
        <v>0</v>
      </c>
      <c r="V702">
        <v>0</v>
      </c>
      <c r="W702">
        <v>0</v>
      </c>
      <c r="X702">
        <v>0</v>
      </c>
      <c r="Y702">
        <v>0</v>
      </c>
      <c r="AA702" s="2">
        <v>280105</v>
      </c>
      <c r="AB702">
        <v>0</v>
      </c>
      <c r="AC702">
        <v>0</v>
      </c>
      <c r="AD702">
        <v>0</v>
      </c>
      <c r="AE702">
        <v>0</v>
      </c>
    </row>
    <row r="703" spans="1:31" x14ac:dyDescent="0.25">
      <c r="A703" t="s">
        <v>697</v>
      </c>
      <c r="B703">
        <v>0</v>
      </c>
      <c r="C703">
        <v>0</v>
      </c>
      <c r="D703">
        <v>0</v>
      </c>
      <c r="E703">
        <v>0</v>
      </c>
      <c r="G703">
        <v>0</v>
      </c>
      <c r="H703">
        <v>0</v>
      </c>
      <c r="I703">
        <v>0</v>
      </c>
      <c r="J703">
        <v>0</v>
      </c>
      <c r="L703">
        <v>0</v>
      </c>
      <c r="M703">
        <v>0</v>
      </c>
      <c r="N703">
        <v>0</v>
      </c>
      <c r="O703">
        <v>0</v>
      </c>
      <c r="Q703">
        <v>0</v>
      </c>
      <c r="R703">
        <v>0</v>
      </c>
      <c r="S703">
        <v>0</v>
      </c>
      <c r="T703">
        <v>0</v>
      </c>
      <c r="V703">
        <v>0</v>
      </c>
      <c r="W703">
        <v>0</v>
      </c>
      <c r="X703">
        <v>0</v>
      </c>
      <c r="Y703">
        <v>0</v>
      </c>
      <c r="AA703" s="2">
        <v>280110</v>
      </c>
      <c r="AB703">
        <v>0</v>
      </c>
      <c r="AC703">
        <v>0</v>
      </c>
      <c r="AD703">
        <v>0</v>
      </c>
      <c r="AE703">
        <v>0</v>
      </c>
    </row>
    <row r="704" spans="1:31" x14ac:dyDescent="0.25">
      <c r="A704" t="s">
        <v>698</v>
      </c>
      <c r="B704">
        <v>0</v>
      </c>
      <c r="C704">
        <v>0</v>
      </c>
      <c r="D704">
        <v>0</v>
      </c>
      <c r="E704">
        <v>0</v>
      </c>
      <c r="G704">
        <v>0</v>
      </c>
      <c r="H704">
        <v>0</v>
      </c>
      <c r="I704">
        <v>0</v>
      </c>
      <c r="J704">
        <v>0</v>
      </c>
      <c r="L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T704">
        <v>0</v>
      </c>
      <c r="V704">
        <v>0</v>
      </c>
      <c r="W704">
        <v>0</v>
      </c>
      <c r="X704">
        <v>0</v>
      </c>
      <c r="Y704">
        <v>0</v>
      </c>
      <c r="AA704" s="2">
        <v>2802</v>
      </c>
      <c r="AB704">
        <v>0</v>
      </c>
      <c r="AC704">
        <v>0</v>
      </c>
      <c r="AD704">
        <v>0</v>
      </c>
      <c r="AE704">
        <v>0</v>
      </c>
    </row>
    <row r="705" spans="1:31" x14ac:dyDescent="0.25">
      <c r="A705" t="s">
        <v>699</v>
      </c>
      <c r="B705">
        <v>0</v>
      </c>
      <c r="C705">
        <v>0</v>
      </c>
      <c r="D705">
        <v>0</v>
      </c>
      <c r="E705">
        <v>0</v>
      </c>
      <c r="G705">
        <v>0</v>
      </c>
      <c r="H705">
        <v>0</v>
      </c>
      <c r="I705">
        <v>0</v>
      </c>
      <c r="J705">
        <v>0</v>
      </c>
      <c r="L705">
        <v>0</v>
      </c>
      <c r="M705">
        <v>0</v>
      </c>
      <c r="N705">
        <v>0</v>
      </c>
      <c r="O705">
        <v>0</v>
      </c>
      <c r="Q705">
        <v>0</v>
      </c>
      <c r="R705">
        <v>0</v>
      </c>
      <c r="S705">
        <v>0</v>
      </c>
      <c r="T705">
        <v>0</v>
      </c>
      <c r="V705">
        <v>0</v>
      </c>
      <c r="W705">
        <v>0</v>
      </c>
      <c r="X705">
        <v>0</v>
      </c>
      <c r="Y705">
        <v>0</v>
      </c>
      <c r="AA705" s="2">
        <v>2803</v>
      </c>
      <c r="AB705">
        <v>0</v>
      </c>
      <c r="AC705">
        <v>0</v>
      </c>
      <c r="AD705">
        <v>0</v>
      </c>
      <c r="AE705">
        <v>0</v>
      </c>
    </row>
    <row r="706" spans="1:31" x14ac:dyDescent="0.25">
      <c r="A706" t="s">
        <v>700</v>
      </c>
      <c r="B706">
        <v>0</v>
      </c>
      <c r="C706">
        <v>0</v>
      </c>
      <c r="D706">
        <v>0</v>
      </c>
      <c r="E706">
        <v>0</v>
      </c>
      <c r="G706">
        <v>0</v>
      </c>
      <c r="H706">
        <v>0</v>
      </c>
      <c r="I706">
        <v>0</v>
      </c>
      <c r="J706">
        <v>0</v>
      </c>
      <c r="L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T706">
        <v>0</v>
      </c>
      <c r="V706">
        <v>0</v>
      </c>
      <c r="W706">
        <v>0</v>
      </c>
      <c r="X706">
        <v>0</v>
      </c>
      <c r="Y706">
        <v>0</v>
      </c>
      <c r="AA706" s="2">
        <v>280305</v>
      </c>
      <c r="AB706">
        <v>0</v>
      </c>
      <c r="AC706">
        <v>0</v>
      </c>
      <c r="AD706">
        <v>0</v>
      </c>
      <c r="AE706">
        <v>0</v>
      </c>
    </row>
    <row r="707" spans="1:31" x14ac:dyDescent="0.25">
      <c r="A707" t="s">
        <v>701</v>
      </c>
      <c r="B707">
        <v>0</v>
      </c>
      <c r="C707">
        <v>0</v>
      </c>
      <c r="D707">
        <v>0</v>
      </c>
      <c r="E707">
        <v>0</v>
      </c>
      <c r="G707">
        <v>0</v>
      </c>
      <c r="H707">
        <v>0</v>
      </c>
      <c r="I707">
        <v>0</v>
      </c>
      <c r="J707">
        <v>0</v>
      </c>
      <c r="L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T707">
        <v>0</v>
      </c>
      <c r="V707">
        <v>0</v>
      </c>
      <c r="W707">
        <v>0</v>
      </c>
      <c r="X707">
        <v>0</v>
      </c>
      <c r="Y707">
        <v>0</v>
      </c>
      <c r="AA707" s="2">
        <v>280310</v>
      </c>
      <c r="AB707">
        <v>0</v>
      </c>
      <c r="AC707">
        <v>0</v>
      </c>
      <c r="AD707">
        <v>0</v>
      </c>
      <c r="AE707">
        <v>0</v>
      </c>
    </row>
    <row r="708" spans="1:31" x14ac:dyDescent="0.25">
      <c r="A708" t="s">
        <v>702</v>
      </c>
      <c r="B708">
        <v>1598828.65</v>
      </c>
      <c r="C708">
        <v>165876900.18000001</v>
      </c>
      <c r="D708">
        <v>1806824.32</v>
      </c>
      <c r="E708">
        <v>55301944.119999997</v>
      </c>
      <c r="G708">
        <v>1292866.8500000001</v>
      </c>
      <c r="H708">
        <v>191530810.65000001</v>
      </c>
      <c r="I708">
        <v>7292859.2599999998</v>
      </c>
      <c r="J708">
        <v>40114063.719999999</v>
      </c>
      <c r="L708">
        <v>1259264.6100000001</v>
      </c>
      <c r="M708">
        <v>181562483.84999999</v>
      </c>
      <c r="N708">
        <v>21277631.780000001</v>
      </c>
      <c r="O708">
        <v>48254758.640000001</v>
      </c>
      <c r="Q708">
        <v>32137279.829999998</v>
      </c>
      <c r="R708">
        <v>211630364.72</v>
      </c>
      <c r="S708">
        <v>1558035.13</v>
      </c>
      <c r="T708">
        <v>57598117.159999996</v>
      </c>
      <c r="V708">
        <v>306628875.69999999</v>
      </c>
      <c r="W708">
        <v>5722465.3700000001</v>
      </c>
      <c r="X708">
        <v>3796186.75</v>
      </c>
      <c r="Y708">
        <v>30059652.030000001</v>
      </c>
      <c r="AA708" s="2">
        <v>29</v>
      </c>
      <c r="AB708">
        <v>1752113.88</v>
      </c>
      <c r="AC708">
        <v>359601098.61000001</v>
      </c>
      <c r="AD708">
        <v>12662049.42</v>
      </c>
      <c r="AE708">
        <v>68.117570400000005</v>
      </c>
    </row>
    <row r="709" spans="1:31" x14ac:dyDescent="0.25">
      <c r="A709" t="s">
        <v>703</v>
      </c>
      <c r="B709">
        <v>927439.32</v>
      </c>
      <c r="C709">
        <v>0</v>
      </c>
      <c r="D709">
        <v>0</v>
      </c>
      <c r="E709">
        <v>135980.85999999999</v>
      </c>
      <c r="G709">
        <v>243559.02</v>
      </c>
      <c r="H709">
        <v>0</v>
      </c>
      <c r="I709">
        <v>0</v>
      </c>
      <c r="J709">
        <v>133140.59</v>
      </c>
      <c r="L709">
        <v>50347.72</v>
      </c>
      <c r="M709">
        <v>0</v>
      </c>
      <c r="N709">
        <v>0</v>
      </c>
      <c r="O709">
        <v>148392.38</v>
      </c>
      <c r="Q709">
        <v>1396901.31</v>
      </c>
      <c r="R709">
        <v>0</v>
      </c>
      <c r="S709">
        <v>0</v>
      </c>
      <c r="T709">
        <v>173113.82</v>
      </c>
      <c r="V709">
        <v>462153.18</v>
      </c>
      <c r="W709">
        <v>2177102.08</v>
      </c>
      <c r="X709">
        <v>0</v>
      </c>
      <c r="Y709">
        <v>160271.28</v>
      </c>
      <c r="AA709" s="2">
        <v>2901</v>
      </c>
      <c r="AB709">
        <v>0</v>
      </c>
      <c r="AC709">
        <v>0</v>
      </c>
      <c r="AD709">
        <v>1201948.67</v>
      </c>
      <c r="AE709">
        <v>0.12092267</v>
      </c>
    </row>
    <row r="710" spans="1:31" x14ac:dyDescent="0.25">
      <c r="A710" t="s">
        <v>704</v>
      </c>
      <c r="B710">
        <v>0</v>
      </c>
      <c r="C710">
        <v>0</v>
      </c>
      <c r="D710">
        <v>0</v>
      </c>
      <c r="E710">
        <v>5708.51</v>
      </c>
      <c r="G710">
        <v>0</v>
      </c>
      <c r="H710">
        <v>0</v>
      </c>
      <c r="I710">
        <v>0</v>
      </c>
      <c r="J710">
        <v>4157.16</v>
      </c>
      <c r="L710">
        <v>0</v>
      </c>
      <c r="M710">
        <v>0</v>
      </c>
      <c r="N710">
        <v>0</v>
      </c>
      <c r="O710">
        <v>18883.87</v>
      </c>
      <c r="Q710">
        <v>0</v>
      </c>
      <c r="R710">
        <v>0</v>
      </c>
      <c r="S710">
        <v>0</v>
      </c>
      <c r="T710">
        <v>45251.77</v>
      </c>
      <c r="V710">
        <v>0</v>
      </c>
      <c r="W710">
        <v>0</v>
      </c>
      <c r="X710">
        <v>0</v>
      </c>
      <c r="Y710">
        <v>37182.58</v>
      </c>
      <c r="AA710" s="2">
        <v>290105</v>
      </c>
      <c r="AB710">
        <v>0</v>
      </c>
      <c r="AC710">
        <v>0</v>
      </c>
      <c r="AD710">
        <v>0</v>
      </c>
      <c r="AE710">
        <v>7.7607000000000002E-4</v>
      </c>
    </row>
    <row r="711" spans="1:31" x14ac:dyDescent="0.25">
      <c r="A711" t="s">
        <v>705</v>
      </c>
      <c r="B711">
        <v>0</v>
      </c>
      <c r="C711">
        <v>0</v>
      </c>
      <c r="D711">
        <v>0</v>
      </c>
      <c r="E711">
        <v>486.84</v>
      </c>
      <c r="G711">
        <v>0</v>
      </c>
      <c r="H711">
        <v>0</v>
      </c>
      <c r="I711">
        <v>0</v>
      </c>
      <c r="J711">
        <v>486.84</v>
      </c>
      <c r="L711">
        <v>0</v>
      </c>
      <c r="M711">
        <v>0</v>
      </c>
      <c r="N711">
        <v>0</v>
      </c>
      <c r="O711">
        <v>0</v>
      </c>
      <c r="Q711">
        <v>0</v>
      </c>
      <c r="R711">
        <v>0</v>
      </c>
      <c r="S711">
        <v>0</v>
      </c>
      <c r="T711">
        <v>0</v>
      </c>
      <c r="V711">
        <v>0</v>
      </c>
      <c r="W711">
        <v>0</v>
      </c>
      <c r="X711">
        <v>0</v>
      </c>
      <c r="Y711">
        <v>0</v>
      </c>
      <c r="AA711" s="2">
        <v>290115</v>
      </c>
      <c r="AB711">
        <v>0</v>
      </c>
      <c r="AC711">
        <v>0</v>
      </c>
      <c r="AD711">
        <v>0</v>
      </c>
      <c r="AE711">
        <v>0</v>
      </c>
    </row>
    <row r="712" spans="1:31" x14ac:dyDescent="0.25">
      <c r="A712" t="s">
        <v>706</v>
      </c>
      <c r="B712">
        <v>0</v>
      </c>
      <c r="C712">
        <v>0</v>
      </c>
      <c r="D712">
        <v>0</v>
      </c>
      <c r="E712">
        <v>0</v>
      </c>
      <c r="G712">
        <v>0</v>
      </c>
      <c r="H712">
        <v>0</v>
      </c>
      <c r="I712">
        <v>0</v>
      </c>
      <c r="J712">
        <v>0</v>
      </c>
      <c r="L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T712">
        <v>0</v>
      </c>
      <c r="V712">
        <v>0</v>
      </c>
      <c r="W712">
        <v>0</v>
      </c>
      <c r="X712">
        <v>0</v>
      </c>
      <c r="Y712">
        <v>0</v>
      </c>
      <c r="AA712" s="2">
        <v>290120</v>
      </c>
      <c r="AB712">
        <v>0</v>
      </c>
      <c r="AC712">
        <v>0</v>
      </c>
      <c r="AD712">
        <v>0</v>
      </c>
      <c r="AE712">
        <v>0</v>
      </c>
    </row>
    <row r="713" spans="1:31" x14ac:dyDescent="0.25">
      <c r="A713" t="s">
        <v>707</v>
      </c>
      <c r="B713">
        <v>927439.32</v>
      </c>
      <c r="C713">
        <v>0</v>
      </c>
      <c r="D713">
        <v>0</v>
      </c>
      <c r="E713">
        <v>129785.51</v>
      </c>
      <c r="G713">
        <v>243559.02</v>
      </c>
      <c r="H713">
        <v>0</v>
      </c>
      <c r="I713">
        <v>0</v>
      </c>
      <c r="J713">
        <v>128496.59</v>
      </c>
      <c r="L713">
        <v>50347.72</v>
      </c>
      <c r="M713">
        <v>0</v>
      </c>
      <c r="N713">
        <v>0</v>
      </c>
      <c r="O713">
        <v>129508.51</v>
      </c>
      <c r="Q713">
        <v>1396901.31</v>
      </c>
      <c r="R713">
        <v>0</v>
      </c>
      <c r="S713">
        <v>0</v>
      </c>
      <c r="T713">
        <v>127862.05</v>
      </c>
      <c r="V713">
        <v>462153.18</v>
      </c>
      <c r="W713">
        <v>2177102.08</v>
      </c>
      <c r="X713">
        <v>0</v>
      </c>
      <c r="Y713">
        <v>123088.7</v>
      </c>
      <c r="AA713" s="2">
        <v>290190</v>
      </c>
      <c r="AB713">
        <v>0</v>
      </c>
      <c r="AC713">
        <v>0</v>
      </c>
      <c r="AD713">
        <v>1201948.67</v>
      </c>
      <c r="AE713">
        <v>0.12014660000000001</v>
      </c>
    </row>
    <row r="714" spans="1:31" x14ac:dyDescent="0.25">
      <c r="A714" t="s">
        <v>708</v>
      </c>
      <c r="B714">
        <v>280523.90000000002</v>
      </c>
      <c r="C714">
        <v>0</v>
      </c>
      <c r="D714">
        <v>454764.59</v>
      </c>
      <c r="E714">
        <v>0</v>
      </c>
      <c r="G714">
        <v>321039.90999999997</v>
      </c>
      <c r="H714">
        <v>0</v>
      </c>
      <c r="I714">
        <v>454764.59</v>
      </c>
      <c r="J714">
        <v>0</v>
      </c>
      <c r="L714">
        <v>154446.37</v>
      </c>
      <c r="M714">
        <v>0</v>
      </c>
      <c r="N714">
        <v>454764.59</v>
      </c>
      <c r="O714">
        <v>0</v>
      </c>
      <c r="Q714">
        <v>88014.720000000001</v>
      </c>
      <c r="R714">
        <v>0</v>
      </c>
      <c r="S714">
        <v>454764.59</v>
      </c>
      <c r="T714">
        <v>0</v>
      </c>
      <c r="V714">
        <v>0</v>
      </c>
      <c r="W714">
        <v>85168.66</v>
      </c>
      <c r="X714">
        <v>454050.26</v>
      </c>
      <c r="Y714">
        <v>0</v>
      </c>
      <c r="AA714" s="2">
        <v>2902</v>
      </c>
      <c r="AB714">
        <v>428196.54</v>
      </c>
      <c r="AC714">
        <v>0</v>
      </c>
      <c r="AD714">
        <v>96856.28</v>
      </c>
      <c r="AE714">
        <v>0</v>
      </c>
    </row>
    <row r="715" spans="1:31" x14ac:dyDescent="0.25">
      <c r="A715" t="s">
        <v>709</v>
      </c>
      <c r="B715">
        <v>210959.2</v>
      </c>
      <c r="C715">
        <v>21334.880000000001</v>
      </c>
      <c r="D715">
        <v>0</v>
      </c>
      <c r="E715">
        <v>279373.09000000003</v>
      </c>
      <c r="G715">
        <v>226367.23</v>
      </c>
      <c r="H715">
        <v>15145.83</v>
      </c>
      <c r="I715">
        <v>0</v>
      </c>
      <c r="J715">
        <v>672575.55</v>
      </c>
      <c r="L715">
        <v>136244.73000000001</v>
      </c>
      <c r="M715">
        <v>10313.959999999999</v>
      </c>
      <c r="N715">
        <v>0</v>
      </c>
      <c r="O715">
        <v>170452.5</v>
      </c>
      <c r="Q715">
        <v>5000.47</v>
      </c>
      <c r="R715">
        <v>17406.87</v>
      </c>
      <c r="S715">
        <v>0</v>
      </c>
      <c r="T715">
        <v>142773.07</v>
      </c>
      <c r="V715">
        <v>24280.84</v>
      </c>
      <c r="W715">
        <v>4368.58</v>
      </c>
      <c r="X715">
        <v>0</v>
      </c>
      <c r="Y715">
        <v>154312.70000000001</v>
      </c>
      <c r="AA715" s="2">
        <v>2904</v>
      </c>
      <c r="AB715">
        <v>0</v>
      </c>
      <c r="AC715">
        <v>27024.57</v>
      </c>
      <c r="AD715">
        <v>3287.34</v>
      </c>
      <c r="AE715">
        <v>0</v>
      </c>
    </row>
    <row r="716" spans="1:31" x14ac:dyDescent="0.25">
      <c r="A716" t="s">
        <v>710</v>
      </c>
      <c r="B716">
        <v>0</v>
      </c>
      <c r="C716">
        <v>0</v>
      </c>
      <c r="D716">
        <v>0</v>
      </c>
      <c r="E716">
        <v>0</v>
      </c>
      <c r="G716">
        <v>0</v>
      </c>
      <c r="H716">
        <v>0</v>
      </c>
      <c r="I716">
        <v>0</v>
      </c>
      <c r="J716">
        <v>0</v>
      </c>
      <c r="L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T716">
        <v>0</v>
      </c>
      <c r="V716">
        <v>0</v>
      </c>
      <c r="W716">
        <v>0</v>
      </c>
      <c r="X716">
        <v>0</v>
      </c>
      <c r="Y716">
        <v>772943.95</v>
      </c>
      <c r="AA716" s="2">
        <v>2908</v>
      </c>
      <c r="AB716">
        <v>0</v>
      </c>
      <c r="AC716">
        <v>0</v>
      </c>
      <c r="AD716">
        <v>0</v>
      </c>
      <c r="AE716">
        <v>0.93196614</v>
      </c>
    </row>
    <row r="717" spans="1:31" x14ac:dyDescent="0.25">
      <c r="A717" t="s">
        <v>711</v>
      </c>
      <c r="B717">
        <v>0</v>
      </c>
      <c r="C717">
        <v>0</v>
      </c>
      <c r="D717">
        <v>0</v>
      </c>
      <c r="E717">
        <v>0</v>
      </c>
      <c r="G717">
        <v>0</v>
      </c>
      <c r="H717">
        <v>0</v>
      </c>
      <c r="I717">
        <v>0</v>
      </c>
      <c r="J717">
        <v>0</v>
      </c>
      <c r="L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T717">
        <v>0</v>
      </c>
      <c r="V717">
        <v>0</v>
      </c>
      <c r="W717">
        <v>0</v>
      </c>
      <c r="X717">
        <v>0</v>
      </c>
      <c r="Y717">
        <v>0</v>
      </c>
      <c r="AA717" s="2">
        <v>2910</v>
      </c>
      <c r="AB717">
        <v>0</v>
      </c>
      <c r="AC717">
        <v>0</v>
      </c>
      <c r="AD717">
        <v>0</v>
      </c>
      <c r="AE717">
        <v>0</v>
      </c>
    </row>
    <row r="718" spans="1:31" x14ac:dyDescent="0.25">
      <c r="A718" t="s">
        <v>712</v>
      </c>
      <c r="AA718" s="2">
        <v>2912</v>
      </c>
      <c r="AB718">
        <v>0</v>
      </c>
      <c r="AC718">
        <v>0</v>
      </c>
      <c r="AD718">
        <v>0</v>
      </c>
      <c r="AE718">
        <v>0</v>
      </c>
    </row>
    <row r="719" spans="1:31" x14ac:dyDescent="0.25">
      <c r="A719" t="s">
        <v>713</v>
      </c>
      <c r="B719">
        <v>9857.98</v>
      </c>
      <c r="C719">
        <v>2469705.7599999998</v>
      </c>
      <c r="D719">
        <v>859895.44</v>
      </c>
      <c r="E719">
        <v>53247980.380000003</v>
      </c>
      <c r="G719">
        <v>198360.14</v>
      </c>
      <c r="H719">
        <v>6099459.7199999997</v>
      </c>
      <c r="I719">
        <v>470116.73</v>
      </c>
      <c r="J719">
        <v>18583069.690000001</v>
      </c>
      <c r="L719">
        <v>917808.31</v>
      </c>
      <c r="M719">
        <v>586366.24</v>
      </c>
      <c r="N719">
        <v>559818.87</v>
      </c>
      <c r="O719">
        <v>25288967.710000001</v>
      </c>
      <c r="Q719">
        <v>826945.85</v>
      </c>
      <c r="R719">
        <v>855667.8</v>
      </c>
      <c r="S719">
        <v>632383.6</v>
      </c>
      <c r="T719">
        <v>36012643.18</v>
      </c>
      <c r="V719">
        <v>363896.8</v>
      </c>
      <c r="W719">
        <v>589478.22</v>
      </c>
      <c r="X719">
        <v>2871249.55</v>
      </c>
      <c r="Y719">
        <v>10583433.26</v>
      </c>
      <c r="AA719" s="2">
        <v>2990</v>
      </c>
      <c r="AB719">
        <v>853030.40000000002</v>
      </c>
      <c r="AC719">
        <v>382046.7</v>
      </c>
      <c r="AD719">
        <v>694436.25</v>
      </c>
      <c r="AE719">
        <v>21.985505</v>
      </c>
    </row>
    <row r="720" spans="1:31" x14ac:dyDescent="0.25">
      <c r="A720" t="s">
        <v>714</v>
      </c>
      <c r="B720">
        <v>1175.83</v>
      </c>
      <c r="C720">
        <v>0</v>
      </c>
      <c r="D720">
        <v>3.74</v>
      </c>
      <c r="E720">
        <v>50598.6</v>
      </c>
      <c r="G720">
        <v>1405.97</v>
      </c>
      <c r="H720">
        <v>0</v>
      </c>
      <c r="I720">
        <v>0</v>
      </c>
      <c r="J720">
        <v>60353.41</v>
      </c>
      <c r="L720">
        <v>1379.94</v>
      </c>
      <c r="M720">
        <v>0</v>
      </c>
      <c r="N720">
        <v>23.07</v>
      </c>
      <c r="O720">
        <v>79170.61</v>
      </c>
      <c r="Q720">
        <v>1733.65</v>
      </c>
      <c r="R720">
        <v>0</v>
      </c>
      <c r="S720">
        <v>81.11</v>
      </c>
      <c r="T720">
        <v>131301.09</v>
      </c>
      <c r="V720">
        <v>0</v>
      </c>
      <c r="W720">
        <v>1823.13</v>
      </c>
      <c r="X720">
        <v>81.11</v>
      </c>
      <c r="Y720">
        <v>234670.06</v>
      </c>
      <c r="AA720" s="2">
        <v>299005</v>
      </c>
      <c r="AB720">
        <v>81.11</v>
      </c>
      <c r="AC720">
        <v>0</v>
      </c>
      <c r="AD720">
        <v>1881.62</v>
      </c>
      <c r="AE720">
        <v>0.30394892000000001</v>
      </c>
    </row>
    <row r="721" spans="1:31" x14ac:dyDescent="0.25">
      <c r="A721" t="s">
        <v>715</v>
      </c>
      <c r="B721">
        <v>8682.15</v>
      </c>
      <c r="C721">
        <v>2469705.7599999998</v>
      </c>
      <c r="D721">
        <v>859891.7</v>
      </c>
      <c r="E721">
        <v>53197381.780000001</v>
      </c>
      <c r="G721">
        <v>196954.17</v>
      </c>
      <c r="H721">
        <v>6099459.7199999997</v>
      </c>
      <c r="I721">
        <v>470116.73</v>
      </c>
      <c r="J721">
        <v>18522716.280000001</v>
      </c>
      <c r="L721">
        <v>916428.37</v>
      </c>
      <c r="M721">
        <v>586366.24</v>
      </c>
      <c r="N721">
        <v>559795.80000000005</v>
      </c>
      <c r="O721">
        <v>25209797.100000001</v>
      </c>
      <c r="Q721">
        <v>825212.2</v>
      </c>
      <c r="R721">
        <v>855667.8</v>
      </c>
      <c r="S721">
        <v>632302.49</v>
      </c>
      <c r="T721">
        <v>35881342.090000004</v>
      </c>
      <c r="V721">
        <v>363896.8</v>
      </c>
      <c r="W721">
        <v>587655.09</v>
      </c>
      <c r="X721">
        <v>2871168.44</v>
      </c>
      <c r="Y721">
        <v>10348763.199999999</v>
      </c>
      <c r="AA721" s="2">
        <v>299090</v>
      </c>
      <c r="AB721">
        <v>852949.29</v>
      </c>
      <c r="AC721">
        <v>382046.7</v>
      </c>
      <c r="AD721">
        <v>692554.63</v>
      </c>
      <c r="AE721">
        <v>21.681556079999996</v>
      </c>
    </row>
    <row r="722" spans="1:31" x14ac:dyDescent="0.25">
      <c r="A722" t="s">
        <v>716</v>
      </c>
      <c r="B722">
        <v>57990758.799999997</v>
      </c>
      <c r="C722">
        <v>194948123.74000001</v>
      </c>
      <c r="D722">
        <v>372042575.82999998</v>
      </c>
      <c r="E722">
        <v>198259448.71000001</v>
      </c>
      <c r="G722">
        <v>73124597.819999993</v>
      </c>
      <c r="H722">
        <v>210932408.69999999</v>
      </c>
      <c r="I722">
        <v>440030767.31999999</v>
      </c>
      <c r="J722">
        <v>373692008.06999999</v>
      </c>
      <c r="L722">
        <v>74641411.230000004</v>
      </c>
      <c r="M722">
        <v>259424257.11000001</v>
      </c>
      <c r="N722">
        <v>402414937.26999998</v>
      </c>
      <c r="O722">
        <v>419692666.91000003</v>
      </c>
      <c r="Q722">
        <v>79532571.069999993</v>
      </c>
      <c r="R722">
        <v>346668966.11000001</v>
      </c>
      <c r="S722">
        <v>449839741.56</v>
      </c>
      <c r="T722">
        <v>415773327.77999997</v>
      </c>
      <c r="V722">
        <v>411354141.98000002</v>
      </c>
      <c r="W722">
        <v>82136841.390000001</v>
      </c>
      <c r="X722">
        <v>480427046.29000002</v>
      </c>
      <c r="Y722">
        <v>412998369.16000003</v>
      </c>
      <c r="AA722" s="2">
        <v>3</v>
      </c>
      <c r="AB722">
        <v>905954736.12</v>
      </c>
      <c r="AC722">
        <v>466611916.92000002</v>
      </c>
      <c r="AD722">
        <v>72798430.040000007</v>
      </c>
      <c r="AE722">
        <v>398.76056058</v>
      </c>
    </row>
    <row r="723" spans="1:31" x14ac:dyDescent="0.25">
      <c r="A723" t="s">
        <v>717</v>
      </c>
      <c r="B723">
        <v>30000000</v>
      </c>
      <c r="C723">
        <v>120873630</v>
      </c>
      <c r="D723">
        <v>135366393.22</v>
      </c>
      <c r="E723">
        <v>129385202.36</v>
      </c>
      <c r="G723">
        <v>30000000</v>
      </c>
      <c r="H723">
        <v>128935068</v>
      </c>
      <c r="I723">
        <v>250500000</v>
      </c>
      <c r="J723">
        <v>229385202.36000001</v>
      </c>
      <c r="L723">
        <v>30000000</v>
      </c>
      <c r="M723">
        <v>143633554</v>
      </c>
      <c r="N723">
        <v>351804791.49000001</v>
      </c>
      <c r="O723">
        <v>254296679.53999999</v>
      </c>
      <c r="Q723">
        <v>30000000</v>
      </c>
      <c r="R723">
        <v>181242441</v>
      </c>
      <c r="S723">
        <v>362547461.89999998</v>
      </c>
      <c r="T723">
        <v>254296679.53999999</v>
      </c>
      <c r="V723">
        <v>247259913</v>
      </c>
      <c r="W723">
        <v>30000000</v>
      </c>
      <c r="X723">
        <v>375000000</v>
      </c>
      <c r="Y723">
        <v>254296679.53999999</v>
      </c>
      <c r="AA723" s="2">
        <v>31</v>
      </c>
      <c r="AB723">
        <v>400000000</v>
      </c>
      <c r="AC723">
        <v>293668036</v>
      </c>
      <c r="AD723">
        <v>30000000</v>
      </c>
      <c r="AE723">
        <v>254.29667953999999</v>
      </c>
    </row>
    <row r="724" spans="1:31" x14ac:dyDescent="0.25">
      <c r="A724" t="s">
        <v>718</v>
      </c>
      <c r="B724">
        <v>30000000</v>
      </c>
      <c r="C724">
        <v>120873630</v>
      </c>
      <c r="D724">
        <v>135366393.22</v>
      </c>
      <c r="E724">
        <v>129385202.36</v>
      </c>
      <c r="G724">
        <v>30000000</v>
      </c>
      <c r="H724">
        <v>128935068</v>
      </c>
      <c r="I724">
        <v>250500000</v>
      </c>
      <c r="J724">
        <v>229385202.36000001</v>
      </c>
      <c r="L724">
        <v>30000000</v>
      </c>
      <c r="M724">
        <v>143633554</v>
      </c>
      <c r="N724">
        <v>351804791.49000001</v>
      </c>
      <c r="O724">
        <v>254296679.53999999</v>
      </c>
      <c r="Q724">
        <v>30000000</v>
      </c>
      <c r="R724">
        <v>181242441</v>
      </c>
      <c r="S724">
        <v>362547461.89999998</v>
      </c>
      <c r="T724">
        <v>254296679.53999999</v>
      </c>
      <c r="V724">
        <v>247259913</v>
      </c>
      <c r="W724">
        <v>30000000</v>
      </c>
      <c r="X724">
        <v>375000000</v>
      </c>
      <c r="Y724">
        <v>254296679.53999999</v>
      </c>
      <c r="AA724" s="2">
        <v>3101</v>
      </c>
      <c r="AB724">
        <v>400000000</v>
      </c>
      <c r="AC724">
        <v>293668036</v>
      </c>
      <c r="AD724">
        <v>30000000</v>
      </c>
      <c r="AE724">
        <v>254.29667953999999</v>
      </c>
    </row>
    <row r="725" spans="1:31" x14ac:dyDescent="0.25">
      <c r="A725" t="s">
        <v>719</v>
      </c>
      <c r="B725">
        <v>0</v>
      </c>
      <c r="C725">
        <v>0</v>
      </c>
      <c r="D725">
        <v>0</v>
      </c>
      <c r="E725">
        <v>0</v>
      </c>
      <c r="G725">
        <v>0</v>
      </c>
      <c r="H725">
        <v>0</v>
      </c>
      <c r="I725">
        <v>0</v>
      </c>
      <c r="J725">
        <v>0</v>
      </c>
      <c r="L725">
        <v>0</v>
      </c>
      <c r="M725">
        <v>0</v>
      </c>
      <c r="N725">
        <v>0</v>
      </c>
      <c r="O725">
        <v>0</v>
      </c>
      <c r="Q725">
        <v>0</v>
      </c>
      <c r="R725">
        <v>0</v>
      </c>
      <c r="S725">
        <v>0</v>
      </c>
      <c r="T725">
        <v>0</v>
      </c>
      <c r="V725">
        <v>0</v>
      </c>
      <c r="W725">
        <v>0</v>
      </c>
      <c r="X725">
        <v>0</v>
      </c>
      <c r="Y725">
        <v>0</v>
      </c>
      <c r="AA725" s="2">
        <v>3102</v>
      </c>
      <c r="AB725">
        <v>0</v>
      </c>
      <c r="AC725">
        <v>0</v>
      </c>
      <c r="AD725">
        <v>0</v>
      </c>
      <c r="AE725">
        <v>0</v>
      </c>
    </row>
    <row r="726" spans="1:31" x14ac:dyDescent="0.25">
      <c r="A726" t="s">
        <v>720</v>
      </c>
      <c r="B726">
        <v>0</v>
      </c>
      <c r="C726">
        <v>0</v>
      </c>
      <c r="D726">
        <v>0</v>
      </c>
      <c r="E726">
        <v>0</v>
      </c>
      <c r="G726">
        <v>0</v>
      </c>
      <c r="H726">
        <v>0</v>
      </c>
      <c r="I726">
        <v>0</v>
      </c>
      <c r="J726">
        <v>0</v>
      </c>
      <c r="L726">
        <v>0</v>
      </c>
      <c r="M726">
        <v>0</v>
      </c>
      <c r="N726">
        <v>0</v>
      </c>
      <c r="O726">
        <v>0</v>
      </c>
      <c r="Q726">
        <v>0</v>
      </c>
      <c r="R726">
        <v>0</v>
      </c>
      <c r="S726">
        <v>0</v>
      </c>
      <c r="T726">
        <v>0</v>
      </c>
      <c r="V726">
        <v>0</v>
      </c>
      <c r="W726">
        <v>0</v>
      </c>
      <c r="X726">
        <v>0</v>
      </c>
      <c r="Y726">
        <v>0</v>
      </c>
      <c r="AA726" s="2">
        <v>32</v>
      </c>
      <c r="AB726">
        <v>0</v>
      </c>
      <c r="AC726">
        <v>0</v>
      </c>
      <c r="AD726">
        <v>0</v>
      </c>
      <c r="AE726">
        <v>0</v>
      </c>
    </row>
    <row r="727" spans="1:31" x14ac:dyDescent="0.25">
      <c r="A727" t="s">
        <v>721</v>
      </c>
      <c r="B727">
        <v>0</v>
      </c>
      <c r="C727">
        <v>0</v>
      </c>
      <c r="D727">
        <v>0</v>
      </c>
      <c r="E727">
        <v>0</v>
      </c>
      <c r="G727">
        <v>0</v>
      </c>
      <c r="H727">
        <v>0</v>
      </c>
      <c r="I727">
        <v>0</v>
      </c>
      <c r="J727">
        <v>0</v>
      </c>
      <c r="L727">
        <v>0</v>
      </c>
      <c r="M727">
        <v>0</v>
      </c>
      <c r="N727">
        <v>0</v>
      </c>
      <c r="O727">
        <v>0</v>
      </c>
      <c r="Q727">
        <v>0</v>
      </c>
      <c r="R727">
        <v>0</v>
      </c>
      <c r="S727">
        <v>0</v>
      </c>
      <c r="T727">
        <v>0</v>
      </c>
      <c r="V727">
        <v>0</v>
      </c>
      <c r="W727">
        <v>0</v>
      </c>
      <c r="X727">
        <v>0</v>
      </c>
      <c r="Y727">
        <v>0</v>
      </c>
      <c r="AA727" s="2">
        <v>3201</v>
      </c>
      <c r="AB727">
        <v>0</v>
      </c>
      <c r="AC727">
        <v>0</v>
      </c>
      <c r="AD727">
        <v>0</v>
      </c>
      <c r="AE727">
        <v>0</v>
      </c>
    </row>
    <row r="728" spans="1:31" x14ac:dyDescent="0.25">
      <c r="A728" t="s">
        <v>722</v>
      </c>
      <c r="B728">
        <v>0</v>
      </c>
      <c r="C728">
        <v>0</v>
      </c>
      <c r="D728">
        <v>0</v>
      </c>
      <c r="E728">
        <v>0</v>
      </c>
      <c r="G728">
        <v>0</v>
      </c>
      <c r="H728">
        <v>0</v>
      </c>
      <c r="I728">
        <v>0</v>
      </c>
      <c r="J728">
        <v>0</v>
      </c>
      <c r="L728">
        <v>0</v>
      </c>
      <c r="M728">
        <v>0</v>
      </c>
      <c r="N728">
        <v>0</v>
      </c>
      <c r="O728">
        <v>0</v>
      </c>
      <c r="Q728">
        <v>0</v>
      </c>
      <c r="R728">
        <v>0</v>
      </c>
      <c r="S728">
        <v>0</v>
      </c>
      <c r="T728">
        <v>0</v>
      </c>
      <c r="V728">
        <v>0</v>
      </c>
      <c r="W728">
        <v>0</v>
      </c>
      <c r="X728">
        <v>0</v>
      </c>
      <c r="Y728">
        <v>0</v>
      </c>
      <c r="AA728" s="2">
        <v>3202</v>
      </c>
      <c r="AB728">
        <v>0</v>
      </c>
      <c r="AC728">
        <v>0</v>
      </c>
      <c r="AD728">
        <v>0</v>
      </c>
      <c r="AE728">
        <v>0</v>
      </c>
    </row>
    <row r="729" spans="1:31" x14ac:dyDescent="0.25">
      <c r="A729" t="s">
        <v>723</v>
      </c>
      <c r="B729">
        <v>19669834.850000001</v>
      </c>
      <c r="C729">
        <v>50478388.229999997</v>
      </c>
      <c r="D729">
        <v>24437332.73</v>
      </c>
      <c r="E729">
        <v>239.16</v>
      </c>
      <c r="G729">
        <v>20237592.91</v>
      </c>
      <c r="H729">
        <v>53385959.189999998</v>
      </c>
      <c r="I729">
        <v>66938375.490000002</v>
      </c>
      <c r="J729">
        <v>239.16</v>
      </c>
      <c r="L729">
        <v>20279643.640000001</v>
      </c>
      <c r="M729">
        <v>56366780.369999997</v>
      </c>
      <c r="N729">
        <v>34614079.450000003</v>
      </c>
      <c r="O729">
        <v>239.16</v>
      </c>
      <c r="Q729">
        <v>20735545.84</v>
      </c>
      <c r="R729">
        <v>60874795.030000001</v>
      </c>
      <c r="S729">
        <v>34614079.450000003</v>
      </c>
      <c r="T729">
        <v>239.16</v>
      </c>
      <c r="V729">
        <v>67995200.760000005</v>
      </c>
      <c r="W729">
        <v>22202893.789999999</v>
      </c>
      <c r="X729">
        <v>42733715.259999998</v>
      </c>
      <c r="Y729">
        <v>239.16</v>
      </c>
      <c r="AA729" s="2">
        <v>33</v>
      </c>
      <c r="AB729">
        <v>48094591.890000001</v>
      </c>
      <c r="AC729">
        <v>76500898.180000007</v>
      </c>
      <c r="AD729">
        <v>22270871.789999999</v>
      </c>
      <c r="AE729">
        <v>2.3916000000000001E-4</v>
      </c>
    </row>
    <row r="730" spans="1:31" x14ac:dyDescent="0.25">
      <c r="A730" t="s">
        <v>724</v>
      </c>
      <c r="B730">
        <v>1607497.2</v>
      </c>
      <c r="C730">
        <v>15017318.560000001</v>
      </c>
      <c r="D730">
        <v>0</v>
      </c>
      <c r="E730">
        <v>0</v>
      </c>
      <c r="G730">
        <v>1796482.99</v>
      </c>
      <c r="H730">
        <v>16471104.039999999</v>
      </c>
      <c r="I730">
        <v>0</v>
      </c>
      <c r="J730">
        <v>0</v>
      </c>
      <c r="L730">
        <v>1810499.9</v>
      </c>
      <c r="M730">
        <v>17961514.539999999</v>
      </c>
      <c r="N730">
        <v>0</v>
      </c>
      <c r="O730">
        <v>0</v>
      </c>
      <c r="Q730">
        <v>1962467.3</v>
      </c>
      <c r="R730">
        <v>20215522.039999999</v>
      </c>
      <c r="S730">
        <v>0</v>
      </c>
      <c r="T730">
        <v>0</v>
      </c>
      <c r="V730">
        <v>23775724.91</v>
      </c>
      <c r="W730">
        <v>2451583.2799999998</v>
      </c>
      <c r="X730">
        <v>0</v>
      </c>
      <c r="Y730">
        <v>0</v>
      </c>
      <c r="AA730" s="2">
        <v>3301</v>
      </c>
      <c r="AB730">
        <v>0</v>
      </c>
      <c r="AC730">
        <v>28028573.48</v>
      </c>
      <c r="AD730">
        <v>2474242.61</v>
      </c>
      <c r="AE730">
        <v>0</v>
      </c>
    </row>
    <row r="731" spans="1:31" x14ac:dyDescent="0.25">
      <c r="A731" t="s">
        <v>725</v>
      </c>
      <c r="B731">
        <v>3284786.33</v>
      </c>
      <c r="C731">
        <v>10276805.039999999</v>
      </c>
      <c r="D731">
        <v>0</v>
      </c>
      <c r="E731">
        <v>239.16</v>
      </c>
      <c r="G731">
        <v>3663558.6</v>
      </c>
      <c r="H731">
        <v>11730590.52</v>
      </c>
      <c r="I731">
        <v>0</v>
      </c>
      <c r="J731">
        <v>239.16</v>
      </c>
      <c r="L731">
        <v>3691592.42</v>
      </c>
      <c r="M731">
        <v>13221001.199999999</v>
      </c>
      <c r="N731">
        <v>0</v>
      </c>
      <c r="O731">
        <v>239.16</v>
      </c>
      <c r="Q731">
        <v>3995527.22</v>
      </c>
      <c r="R731">
        <v>15475008.359999999</v>
      </c>
      <c r="S731">
        <v>0</v>
      </c>
      <c r="T731">
        <v>239.16</v>
      </c>
      <c r="V731">
        <v>19035211.219999999</v>
      </c>
      <c r="W731">
        <v>4973759.1900000004</v>
      </c>
      <c r="X731">
        <v>0</v>
      </c>
      <c r="Y731">
        <v>239.16</v>
      </c>
      <c r="AA731" s="2">
        <v>3303</v>
      </c>
      <c r="AB731">
        <v>0</v>
      </c>
      <c r="AC731">
        <v>23288060.07</v>
      </c>
      <c r="AD731">
        <v>5019077.8600000003</v>
      </c>
      <c r="AE731">
        <v>2.3916000000000001E-4</v>
      </c>
    </row>
    <row r="732" spans="1:31" x14ac:dyDescent="0.25">
      <c r="A732" t="s">
        <v>726</v>
      </c>
      <c r="B732">
        <v>0</v>
      </c>
      <c r="C732">
        <v>4196687.5199999996</v>
      </c>
      <c r="D732">
        <v>0</v>
      </c>
      <c r="E732">
        <v>0</v>
      </c>
      <c r="G732">
        <v>0</v>
      </c>
      <c r="H732">
        <v>5650473</v>
      </c>
      <c r="I732">
        <v>0</v>
      </c>
      <c r="J732">
        <v>0</v>
      </c>
      <c r="L732">
        <v>0</v>
      </c>
      <c r="M732">
        <v>7140883.6799999997</v>
      </c>
      <c r="N732">
        <v>0</v>
      </c>
      <c r="O732">
        <v>0</v>
      </c>
      <c r="Q732">
        <v>0</v>
      </c>
      <c r="R732">
        <v>9394890.8399999999</v>
      </c>
      <c r="S732">
        <v>0</v>
      </c>
      <c r="T732">
        <v>0</v>
      </c>
      <c r="V732">
        <v>12955093.699999999</v>
      </c>
      <c r="W732">
        <v>0</v>
      </c>
      <c r="X732">
        <v>0</v>
      </c>
      <c r="Y732">
        <v>0</v>
      </c>
      <c r="AA732" s="2">
        <v>330305</v>
      </c>
      <c r="AB732">
        <v>0</v>
      </c>
      <c r="AC732">
        <v>17207942.550000001</v>
      </c>
      <c r="AD732">
        <v>0</v>
      </c>
      <c r="AE732">
        <v>0</v>
      </c>
    </row>
    <row r="733" spans="1:31" x14ac:dyDescent="0.25">
      <c r="A733" t="s">
        <v>727</v>
      </c>
      <c r="B733">
        <v>30586.34</v>
      </c>
      <c r="C733">
        <v>0</v>
      </c>
      <c r="D733">
        <v>0</v>
      </c>
      <c r="E733">
        <v>0</v>
      </c>
      <c r="G733">
        <v>31387.03</v>
      </c>
      <c r="H733">
        <v>0</v>
      </c>
      <c r="I733">
        <v>0</v>
      </c>
      <c r="J733">
        <v>0</v>
      </c>
      <c r="L733">
        <v>31387.03</v>
      </c>
      <c r="M733">
        <v>0</v>
      </c>
      <c r="N733">
        <v>0</v>
      </c>
      <c r="O733">
        <v>0</v>
      </c>
      <c r="Q733">
        <v>31387.03</v>
      </c>
      <c r="R733">
        <v>0</v>
      </c>
      <c r="S733">
        <v>0</v>
      </c>
      <c r="T733">
        <v>0</v>
      </c>
      <c r="V733">
        <v>0</v>
      </c>
      <c r="W733">
        <v>31387.03</v>
      </c>
      <c r="X733">
        <v>0</v>
      </c>
      <c r="Y733">
        <v>0</v>
      </c>
      <c r="AA733" s="2">
        <v>330310</v>
      </c>
      <c r="AB733">
        <v>0</v>
      </c>
      <c r="AC733">
        <v>0</v>
      </c>
      <c r="AD733">
        <v>31387.03</v>
      </c>
      <c r="AE733">
        <v>0</v>
      </c>
    </row>
    <row r="734" spans="1:31" x14ac:dyDescent="0.25">
      <c r="A734" t="s">
        <v>728</v>
      </c>
      <c r="B734">
        <v>3254199.99</v>
      </c>
      <c r="C734">
        <v>6080117.5199999996</v>
      </c>
      <c r="D734">
        <v>0</v>
      </c>
      <c r="E734">
        <v>239.16</v>
      </c>
      <c r="G734">
        <v>3632171.57</v>
      </c>
      <c r="H734">
        <v>6080117.5199999996</v>
      </c>
      <c r="I734">
        <v>0</v>
      </c>
      <c r="J734">
        <v>239.16</v>
      </c>
      <c r="L734">
        <v>3660205.39</v>
      </c>
      <c r="M734">
        <v>6080117.5199999996</v>
      </c>
      <c r="N734">
        <v>0</v>
      </c>
      <c r="O734">
        <v>239.16</v>
      </c>
      <c r="Q734">
        <v>3964140.19</v>
      </c>
      <c r="R734">
        <v>6080117.5199999996</v>
      </c>
      <c r="S734">
        <v>0</v>
      </c>
      <c r="T734">
        <v>239.16</v>
      </c>
      <c r="V734">
        <v>6080117.5199999996</v>
      </c>
      <c r="W734">
        <v>4942372.16</v>
      </c>
      <c r="X734">
        <v>0</v>
      </c>
      <c r="Y734">
        <v>239.16</v>
      </c>
      <c r="AA734" s="2">
        <v>330390</v>
      </c>
      <c r="AB734">
        <v>0</v>
      </c>
      <c r="AC734">
        <v>6080117.5199999996</v>
      </c>
      <c r="AD734">
        <v>4987690.83</v>
      </c>
      <c r="AE734">
        <v>2.3916000000000001E-4</v>
      </c>
    </row>
    <row r="735" spans="1:31" x14ac:dyDescent="0.25">
      <c r="A735" t="s">
        <v>729</v>
      </c>
      <c r="B735">
        <v>0</v>
      </c>
      <c r="C735">
        <v>0</v>
      </c>
      <c r="D735">
        <v>0</v>
      </c>
      <c r="E735">
        <v>0</v>
      </c>
      <c r="G735">
        <v>0</v>
      </c>
      <c r="H735">
        <v>0</v>
      </c>
      <c r="I735">
        <v>0</v>
      </c>
      <c r="J735">
        <v>0</v>
      </c>
      <c r="L735">
        <v>0</v>
      </c>
      <c r="M735">
        <v>0</v>
      </c>
      <c r="N735">
        <v>0</v>
      </c>
      <c r="O735">
        <v>0</v>
      </c>
      <c r="Q735">
        <v>0</v>
      </c>
      <c r="R735">
        <v>0</v>
      </c>
      <c r="S735">
        <v>0</v>
      </c>
      <c r="T735">
        <v>0</v>
      </c>
      <c r="V735">
        <v>0</v>
      </c>
      <c r="W735">
        <v>0</v>
      </c>
      <c r="X735">
        <v>0</v>
      </c>
      <c r="Y735">
        <v>0</v>
      </c>
      <c r="AA735" s="2">
        <v>3304</v>
      </c>
      <c r="AB735">
        <v>0</v>
      </c>
      <c r="AC735">
        <v>0</v>
      </c>
      <c r="AD735">
        <v>0</v>
      </c>
      <c r="AE735">
        <v>0</v>
      </c>
    </row>
    <row r="736" spans="1:31" x14ac:dyDescent="0.25">
      <c r="A736" t="s">
        <v>730</v>
      </c>
      <c r="B736">
        <v>14777551.32</v>
      </c>
      <c r="C736">
        <v>25184264.629999999</v>
      </c>
      <c r="D736">
        <v>0</v>
      </c>
      <c r="E736">
        <v>0</v>
      </c>
      <c r="G736">
        <v>14777551.32</v>
      </c>
      <c r="H736">
        <v>25184264.629999999</v>
      </c>
      <c r="I736">
        <v>0</v>
      </c>
      <c r="J736">
        <v>0</v>
      </c>
      <c r="L736">
        <v>14777551.32</v>
      </c>
      <c r="M736">
        <v>25184264.629999999</v>
      </c>
      <c r="N736">
        <v>0</v>
      </c>
      <c r="O736">
        <v>0</v>
      </c>
      <c r="Q736">
        <v>14777551.32</v>
      </c>
      <c r="R736">
        <v>25184264.629999999</v>
      </c>
      <c r="S736">
        <v>0</v>
      </c>
      <c r="T736">
        <v>0</v>
      </c>
      <c r="V736">
        <v>25184264.629999999</v>
      </c>
      <c r="W736">
        <v>14777551.32</v>
      </c>
      <c r="X736">
        <v>0</v>
      </c>
      <c r="Y736">
        <v>0</v>
      </c>
      <c r="AA736" s="2">
        <v>3305</v>
      </c>
      <c r="AB736">
        <v>0</v>
      </c>
      <c r="AC736">
        <v>25184264.629999999</v>
      </c>
      <c r="AD736">
        <v>14777551.32</v>
      </c>
      <c r="AE736">
        <v>0</v>
      </c>
    </row>
    <row r="737" spans="1:31" x14ac:dyDescent="0.25">
      <c r="A737" t="s">
        <v>731</v>
      </c>
      <c r="B737">
        <v>0</v>
      </c>
      <c r="C737">
        <v>0</v>
      </c>
      <c r="D737">
        <v>0</v>
      </c>
      <c r="E737">
        <v>0</v>
      </c>
      <c r="G737">
        <v>0</v>
      </c>
      <c r="H737">
        <v>0</v>
      </c>
      <c r="I737">
        <v>0</v>
      </c>
      <c r="J737">
        <v>0</v>
      </c>
      <c r="L737">
        <v>0</v>
      </c>
      <c r="M737">
        <v>0</v>
      </c>
      <c r="N737">
        <v>0</v>
      </c>
      <c r="O737">
        <v>0</v>
      </c>
      <c r="Q737">
        <v>0</v>
      </c>
      <c r="R737">
        <v>0</v>
      </c>
      <c r="S737">
        <v>0</v>
      </c>
      <c r="T737">
        <v>0</v>
      </c>
      <c r="V737">
        <v>0</v>
      </c>
      <c r="W737">
        <v>0</v>
      </c>
      <c r="X737">
        <v>0</v>
      </c>
      <c r="Y737">
        <v>0</v>
      </c>
      <c r="AA737" s="2">
        <v>3310</v>
      </c>
      <c r="AB737">
        <v>0</v>
      </c>
      <c r="AC737">
        <v>0</v>
      </c>
      <c r="AD737">
        <v>0</v>
      </c>
      <c r="AE737">
        <v>0</v>
      </c>
    </row>
    <row r="738" spans="1:31" x14ac:dyDescent="0.25">
      <c r="A738" t="s">
        <v>732</v>
      </c>
      <c r="B738">
        <v>0</v>
      </c>
      <c r="C738">
        <v>1129748.02</v>
      </c>
      <c r="D738">
        <v>129535656.15000001</v>
      </c>
      <c r="E738">
        <v>108928510.48999999</v>
      </c>
      <c r="G738">
        <v>15000000</v>
      </c>
      <c r="H738">
        <v>5778773.6600000001</v>
      </c>
      <c r="I738">
        <v>75687327.430000007</v>
      </c>
      <c r="J738">
        <v>233933510.49000001</v>
      </c>
      <c r="L738">
        <v>15000000</v>
      </c>
      <c r="M738">
        <v>28955345.41</v>
      </c>
      <c r="N738">
        <v>687327.43</v>
      </c>
      <c r="O738">
        <v>233934595.49000001</v>
      </c>
      <c r="Q738">
        <v>15000000</v>
      </c>
      <c r="R738">
        <v>60789549.810000002</v>
      </c>
      <c r="S738">
        <v>26047411.399999999</v>
      </c>
      <c r="T738">
        <v>233936670.03</v>
      </c>
      <c r="V738">
        <v>43411766.390000001</v>
      </c>
      <c r="W738">
        <v>15000000</v>
      </c>
      <c r="X738">
        <v>26047411.399999999</v>
      </c>
      <c r="Y738">
        <v>234084023.86000001</v>
      </c>
      <c r="AA738" s="2">
        <v>34</v>
      </c>
      <c r="AB738">
        <v>369901668.25</v>
      </c>
      <c r="AC738">
        <v>36821610.82</v>
      </c>
      <c r="AD738">
        <v>15000000</v>
      </c>
      <c r="AE738">
        <v>234.19034805000001</v>
      </c>
    </row>
    <row r="739" spans="1:31" x14ac:dyDescent="0.25">
      <c r="A739" t="s">
        <v>733</v>
      </c>
      <c r="B739">
        <v>0</v>
      </c>
      <c r="C739">
        <v>3160</v>
      </c>
      <c r="D739">
        <v>687327.43</v>
      </c>
      <c r="E739">
        <v>80181.77</v>
      </c>
      <c r="G739">
        <v>0</v>
      </c>
      <c r="H739">
        <v>3520</v>
      </c>
      <c r="I739">
        <v>687327.43</v>
      </c>
      <c r="J739">
        <v>85181.77</v>
      </c>
      <c r="L739">
        <v>0</v>
      </c>
      <c r="M739">
        <v>3520</v>
      </c>
      <c r="N739">
        <v>687327.43</v>
      </c>
      <c r="O739">
        <v>86266.77</v>
      </c>
      <c r="Q739">
        <v>0</v>
      </c>
      <c r="R739">
        <v>3520</v>
      </c>
      <c r="S739">
        <v>26047411.399999999</v>
      </c>
      <c r="T739">
        <v>88341.31</v>
      </c>
      <c r="V739">
        <v>3520</v>
      </c>
      <c r="W739">
        <v>0</v>
      </c>
      <c r="X739">
        <v>26047411.399999999</v>
      </c>
      <c r="Y739">
        <v>235695.14</v>
      </c>
      <c r="AA739" s="2">
        <v>3402</v>
      </c>
      <c r="AB739">
        <v>26047411.399999999</v>
      </c>
      <c r="AC739">
        <v>3520</v>
      </c>
      <c r="AD739">
        <v>0</v>
      </c>
      <c r="AE739">
        <v>0.34201933000000001</v>
      </c>
    </row>
    <row r="740" spans="1:31" x14ac:dyDescent="0.25">
      <c r="A740" t="s">
        <v>734</v>
      </c>
      <c r="B740">
        <v>0</v>
      </c>
      <c r="C740">
        <v>0</v>
      </c>
      <c r="D740">
        <v>687327.43</v>
      </c>
      <c r="E740">
        <v>0</v>
      </c>
      <c r="G740">
        <v>0</v>
      </c>
      <c r="H740">
        <v>0</v>
      </c>
      <c r="I740">
        <v>687327.43</v>
      </c>
      <c r="J740">
        <v>55000</v>
      </c>
      <c r="L740">
        <v>0</v>
      </c>
      <c r="M740">
        <v>0</v>
      </c>
      <c r="N740">
        <v>687327.43</v>
      </c>
      <c r="O740">
        <v>55000</v>
      </c>
      <c r="Q740">
        <v>0</v>
      </c>
      <c r="R740">
        <v>0</v>
      </c>
      <c r="S740">
        <v>687327.43</v>
      </c>
      <c r="T740">
        <v>55000</v>
      </c>
      <c r="V740">
        <v>0</v>
      </c>
      <c r="W740">
        <v>0</v>
      </c>
      <c r="X740">
        <v>687327.43</v>
      </c>
      <c r="Y740">
        <v>55000</v>
      </c>
      <c r="AA740" s="2">
        <v>340205</v>
      </c>
      <c r="AB740">
        <v>687327.43</v>
      </c>
      <c r="AC740">
        <v>0</v>
      </c>
      <c r="AD740">
        <v>0</v>
      </c>
      <c r="AE740">
        <v>5.5E-2</v>
      </c>
    </row>
    <row r="741" spans="1:31" x14ac:dyDescent="0.25">
      <c r="A741" t="s">
        <v>735</v>
      </c>
      <c r="B741">
        <v>0</v>
      </c>
      <c r="C741">
        <v>3160</v>
      </c>
      <c r="D741">
        <v>0</v>
      </c>
      <c r="E741">
        <v>80181.77</v>
      </c>
      <c r="G741">
        <v>0</v>
      </c>
      <c r="H741">
        <v>3520</v>
      </c>
      <c r="I741">
        <v>0</v>
      </c>
      <c r="J741">
        <v>30181.77</v>
      </c>
      <c r="L741">
        <v>0</v>
      </c>
      <c r="M741">
        <v>3520</v>
      </c>
      <c r="N741">
        <v>0</v>
      </c>
      <c r="O741">
        <v>31266.77</v>
      </c>
      <c r="Q741">
        <v>0</v>
      </c>
      <c r="R741">
        <v>3520</v>
      </c>
      <c r="S741">
        <v>25360083.969999999</v>
      </c>
      <c r="T741">
        <v>33341.31</v>
      </c>
      <c r="V741">
        <v>3520</v>
      </c>
      <c r="W741">
        <v>0</v>
      </c>
      <c r="X741">
        <v>25360083.969999999</v>
      </c>
      <c r="Y741">
        <v>180695.14</v>
      </c>
      <c r="AA741" s="2">
        <v>340210</v>
      </c>
      <c r="AB741">
        <v>25360083.969999999</v>
      </c>
      <c r="AC741">
        <v>3520</v>
      </c>
      <c r="AD741">
        <v>0</v>
      </c>
      <c r="AE741">
        <v>0.28701933000000002</v>
      </c>
    </row>
    <row r="742" spans="1:31" x14ac:dyDescent="0.25">
      <c r="A742" t="s">
        <v>736</v>
      </c>
      <c r="B742">
        <v>0</v>
      </c>
      <c r="C742">
        <v>0</v>
      </c>
      <c r="D742">
        <v>0</v>
      </c>
      <c r="E742">
        <v>0</v>
      </c>
      <c r="G742">
        <v>0</v>
      </c>
      <c r="H742">
        <v>0</v>
      </c>
      <c r="I742">
        <v>0</v>
      </c>
      <c r="J742">
        <v>0</v>
      </c>
      <c r="L742">
        <v>0</v>
      </c>
      <c r="M742">
        <v>0</v>
      </c>
      <c r="N742">
        <v>0</v>
      </c>
      <c r="O742">
        <v>0</v>
      </c>
      <c r="Q742">
        <v>0</v>
      </c>
      <c r="R742">
        <v>0</v>
      </c>
      <c r="S742">
        <v>0</v>
      </c>
      <c r="T742">
        <v>0</v>
      </c>
      <c r="V742">
        <v>0</v>
      </c>
      <c r="W742">
        <v>0</v>
      </c>
      <c r="X742">
        <v>0</v>
      </c>
      <c r="Y742">
        <v>0</v>
      </c>
      <c r="AA742" s="2">
        <v>3490</v>
      </c>
      <c r="AB742">
        <v>0</v>
      </c>
      <c r="AC742">
        <v>0</v>
      </c>
      <c r="AD742">
        <v>0</v>
      </c>
      <c r="AE742">
        <v>0</v>
      </c>
    </row>
    <row r="743" spans="1:31" x14ac:dyDescent="0.25">
      <c r="A743" t="s">
        <v>737</v>
      </c>
      <c r="B743">
        <v>1940409.59</v>
      </c>
      <c r="C743">
        <v>7928502.6699999999</v>
      </c>
      <c r="D743">
        <v>4566068.49</v>
      </c>
      <c r="E743">
        <v>15633410.4</v>
      </c>
      <c r="G743">
        <v>1804233.11</v>
      </c>
      <c r="H743">
        <v>7928502.6699999999</v>
      </c>
      <c r="I743">
        <v>4566068.49</v>
      </c>
      <c r="J743">
        <v>15633410.4</v>
      </c>
      <c r="L743">
        <v>1759085.19</v>
      </c>
      <c r="M743">
        <v>7928502.6699999999</v>
      </c>
      <c r="N743">
        <v>4566068.49</v>
      </c>
      <c r="O743">
        <v>15633410.4</v>
      </c>
      <c r="Q743">
        <v>1759085.19</v>
      </c>
      <c r="R743">
        <v>8160151.54</v>
      </c>
      <c r="S743">
        <v>6058614.9000000004</v>
      </c>
      <c r="T743">
        <v>15633410.4</v>
      </c>
      <c r="V743">
        <v>10158776.140000001</v>
      </c>
      <c r="W743">
        <v>4136762.18</v>
      </c>
      <c r="X743">
        <v>6285043</v>
      </c>
      <c r="Y743">
        <v>15633410.4</v>
      </c>
      <c r="AA743" s="2">
        <v>35</v>
      </c>
      <c r="AB743">
        <v>8674392.0700000003</v>
      </c>
      <c r="AC743">
        <v>10346968.75</v>
      </c>
      <c r="AD743">
        <v>4047935.53</v>
      </c>
      <c r="AE743">
        <v>16.67428245</v>
      </c>
    </row>
    <row r="744" spans="1:31" x14ac:dyDescent="0.25">
      <c r="A744" t="s">
        <v>738</v>
      </c>
      <c r="B744">
        <v>1940409.59</v>
      </c>
      <c r="C744">
        <v>7928502.6699999999</v>
      </c>
      <c r="D744">
        <v>4566068.49</v>
      </c>
      <c r="E744">
        <v>15633410.4</v>
      </c>
      <c r="G744">
        <v>1804233.11</v>
      </c>
      <c r="H744">
        <v>7928502.6699999999</v>
      </c>
      <c r="I744">
        <v>4566068.49</v>
      </c>
      <c r="J744">
        <v>15633410.4</v>
      </c>
      <c r="L744">
        <v>1759085.19</v>
      </c>
      <c r="M744">
        <v>7928502.6699999999</v>
      </c>
      <c r="N744">
        <v>4566068.49</v>
      </c>
      <c r="O744">
        <v>15633410.4</v>
      </c>
      <c r="Q744">
        <v>1759085.19</v>
      </c>
      <c r="R744">
        <v>8160151.54</v>
      </c>
      <c r="S744">
        <v>6058614.9000000004</v>
      </c>
      <c r="T744">
        <v>15633410.4</v>
      </c>
      <c r="V744">
        <v>10158776.140000001</v>
      </c>
      <c r="W744">
        <v>4136762.18</v>
      </c>
      <c r="X744">
        <v>6285043</v>
      </c>
      <c r="Y744">
        <v>15633410.4</v>
      </c>
      <c r="AA744" s="2">
        <v>3501</v>
      </c>
      <c r="AB744">
        <v>6285043</v>
      </c>
      <c r="AC744">
        <v>10323619.15</v>
      </c>
      <c r="AD744">
        <v>4136762.18</v>
      </c>
      <c r="AE744">
        <v>15.633410400000001</v>
      </c>
    </row>
    <row r="745" spans="1:31" x14ac:dyDescent="0.25">
      <c r="A745" t="s">
        <v>739</v>
      </c>
      <c r="B745">
        <v>0</v>
      </c>
      <c r="C745">
        <v>0</v>
      </c>
      <c r="D745">
        <v>0</v>
      </c>
      <c r="E745">
        <v>0</v>
      </c>
      <c r="G745">
        <v>0</v>
      </c>
      <c r="H745">
        <v>0</v>
      </c>
      <c r="I745">
        <v>0</v>
      </c>
      <c r="J745">
        <v>0</v>
      </c>
      <c r="L745">
        <v>0</v>
      </c>
      <c r="M745">
        <v>0</v>
      </c>
      <c r="N745">
        <v>0</v>
      </c>
      <c r="O745">
        <v>0</v>
      </c>
      <c r="Q745">
        <v>0</v>
      </c>
      <c r="R745">
        <v>0</v>
      </c>
      <c r="S745">
        <v>0</v>
      </c>
      <c r="T745">
        <v>0</v>
      </c>
      <c r="V745">
        <v>0</v>
      </c>
      <c r="W745">
        <v>0</v>
      </c>
      <c r="X745">
        <v>0</v>
      </c>
      <c r="Y745">
        <v>0</v>
      </c>
      <c r="AA745" s="2">
        <v>3502</v>
      </c>
      <c r="AB745">
        <v>0</v>
      </c>
      <c r="AC745">
        <v>0</v>
      </c>
      <c r="AD745">
        <v>0</v>
      </c>
      <c r="AE745">
        <v>0.6158401</v>
      </c>
    </row>
    <row r="746" spans="1:31" x14ac:dyDescent="0.25">
      <c r="A746" t="s">
        <v>740</v>
      </c>
      <c r="AA746" s="2">
        <v>3503</v>
      </c>
      <c r="AB746">
        <v>0</v>
      </c>
      <c r="AC746">
        <v>0</v>
      </c>
      <c r="AD746">
        <v>0</v>
      </c>
      <c r="AE746">
        <v>0</v>
      </c>
    </row>
    <row r="747" spans="1:31" x14ac:dyDescent="0.25">
      <c r="A747" t="s">
        <v>741</v>
      </c>
      <c r="AA747" s="2">
        <v>3504</v>
      </c>
      <c r="AB747">
        <v>2389349.0699999998</v>
      </c>
      <c r="AC747">
        <v>23349.599999999999</v>
      </c>
      <c r="AD747">
        <v>-88826.65</v>
      </c>
      <c r="AE747">
        <v>0.42503194999999999</v>
      </c>
    </row>
    <row r="748" spans="1:31" x14ac:dyDescent="0.25">
      <c r="A748" t="s">
        <v>742</v>
      </c>
      <c r="B748">
        <v>6380514.3600000003</v>
      </c>
      <c r="C748">
        <v>14537854.82</v>
      </c>
      <c r="D748">
        <v>78137125.239999995</v>
      </c>
      <c r="E748">
        <v>-55687913.700000003</v>
      </c>
      <c r="G748">
        <v>6082771.7999999998</v>
      </c>
      <c r="H748">
        <v>14904105.18</v>
      </c>
      <c r="I748">
        <v>42338995.909999996</v>
      </c>
      <c r="J748">
        <v>-105260354.34</v>
      </c>
      <c r="L748">
        <v>7602682.4000000004</v>
      </c>
      <c r="M748">
        <v>22540074.66</v>
      </c>
      <c r="N748">
        <v>10742670.41</v>
      </c>
      <c r="O748">
        <v>-84172257.680000007</v>
      </c>
      <c r="Q748">
        <v>12037940.039999999</v>
      </c>
      <c r="R748">
        <v>35602028.729999997</v>
      </c>
      <c r="S748">
        <v>20572173.91</v>
      </c>
      <c r="T748">
        <v>-88093671.349999994</v>
      </c>
      <c r="V748">
        <v>42528485.689999998</v>
      </c>
      <c r="W748">
        <v>10797185.42</v>
      </c>
      <c r="X748">
        <v>30360876.629999999</v>
      </c>
      <c r="Y748">
        <v>-91015983.799999997</v>
      </c>
      <c r="AA748" s="2">
        <v>36</v>
      </c>
      <c r="AB748">
        <v>79284083.909999996</v>
      </c>
      <c r="AC748">
        <v>49274403.170000002</v>
      </c>
      <c r="AD748">
        <v>1479622.72</v>
      </c>
      <c r="AE748">
        <v>-106.40098862000001</v>
      </c>
    </row>
    <row r="749" spans="1:31" x14ac:dyDescent="0.25">
      <c r="A749" t="s">
        <v>743</v>
      </c>
      <c r="B749">
        <v>4452087.92</v>
      </c>
      <c r="C749">
        <v>0</v>
      </c>
      <c r="D749">
        <v>53786320.82</v>
      </c>
      <c r="E749">
        <v>0</v>
      </c>
      <c r="G749">
        <v>5939742.0999999996</v>
      </c>
      <c r="H749">
        <v>0</v>
      </c>
      <c r="I749">
        <v>24350804.420000002</v>
      </c>
      <c r="J749">
        <v>0</v>
      </c>
      <c r="L749">
        <v>6083008.4000000004</v>
      </c>
      <c r="M749">
        <v>0</v>
      </c>
      <c r="N749">
        <v>0</v>
      </c>
      <c r="O749">
        <v>0</v>
      </c>
      <c r="Q749">
        <v>7146780.2000000002</v>
      </c>
      <c r="R749">
        <v>0</v>
      </c>
      <c r="S749">
        <v>0</v>
      </c>
      <c r="T749">
        <v>21213090.039999999</v>
      </c>
      <c r="V749">
        <v>0</v>
      </c>
      <c r="W749">
        <v>10570592.09</v>
      </c>
      <c r="X749">
        <v>0</v>
      </c>
      <c r="Y749">
        <v>19055950.210000001</v>
      </c>
      <c r="AA749" s="2">
        <v>3601</v>
      </c>
      <c r="AB749">
        <v>0</v>
      </c>
      <c r="AC749">
        <v>0</v>
      </c>
      <c r="AD749">
        <v>10729207.42</v>
      </c>
      <c r="AE749">
        <v>20.75225365</v>
      </c>
    </row>
    <row r="750" spans="1:31" x14ac:dyDescent="0.25">
      <c r="A750" t="s">
        <v>744</v>
      </c>
      <c r="B750">
        <v>0</v>
      </c>
      <c r="C750">
        <v>0</v>
      </c>
      <c r="D750">
        <v>0</v>
      </c>
      <c r="E750">
        <v>-52067778.189999998</v>
      </c>
      <c r="G750">
        <v>0</v>
      </c>
      <c r="H750">
        <v>0</v>
      </c>
      <c r="I750">
        <v>0</v>
      </c>
      <c r="J750">
        <v>-67571910.329999998</v>
      </c>
      <c r="L750">
        <v>0</v>
      </c>
      <c r="M750">
        <v>0</v>
      </c>
      <c r="N750">
        <v>0</v>
      </c>
      <c r="O750">
        <v>-105385347.72</v>
      </c>
      <c r="Q750">
        <v>0</v>
      </c>
      <c r="R750">
        <v>0</v>
      </c>
      <c r="S750">
        <v>0</v>
      </c>
      <c r="T750">
        <v>-111768237.45</v>
      </c>
      <c r="V750">
        <v>0</v>
      </c>
      <c r="W750">
        <v>0</v>
      </c>
      <c r="X750">
        <v>0</v>
      </c>
      <c r="Y750">
        <v>-111768237.45</v>
      </c>
      <c r="AA750" s="2">
        <v>3602</v>
      </c>
      <c r="AB750">
        <v>0</v>
      </c>
      <c r="AC750">
        <v>0</v>
      </c>
      <c r="AD750">
        <v>0</v>
      </c>
      <c r="AE750">
        <v>-125.41057359</v>
      </c>
    </row>
    <row r="751" spans="1:31" x14ac:dyDescent="0.25">
      <c r="A751" t="s">
        <v>745</v>
      </c>
      <c r="B751">
        <v>1928426.44</v>
      </c>
      <c r="C751">
        <v>14537854.82</v>
      </c>
      <c r="D751">
        <v>24350804.420000002</v>
      </c>
      <c r="E751">
        <v>0</v>
      </c>
      <c r="G751">
        <v>143029.70000000001</v>
      </c>
      <c r="H751">
        <v>14904105.18</v>
      </c>
      <c r="I751">
        <v>17988191.489999998</v>
      </c>
      <c r="J751">
        <v>0</v>
      </c>
      <c r="L751">
        <v>1519674</v>
      </c>
      <c r="M751">
        <v>22540074.66</v>
      </c>
      <c r="N751">
        <v>10742670.41</v>
      </c>
      <c r="O751">
        <v>21213090.039999999</v>
      </c>
      <c r="Q751">
        <v>4891159.84</v>
      </c>
      <c r="R751">
        <v>35602028.729999997</v>
      </c>
      <c r="S751">
        <v>20572173.91</v>
      </c>
      <c r="T751">
        <v>2461476.06</v>
      </c>
      <c r="V751">
        <v>42528485.689999998</v>
      </c>
      <c r="W751">
        <v>226593.33</v>
      </c>
      <c r="X751">
        <v>30360876.629999999</v>
      </c>
      <c r="Y751">
        <v>1696303.44</v>
      </c>
      <c r="AA751" s="2">
        <v>3603</v>
      </c>
      <c r="AB751">
        <v>79284083.909999996</v>
      </c>
      <c r="AC751">
        <v>49274403.170000002</v>
      </c>
      <c r="AD751">
        <v>0</v>
      </c>
      <c r="AE751">
        <v>0</v>
      </c>
    </row>
    <row r="752" spans="1:31" x14ac:dyDescent="0.25">
      <c r="A752" t="s">
        <v>746</v>
      </c>
      <c r="B752">
        <v>0</v>
      </c>
      <c r="C752">
        <v>0</v>
      </c>
      <c r="D752">
        <v>0</v>
      </c>
      <c r="E752">
        <v>-3620135.51</v>
      </c>
      <c r="G752">
        <v>0</v>
      </c>
      <c r="H752">
        <v>0</v>
      </c>
      <c r="I752">
        <v>0</v>
      </c>
      <c r="J752">
        <v>-37688444.009999998</v>
      </c>
      <c r="L752">
        <v>0</v>
      </c>
      <c r="M752">
        <v>0</v>
      </c>
      <c r="N752">
        <v>0</v>
      </c>
      <c r="O752">
        <v>0</v>
      </c>
      <c r="Q752">
        <v>0</v>
      </c>
      <c r="R752">
        <v>0</v>
      </c>
      <c r="S752">
        <v>0</v>
      </c>
      <c r="T752">
        <v>0</v>
      </c>
      <c r="V752">
        <v>0</v>
      </c>
      <c r="W752">
        <v>0</v>
      </c>
      <c r="X752">
        <v>0</v>
      </c>
      <c r="Y752">
        <v>0</v>
      </c>
      <c r="AA752" s="2">
        <v>3604</v>
      </c>
      <c r="AB752">
        <v>0</v>
      </c>
      <c r="AC752">
        <v>0</v>
      </c>
      <c r="AD752">
        <v>-9249584.6999999993</v>
      </c>
      <c r="AE752">
        <v>-1.74266868</v>
      </c>
    </row>
    <row r="753" spans="1:31" x14ac:dyDescent="0.25">
      <c r="A753" t="s">
        <v>747</v>
      </c>
      <c r="B753">
        <v>11160964.48</v>
      </c>
      <c r="C753">
        <v>16914855.379999999</v>
      </c>
      <c r="D753">
        <v>28680989.920000002</v>
      </c>
      <c r="E753">
        <v>67069368.299999997</v>
      </c>
      <c r="G753">
        <v>12753910.939999999</v>
      </c>
      <c r="H753">
        <v>19159707.690000001</v>
      </c>
      <c r="I753">
        <v>44847650.460000001</v>
      </c>
      <c r="J753">
        <v>115569265.3</v>
      </c>
      <c r="L753">
        <v>12309663.029999999</v>
      </c>
      <c r="M753">
        <v>23645551.68</v>
      </c>
      <c r="N753">
        <v>101215145.93000001</v>
      </c>
      <c r="O753">
        <v>130474309.88</v>
      </c>
      <c r="Q753">
        <v>12665726.439999999</v>
      </c>
      <c r="R753">
        <v>27252415.859999999</v>
      </c>
      <c r="S753">
        <v>129017149.04000001</v>
      </c>
      <c r="T753">
        <v>136517761.62</v>
      </c>
      <c r="V753">
        <v>32894060.75</v>
      </c>
      <c r="W753">
        <v>18411047.390000001</v>
      </c>
      <c r="X753">
        <v>109735705.01000001</v>
      </c>
      <c r="Y753">
        <v>132041328.86</v>
      </c>
      <c r="AA753" s="2">
        <v>4</v>
      </c>
      <c r="AB753">
        <v>143218871.16999999</v>
      </c>
      <c r="AC753">
        <v>33909565.200000003</v>
      </c>
      <c r="AD753">
        <v>32645160.199999999</v>
      </c>
      <c r="AE753">
        <v>151.43193131999999</v>
      </c>
    </row>
    <row r="754" spans="1:31" x14ac:dyDescent="0.25">
      <c r="A754" t="s">
        <v>748</v>
      </c>
      <c r="B754">
        <v>1800416.96</v>
      </c>
      <c r="C754">
        <v>1309668.57</v>
      </c>
      <c r="D754">
        <v>6991303.3799999999</v>
      </c>
      <c r="E754">
        <v>8241788.1399999997</v>
      </c>
      <c r="G754">
        <v>893400.19</v>
      </c>
      <c r="H754">
        <v>1382293.78</v>
      </c>
      <c r="I754">
        <v>8434327.4600000009</v>
      </c>
      <c r="J754">
        <v>8268778.0199999996</v>
      </c>
      <c r="L754">
        <v>991090.42</v>
      </c>
      <c r="M754">
        <v>6998282.4299999997</v>
      </c>
      <c r="N754">
        <v>22587179.440000001</v>
      </c>
      <c r="O754">
        <v>6342089.0899999999</v>
      </c>
      <c r="Q754">
        <v>983959.71</v>
      </c>
      <c r="R754">
        <v>9894472.5899999999</v>
      </c>
      <c r="S754">
        <v>24841093.379999999</v>
      </c>
      <c r="T754">
        <v>10607674.15</v>
      </c>
      <c r="V754">
        <v>12888433.16</v>
      </c>
      <c r="W754">
        <v>1152183.98</v>
      </c>
      <c r="X754">
        <v>31065312.710000001</v>
      </c>
      <c r="Y754">
        <v>13969284.869999999</v>
      </c>
      <c r="AA754" s="2">
        <v>41</v>
      </c>
      <c r="AB754">
        <v>43347130.420000002</v>
      </c>
      <c r="AC754">
        <v>13913952.199999999</v>
      </c>
      <c r="AD754">
        <v>1897704.11</v>
      </c>
      <c r="AE754">
        <v>16.235792379999999</v>
      </c>
    </row>
    <row r="755" spans="1:31" x14ac:dyDescent="0.25">
      <c r="A755" t="s">
        <v>749</v>
      </c>
      <c r="B755">
        <v>1739842.11</v>
      </c>
      <c r="C755">
        <v>292674.33</v>
      </c>
      <c r="D755">
        <v>479325</v>
      </c>
      <c r="E755">
        <v>5026343.75</v>
      </c>
      <c r="G755">
        <v>845745.31</v>
      </c>
      <c r="H755">
        <v>313969.28000000003</v>
      </c>
      <c r="I755">
        <v>122396.86</v>
      </c>
      <c r="J755">
        <v>5684488.7300000004</v>
      </c>
      <c r="L755">
        <v>955640.79</v>
      </c>
      <c r="M755">
        <v>6067720.6100000003</v>
      </c>
      <c r="N755">
        <v>56046.76</v>
      </c>
      <c r="O755">
        <v>6198909.4800000004</v>
      </c>
      <c r="Q755">
        <v>958481.68</v>
      </c>
      <c r="R755">
        <v>9407666.3800000008</v>
      </c>
      <c r="S755">
        <v>94.08</v>
      </c>
      <c r="T755">
        <v>10511883</v>
      </c>
      <c r="V755">
        <v>11443559.68</v>
      </c>
      <c r="W755">
        <v>1126926.1000000001</v>
      </c>
      <c r="X755">
        <v>1143561.51</v>
      </c>
      <c r="Y755">
        <v>13897644.49</v>
      </c>
      <c r="AA755" s="2">
        <v>4101</v>
      </c>
      <c r="AB755">
        <v>763.81</v>
      </c>
      <c r="AC755">
        <v>13373019</v>
      </c>
      <c r="AD755">
        <v>1875119.56</v>
      </c>
      <c r="AE755">
        <v>16.22309405</v>
      </c>
    </row>
    <row r="756" spans="1:31" x14ac:dyDescent="0.25">
      <c r="A756" t="s">
        <v>750</v>
      </c>
      <c r="B756">
        <v>0</v>
      </c>
      <c r="C756">
        <v>0</v>
      </c>
      <c r="D756">
        <v>0</v>
      </c>
      <c r="E756">
        <v>698942.68</v>
      </c>
      <c r="G756">
        <v>0</v>
      </c>
      <c r="H756">
        <v>0</v>
      </c>
      <c r="I756">
        <v>0</v>
      </c>
      <c r="J756">
        <v>618727.74</v>
      </c>
      <c r="L756">
        <v>0</v>
      </c>
      <c r="M756">
        <v>0</v>
      </c>
      <c r="N756">
        <v>0</v>
      </c>
      <c r="O756">
        <v>434864.77</v>
      </c>
      <c r="Q756">
        <v>0</v>
      </c>
      <c r="R756">
        <v>0</v>
      </c>
      <c r="S756">
        <v>0</v>
      </c>
      <c r="T756">
        <v>674966.23</v>
      </c>
      <c r="V756">
        <v>0</v>
      </c>
      <c r="W756">
        <v>0</v>
      </c>
      <c r="X756">
        <v>0</v>
      </c>
      <c r="Y756">
        <v>1263586.6299999999</v>
      </c>
      <c r="AA756" s="2">
        <v>410105</v>
      </c>
      <c r="AB756">
        <v>0</v>
      </c>
      <c r="AC756">
        <v>0</v>
      </c>
      <c r="AD756">
        <v>0</v>
      </c>
      <c r="AE756">
        <v>2.0150235099999998</v>
      </c>
    </row>
    <row r="757" spans="1:31" x14ac:dyDescent="0.25">
      <c r="A757" t="s">
        <v>751</v>
      </c>
      <c r="B757">
        <v>0</v>
      </c>
      <c r="C757">
        <v>0</v>
      </c>
      <c r="D757">
        <v>0</v>
      </c>
      <c r="E757">
        <v>800.74</v>
      </c>
      <c r="G757">
        <v>0</v>
      </c>
      <c r="H757">
        <v>0</v>
      </c>
      <c r="I757">
        <v>0</v>
      </c>
      <c r="J757">
        <v>477.6</v>
      </c>
      <c r="L757">
        <v>0</v>
      </c>
      <c r="M757">
        <v>0</v>
      </c>
      <c r="N757">
        <v>0</v>
      </c>
      <c r="O757">
        <v>3879.47</v>
      </c>
      <c r="Q757">
        <v>0</v>
      </c>
      <c r="R757">
        <v>0</v>
      </c>
      <c r="S757">
        <v>0</v>
      </c>
      <c r="T757">
        <v>2652.86</v>
      </c>
      <c r="V757">
        <v>0</v>
      </c>
      <c r="W757">
        <v>0</v>
      </c>
      <c r="X757">
        <v>0</v>
      </c>
      <c r="Y757">
        <v>2016.87</v>
      </c>
      <c r="AA757" s="2">
        <v>410110</v>
      </c>
      <c r="AB757">
        <v>0</v>
      </c>
      <c r="AC757">
        <v>0</v>
      </c>
      <c r="AD757">
        <v>0</v>
      </c>
      <c r="AE757">
        <v>0</v>
      </c>
    </row>
    <row r="758" spans="1:31" x14ac:dyDescent="0.25">
      <c r="A758" t="s">
        <v>752</v>
      </c>
      <c r="B758">
        <v>45154.73</v>
      </c>
      <c r="C758">
        <v>0</v>
      </c>
      <c r="D758">
        <v>0</v>
      </c>
      <c r="E758">
        <v>2080882.04</v>
      </c>
      <c r="G758">
        <v>109147.98</v>
      </c>
      <c r="H758">
        <v>0</v>
      </c>
      <c r="I758">
        <v>0</v>
      </c>
      <c r="J758">
        <v>2835994.09</v>
      </c>
      <c r="L758">
        <v>218779.9</v>
      </c>
      <c r="M758">
        <v>0</v>
      </c>
      <c r="N758">
        <v>0</v>
      </c>
      <c r="O758">
        <v>3416464.7</v>
      </c>
      <c r="Q758">
        <v>310534.65000000002</v>
      </c>
      <c r="R758">
        <v>0</v>
      </c>
      <c r="S758">
        <v>0</v>
      </c>
      <c r="T758">
        <v>4265830.18</v>
      </c>
      <c r="V758">
        <v>0</v>
      </c>
      <c r="W758">
        <v>476393.59</v>
      </c>
      <c r="X758">
        <v>0</v>
      </c>
      <c r="Y758">
        <v>6185347.2400000002</v>
      </c>
      <c r="AA758" s="2">
        <v>410115</v>
      </c>
      <c r="AB758">
        <v>0</v>
      </c>
      <c r="AC758">
        <v>0</v>
      </c>
      <c r="AD758">
        <v>342766.17</v>
      </c>
      <c r="AE758">
        <v>6.86691669</v>
      </c>
    </row>
    <row r="759" spans="1:31" x14ac:dyDescent="0.25">
      <c r="A759" t="s">
        <v>753</v>
      </c>
      <c r="B759">
        <v>0</v>
      </c>
      <c r="C759">
        <v>0</v>
      </c>
      <c r="D759">
        <v>0</v>
      </c>
      <c r="E759">
        <v>0</v>
      </c>
      <c r="G759">
        <v>0</v>
      </c>
      <c r="H759">
        <v>0</v>
      </c>
      <c r="I759">
        <v>0</v>
      </c>
      <c r="J759">
        <v>0</v>
      </c>
      <c r="L759">
        <v>0</v>
      </c>
      <c r="M759">
        <v>0</v>
      </c>
      <c r="N759">
        <v>0</v>
      </c>
      <c r="O759">
        <v>0</v>
      </c>
      <c r="Q759">
        <v>0</v>
      </c>
      <c r="R759">
        <v>0</v>
      </c>
      <c r="S759">
        <v>0</v>
      </c>
      <c r="T759">
        <v>0</v>
      </c>
      <c r="V759">
        <v>0</v>
      </c>
      <c r="W759">
        <v>0</v>
      </c>
      <c r="X759">
        <v>0</v>
      </c>
      <c r="Y759">
        <v>0</v>
      </c>
      <c r="AA759" s="2">
        <v>410120</v>
      </c>
      <c r="AB759">
        <v>0</v>
      </c>
      <c r="AC759">
        <v>0</v>
      </c>
      <c r="AD759">
        <v>0</v>
      </c>
      <c r="AE759">
        <v>0</v>
      </c>
    </row>
    <row r="760" spans="1:31" x14ac:dyDescent="0.25">
      <c r="A760" t="s">
        <v>754</v>
      </c>
      <c r="B760">
        <v>0</v>
      </c>
      <c r="C760">
        <v>0</v>
      </c>
      <c r="D760">
        <v>479325</v>
      </c>
      <c r="E760">
        <v>332500.15999999997</v>
      </c>
      <c r="G760">
        <v>0</v>
      </c>
      <c r="H760">
        <v>0</v>
      </c>
      <c r="I760">
        <v>122396.86</v>
      </c>
      <c r="J760">
        <v>378666.88</v>
      </c>
      <c r="L760">
        <v>0</v>
      </c>
      <c r="M760">
        <v>0</v>
      </c>
      <c r="N760">
        <v>56046.76</v>
      </c>
      <c r="O760">
        <v>0</v>
      </c>
      <c r="Q760">
        <v>0</v>
      </c>
      <c r="R760">
        <v>0</v>
      </c>
      <c r="S760">
        <v>94.08</v>
      </c>
      <c r="T760">
        <v>0.05</v>
      </c>
      <c r="V760">
        <v>0</v>
      </c>
      <c r="W760">
        <v>0</v>
      </c>
      <c r="X760">
        <v>1143561.51</v>
      </c>
      <c r="Y760">
        <v>0</v>
      </c>
      <c r="AA760" s="2">
        <v>410125</v>
      </c>
      <c r="AB760">
        <v>763.81</v>
      </c>
      <c r="AC760">
        <v>0</v>
      </c>
      <c r="AD760">
        <v>0</v>
      </c>
      <c r="AE760">
        <v>0</v>
      </c>
    </row>
    <row r="761" spans="1:31" x14ac:dyDescent="0.25">
      <c r="A761" t="s">
        <v>755</v>
      </c>
      <c r="B761">
        <v>0</v>
      </c>
      <c r="C761">
        <v>247744.84</v>
      </c>
      <c r="D761">
        <v>0</v>
      </c>
      <c r="E761">
        <v>1909453.71</v>
      </c>
      <c r="G761">
        <v>0</v>
      </c>
      <c r="H761">
        <v>278109.67</v>
      </c>
      <c r="I761">
        <v>0</v>
      </c>
      <c r="J761">
        <v>1850622.42</v>
      </c>
      <c r="L761">
        <v>5830.42</v>
      </c>
      <c r="M761">
        <v>6022918.6299999999</v>
      </c>
      <c r="N761">
        <v>0</v>
      </c>
      <c r="O761">
        <v>2343694.79</v>
      </c>
      <c r="Q761">
        <v>137431.31</v>
      </c>
      <c r="R761">
        <v>9359507.2300000004</v>
      </c>
      <c r="S761">
        <v>0</v>
      </c>
      <c r="T761">
        <v>5568433.5700000003</v>
      </c>
      <c r="V761">
        <v>11406310.050000001</v>
      </c>
      <c r="W761">
        <v>316364</v>
      </c>
      <c r="X761">
        <v>0</v>
      </c>
      <c r="Y761">
        <v>6446692.75</v>
      </c>
      <c r="AA761" s="2">
        <v>410130</v>
      </c>
      <c r="AB761">
        <v>0</v>
      </c>
      <c r="AC761">
        <v>13360909.310000001</v>
      </c>
      <c r="AD761">
        <v>1343372.17</v>
      </c>
      <c r="AE761">
        <v>7.3411538499999995</v>
      </c>
    </row>
    <row r="762" spans="1:31" x14ac:dyDescent="0.25">
      <c r="A762" t="s">
        <v>756</v>
      </c>
      <c r="B762">
        <v>1694687.38</v>
      </c>
      <c r="C762">
        <v>0</v>
      </c>
      <c r="D762">
        <v>0</v>
      </c>
      <c r="E762">
        <v>3764.42</v>
      </c>
      <c r="G762">
        <v>736597.33</v>
      </c>
      <c r="H762">
        <v>0</v>
      </c>
      <c r="I762">
        <v>0</v>
      </c>
      <c r="J762">
        <v>0</v>
      </c>
      <c r="L762">
        <v>731030.47</v>
      </c>
      <c r="M762">
        <v>0</v>
      </c>
      <c r="N762">
        <v>0</v>
      </c>
      <c r="O762">
        <v>5.75</v>
      </c>
      <c r="Q762">
        <v>510515.72</v>
      </c>
      <c r="R762">
        <v>0</v>
      </c>
      <c r="S762">
        <v>0</v>
      </c>
      <c r="T762">
        <v>0.11</v>
      </c>
      <c r="V762">
        <v>0</v>
      </c>
      <c r="W762">
        <v>334168.51</v>
      </c>
      <c r="X762">
        <v>0</v>
      </c>
      <c r="Y762">
        <v>0</v>
      </c>
      <c r="AA762" s="2">
        <v>410135</v>
      </c>
      <c r="AB762">
        <v>0</v>
      </c>
      <c r="AC762">
        <v>0</v>
      </c>
      <c r="AD762">
        <v>188981.22</v>
      </c>
      <c r="AE762">
        <v>0</v>
      </c>
    </row>
    <row r="763" spans="1:31" x14ac:dyDescent="0.25">
      <c r="A763" t="s">
        <v>757</v>
      </c>
      <c r="AA763" s="2">
        <v>410140</v>
      </c>
      <c r="AB763">
        <v>0</v>
      </c>
      <c r="AC763">
        <v>0</v>
      </c>
      <c r="AD763">
        <v>0</v>
      </c>
      <c r="AE763">
        <v>0</v>
      </c>
    </row>
    <row r="764" spans="1:31" x14ac:dyDescent="0.25">
      <c r="A764" t="s">
        <v>758</v>
      </c>
      <c r="B764">
        <v>0</v>
      </c>
      <c r="C764">
        <v>44929.49</v>
      </c>
      <c r="D764">
        <v>0</v>
      </c>
      <c r="E764">
        <v>0</v>
      </c>
      <c r="G764">
        <v>0</v>
      </c>
      <c r="H764">
        <v>35859.61</v>
      </c>
      <c r="I764">
        <v>0</v>
      </c>
      <c r="J764">
        <v>0</v>
      </c>
      <c r="L764">
        <v>0</v>
      </c>
      <c r="M764">
        <v>44801.98</v>
      </c>
      <c r="N764">
        <v>0</v>
      </c>
      <c r="O764">
        <v>0</v>
      </c>
      <c r="Q764">
        <v>0</v>
      </c>
      <c r="R764">
        <v>48159.15</v>
      </c>
      <c r="S764">
        <v>0</v>
      </c>
      <c r="T764">
        <v>0</v>
      </c>
      <c r="V764">
        <v>37249.629999999997</v>
      </c>
      <c r="W764">
        <v>0</v>
      </c>
      <c r="X764">
        <v>0</v>
      </c>
      <c r="Y764">
        <v>1</v>
      </c>
      <c r="AA764" s="2">
        <v>410190</v>
      </c>
      <c r="AB764">
        <v>0</v>
      </c>
      <c r="AC764">
        <v>12109.69</v>
      </c>
      <c r="AD764">
        <v>0</v>
      </c>
      <c r="AE764">
        <v>0</v>
      </c>
    </row>
    <row r="765" spans="1:31" x14ac:dyDescent="0.25">
      <c r="A765" t="s">
        <v>759</v>
      </c>
      <c r="B765">
        <v>0</v>
      </c>
      <c r="C765">
        <v>0</v>
      </c>
      <c r="D765">
        <v>0</v>
      </c>
      <c r="E765">
        <v>0</v>
      </c>
      <c r="G765">
        <v>0</v>
      </c>
      <c r="H765">
        <v>0</v>
      </c>
      <c r="I765">
        <v>0</v>
      </c>
      <c r="J765">
        <v>0</v>
      </c>
      <c r="L765">
        <v>0</v>
      </c>
      <c r="M765">
        <v>0</v>
      </c>
      <c r="N765">
        <v>3688.88</v>
      </c>
      <c r="O765">
        <v>111.11</v>
      </c>
      <c r="Q765">
        <v>0</v>
      </c>
      <c r="R765">
        <v>0</v>
      </c>
      <c r="S765">
        <v>0</v>
      </c>
      <c r="T765">
        <v>923.61</v>
      </c>
      <c r="V765">
        <v>0</v>
      </c>
      <c r="W765">
        <v>0</v>
      </c>
      <c r="X765">
        <v>0</v>
      </c>
      <c r="Y765">
        <v>0</v>
      </c>
      <c r="AA765" s="2">
        <v>4102</v>
      </c>
      <c r="AB765">
        <v>0</v>
      </c>
      <c r="AC765">
        <v>0</v>
      </c>
      <c r="AD765">
        <v>0</v>
      </c>
      <c r="AE765">
        <v>0</v>
      </c>
    </row>
    <row r="766" spans="1:31" x14ac:dyDescent="0.25">
      <c r="A766" t="s">
        <v>760</v>
      </c>
      <c r="B766">
        <v>0</v>
      </c>
      <c r="C766">
        <v>0</v>
      </c>
      <c r="D766">
        <v>0</v>
      </c>
      <c r="E766">
        <v>0</v>
      </c>
      <c r="G766">
        <v>0</v>
      </c>
      <c r="H766">
        <v>0</v>
      </c>
      <c r="I766">
        <v>0</v>
      </c>
      <c r="J766">
        <v>0</v>
      </c>
      <c r="L766">
        <v>0</v>
      </c>
      <c r="M766">
        <v>0</v>
      </c>
      <c r="N766">
        <v>3688.88</v>
      </c>
      <c r="O766">
        <v>111.11</v>
      </c>
      <c r="Q766">
        <v>0</v>
      </c>
      <c r="R766">
        <v>0</v>
      </c>
      <c r="S766">
        <v>0</v>
      </c>
      <c r="T766">
        <v>923.61</v>
      </c>
      <c r="V766">
        <v>0</v>
      </c>
      <c r="W766">
        <v>0</v>
      </c>
      <c r="X766">
        <v>0</v>
      </c>
      <c r="Y766">
        <v>0</v>
      </c>
      <c r="AA766" s="2">
        <v>410205</v>
      </c>
      <c r="AB766">
        <v>0</v>
      </c>
      <c r="AC766">
        <v>0</v>
      </c>
      <c r="AD766">
        <v>0</v>
      </c>
      <c r="AE766">
        <v>0</v>
      </c>
    </row>
    <row r="767" spans="1:31" x14ac:dyDescent="0.25">
      <c r="A767" t="s">
        <v>761</v>
      </c>
      <c r="B767">
        <v>0</v>
      </c>
      <c r="C767">
        <v>0</v>
      </c>
      <c r="D767">
        <v>0</v>
      </c>
      <c r="E767">
        <v>0</v>
      </c>
      <c r="G767">
        <v>0</v>
      </c>
      <c r="H767">
        <v>0</v>
      </c>
      <c r="I767">
        <v>0</v>
      </c>
      <c r="J767">
        <v>0</v>
      </c>
      <c r="L767">
        <v>0</v>
      </c>
      <c r="M767">
        <v>0</v>
      </c>
      <c r="N767">
        <v>0</v>
      </c>
      <c r="O767">
        <v>0</v>
      </c>
      <c r="Q767">
        <v>0</v>
      </c>
      <c r="R767">
        <v>0</v>
      </c>
      <c r="S767">
        <v>0</v>
      </c>
      <c r="T767">
        <v>0</v>
      </c>
      <c r="V767">
        <v>0</v>
      </c>
      <c r="W767">
        <v>0</v>
      </c>
      <c r="X767">
        <v>0</v>
      </c>
      <c r="Y767">
        <v>0</v>
      </c>
      <c r="AA767" s="2">
        <v>410210</v>
      </c>
      <c r="AB767">
        <v>0</v>
      </c>
      <c r="AC767">
        <v>0</v>
      </c>
      <c r="AD767">
        <v>0</v>
      </c>
      <c r="AE767">
        <v>0</v>
      </c>
    </row>
    <row r="768" spans="1:31" x14ac:dyDescent="0.25">
      <c r="A768" t="s">
        <v>762</v>
      </c>
      <c r="B768">
        <v>60568.25</v>
      </c>
      <c r="C768">
        <v>15560.02</v>
      </c>
      <c r="D768">
        <v>611755.81999999995</v>
      </c>
      <c r="E768">
        <v>212866.99</v>
      </c>
      <c r="G768">
        <v>47654.879999999997</v>
      </c>
      <c r="H768">
        <v>137953.54999999999</v>
      </c>
      <c r="I768">
        <v>2610.3200000000002</v>
      </c>
      <c r="J768">
        <v>128626.28</v>
      </c>
      <c r="L768">
        <v>35449.629999999997</v>
      </c>
      <c r="M768">
        <v>282593.18</v>
      </c>
      <c r="N768">
        <v>2902697.96</v>
      </c>
      <c r="O768">
        <v>105146.64</v>
      </c>
      <c r="Q768">
        <v>25478.03</v>
      </c>
      <c r="R768">
        <v>408850.61</v>
      </c>
      <c r="S768">
        <v>2337026.98</v>
      </c>
      <c r="T768">
        <v>88710.31</v>
      </c>
      <c r="V768">
        <v>491949.43</v>
      </c>
      <c r="W768">
        <v>25257.88</v>
      </c>
      <c r="X768">
        <v>1910984.06</v>
      </c>
      <c r="Y768">
        <v>71640.38</v>
      </c>
      <c r="AA768" s="2">
        <v>4103</v>
      </c>
      <c r="AB768">
        <v>2076997.32</v>
      </c>
      <c r="AC768">
        <v>478344.15</v>
      </c>
      <c r="AD768">
        <v>22584.55</v>
      </c>
      <c r="AE768">
        <v>1.2698330000000001E-2</v>
      </c>
    </row>
    <row r="769" spans="1:31" x14ac:dyDescent="0.25">
      <c r="A769" t="s">
        <v>763</v>
      </c>
      <c r="B769">
        <v>0</v>
      </c>
      <c r="C769">
        <v>0</v>
      </c>
      <c r="D769">
        <v>0</v>
      </c>
      <c r="E769">
        <v>0</v>
      </c>
      <c r="G769">
        <v>0</v>
      </c>
      <c r="H769">
        <v>0</v>
      </c>
      <c r="I769">
        <v>0</v>
      </c>
      <c r="J769">
        <v>0</v>
      </c>
      <c r="L769">
        <v>0</v>
      </c>
      <c r="M769">
        <v>0</v>
      </c>
      <c r="N769">
        <v>0</v>
      </c>
      <c r="O769">
        <v>0</v>
      </c>
      <c r="Q769">
        <v>0</v>
      </c>
      <c r="R769">
        <v>0</v>
      </c>
      <c r="S769">
        <v>0</v>
      </c>
      <c r="T769">
        <v>0</v>
      </c>
      <c r="V769">
        <v>0</v>
      </c>
      <c r="W769">
        <v>0</v>
      </c>
      <c r="X769">
        <v>0</v>
      </c>
      <c r="Y769">
        <v>0</v>
      </c>
      <c r="AA769" s="2">
        <v>410305</v>
      </c>
      <c r="AB769">
        <v>0</v>
      </c>
      <c r="AC769">
        <v>0</v>
      </c>
      <c r="AD769">
        <v>0</v>
      </c>
      <c r="AE769">
        <v>0</v>
      </c>
    </row>
    <row r="770" spans="1:31" x14ac:dyDescent="0.25">
      <c r="A770" t="s">
        <v>764</v>
      </c>
      <c r="B770">
        <v>0</v>
      </c>
      <c r="C770">
        <v>0</v>
      </c>
      <c r="D770">
        <v>0</v>
      </c>
      <c r="E770">
        <v>0</v>
      </c>
      <c r="G770">
        <v>0</v>
      </c>
      <c r="H770">
        <v>0</v>
      </c>
      <c r="I770">
        <v>0</v>
      </c>
      <c r="J770">
        <v>0</v>
      </c>
      <c r="L770">
        <v>0</v>
      </c>
      <c r="M770">
        <v>0</v>
      </c>
      <c r="N770">
        <v>2543.37</v>
      </c>
      <c r="O770">
        <v>0</v>
      </c>
      <c r="Q770">
        <v>0</v>
      </c>
      <c r="R770">
        <v>0</v>
      </c>
      <c r="S770">
        <v>211.95</v>
      </c>
      <c r="T770">
        <v>0</v>
      </c>
      <c r="V770">
        <v>0</v>
      </c>
      <c r="W770">
        <v>0</v>
      </c>
      <c r="X770">
        <v>0</v>
      </c>
      <c r="Y770">
        <v>66.650000000000006</v>
      </c>
      <c r="AA770" s="2">
        <v>410310</v>
      </c>
      <c r="AB770">
        <v>0</v>
      </c>
      <c r="AC770">
        <v>0</v>
      </c>
      <c r="AD770">
        <v>0</v>
      </c>
      <c r="AE770">
        <v>5.9369999999999996E-5</v>
      </c>
    </row>
    <row r="771" spans="1:31" x14ac:dyDescent="0.25">
      <c r="A771" t="s">
        <v>765</v>
      </c>
      <c r="B771">
        <v>0</v>
      </c>
      <c r="C771">
        <v>14122.94</v>
      </c>
      <c r="D771">
        <v>611755.81999999995</v>
      </c>
      <c r="E771">
        <v>0</v>
      </c>
      <c r="G771">
        <v>0</v>
      </c>
      <c r="H771">
        <v>0</v>
      </c>
      <c r="I771">
        <v>2610.3200000000002</v>
      </c>
      <c r="J771">
        <v>0</v>
      </c>
      <c r="L771">
        <v>0</v>
      </c>
      <c r="M771">
        <v>0</v>
      </c>
      <c r="N771">
        <v>10162.44</v>
      </c>
      <c r="O771">
        <v>0</v>
      </c>
      <c r="Q771">
        <v>0</v>
      </c>
      <c r="R771">
        <v>0</v>
      </c>
      <c r="S771">
        <v>6199.6</v>
      </c>
      <c r="T771">
        <v>0</v>
      </c>
      <c r="V771">
        <v>0</v>
      </c>
      <c r="W771">
        <v>0</v>
      </c>
      <c r="X771">
        <v>0</v>
      </c>
      <c r="Y771">
        <v>0</v>
      </c>
      <c r="AA771" s="2">
        <v>410315</v>
      </c>
      <c r="AB771">
        <v>0</v>
      </c>
      <c r="AC771">
        <v>0</v>
      </c>
      <c r="AD771">
        <v>0</v>
      </c>
      <c r="AE771">
        <v>0</v>
      </c>
    </row>
    <row r="772" spans="1:31" x14ac:dyDescent="0.25">
      <c r="A772" t="s">
        <v>766</v>
      </c>
      <c r="B772">
        <v>0</v>
      </c>
      <c r="C772">
        <v>0</v>
      </c>
      <c r="D772">
        <v>0</v>
      </c>
      <c r="E772">
        <v>0</v>
      </c>
      <c r="G772">
        <v>0</v>
      </c>
      <c r="H772">
        <v>0</v>
      </c>
      <c r="I772">
        <v>0</v>
      </c>
      <c r="J772">
        <v>0</v>
      </c>
      <c r="L772">
        <v>0</v>
      </c>
      <c r="M772">
        <v>0</v>
      </c>
      <c r="N772">
        <v>0</v>
      </c>
      <c r="O772">
        <v>0</v>
      </c>
      <c r="Q772">
        <v>0</v>
      </c>
      <c r="R772">
        <v>0</v>
      </c>
      <c r="S772">
        <v>0</v>
      </c>
      <c r="T772">
        <v>0</v>
      </c>
      <c r="V772">
        <v>0</v>
      </c>
      <c r="W772">
        <v>0</v>
      </c>
      <c r="X772">
        <v>0</v>
      </c>
      <c r="Y772">
        <v>0</v>
      </c>
      <c r="AA772" s="2">
        <v>410320</v>
      </c>
      <c r="AB772">
        <v>0</v>
      </c>
      <c r="AC772">
        <v>0</v>
      </c>
      <c r="AD772">
        <v>0</v>
      </c>
      <c r="AE772">
        <v>0</v>
      </c>
    </row>
    <row r="773" spans="1:31" x14ac:dyDescent="0.25">
      <c r="A773" t="s">
        <v>767</v>
      </c>
      <c r="B773">
        <v>0</v>
      </c>
      <c r="C773">
        <v>0</v>
      </c>
      <c r="D773">
        <v>0</v>
      </c>
      <c r="E773">
        <v>0</v>
      </c>
      <c r="G773">
        <v>0</v>
      </c>
      <c r="H773">
        <v>0</v>
      </c>
      <c r="I773">
        <v>0</v>
      </c>
      <c r="J773">
        <v>0</v>
      </c>
      <c r="L773">
        <v>0</v>
      </c>
      <c r="M773">
        <v>0</v>
      </c>
      <c r="N773">
        <v>0</v>
      </c>
      <c r="O773">
        <v>0</v>
      </c>
      <c r="Q773">
        <v>0</v>
      </c>
      <c r="R773">
        <v>0</v>
      </c>
      <c r="S773">
        <v>0</v>
      </c>
      <c r="T773">
        <v>0</v>
      </c>
      <c r="V773">
        <v>0</v>
      </c>
      <c r="W773">
        <v>0</v>
      </c>
      <c r="X773">
        <v>0</v>
      </c>
      <c r="Y773">
        <v>0</v>
      </c>
      <c r="AA773" s="2">
        <v>410325</v>
      </c>
      <c r="AB773">
        <v>0</v>
      </c>
      <c r="AC773">
        <v>0</v>
      </c>
      <c r="AD773">
        <v>0</v>
      </c>
      <c r="AE773">
        <v>0</v>
      </c>
    </row>
    <row r="774" spans="1:31" x14ac:dyDescent="0.25">
      <c r="A774" t="s">
        <v>768</v>
      </c>
      <c r="B774">
        <v>0</v>
      </c>
      <c r="C774">
        <v>0</v>
      </c>
      <c r="D774">
        <v>0</v>
      </c>
      <c r="E774">
        <v>212796.99</v>
      </c>
      <c r="G774">
        <v>0</v>
      </c>
      <c r="H774">
        <v>0</v>
      </c>
      <c r="I774">
        <v>0</v>
      </c>
      <c r="J774">
        <v>127400.21</v>
      </c>
      <c r="L774">
        <v>0</v>
      </c>
      <c r="M774">
        <v>0</v>
      </c>
      <c r="N774">
        <v>0</v>
      </c>
      <c r="O774">
        <v>105146.64</v>
      </c>
      <c r="Q774">
        <v>0</v>
      </c>
      <c r="R774">
        <v>0</v>
      </c>
      <c r="S774">
        <v>0</v>
      </c>
      <c r="T774">
        <v>88650.31</v>
      </c>
      <c r="V774">
        <v>0</v>
      </c>
      <c r="W774">
        <v>0</v>
      </c>
      <c r="X774">
        <v>0</v>
      </c>
      <c r="Y774">
        <v>71573.73</v>
      </c>
      <c r="AA774" s="2">
        <v>410330</v>
      </c>
      <c r="AB774">
        <v>0</v>
      </c>
      <c r="AC774">
        <v>0</v>
      </c>
      <c r="AD774">
        <v>0</v>
      </c>
      <c r="AE774">
        <v>1.2621729999999999E-2</v>
      </c>
    </row>
    <row r="775" spans="1:31" x14ac:dyDescent="0.25">
      <c r="A775" t="s">
        <v>769</v>
      </c>
      <c r="B775">
        <v>60568.25</v>
      </c>
      <c r="C775">
        <v>1437.08</v>
      </c>
      <c r="D775">
        <v>0</v>
      </c>
      <c r="E775">
        <v>70</v>
      </c>
      <c r="G775">
        <v>47654.879999999997</v>
      </c>
      <c r="H775">
        <v>137953.54999999999</v>
      </c>
      <c r="I775">
        <v>0</v>
      </c>
      <c r="J775">
        <v>1226.07</v>
      </c>
      <c r="L775">
        <v>35449.629999999997</v>
      </c>
      <c r="M775">
        <v>282593.18</v>
      </c>
      <c r="N775">
        <v>2889992.15</v>
      </c>
      <c r="O775">
        <v>0</v>
      </c>
      <c r="Q775">
        <v>25478.03</v>
      </c>
      <c r="R775">
        <v>408850.61</v>
      </c>
      <c r="S775">
        <v>2330615.4300000002</v>
      </c>
      <c r="T775">
        <v>60</v>
      </c>
      <c r="V775">
        <v>491949.43</v>
      </c>
      <c r="W775">
        <v>25257.88</v>
      </c>
      <c r="X775">
        <v>1910984.06</v>
      </c>
      <c r="Y775">
        <v>0</v>
      </c>
      <c r="AA775" s="2">
        <v>410335</v>
      </c>
      <c r="AB775">
        <v>2076997.32</v>
      </c>
      <c r="AC775">
        <v>478344.15</v>
      </c>
      <c r="AD775">
        <v>22584.55</v>
      </c>
      <c r="AE775">
        <v>1.7229999999999999E-5</v>
      </c>
    </row>
    <row r="776" spans="1:31" x14ac:dyDescent="0.25">
      <c r="A776" t="s">
        <v>770</v>
      </c>
      <c r="B776">
        <v>0</v>
      </c>
      <c r="C776">
        <v>0</v>
      </c>
      <c r="D776">
        <v>0</v>
      </c>
      <c r="E776">
        <v>0</v>
      </c>
      <c r="G776">
        <v>0</v>
      </c>
      <c r="H776">
        <v>0</v>
      </c>
      <c r="I776">
        <v>0</v>
      </c>
      <c r="J776">
        <v>0</v>
      </c>
      <c r="L776">
        <v>0</v>
      </c>
      <c r="M776">
        <v>0</v>
      </c>
      <c r="N776">
        <v>0</v>
      </c>
      <c r="O776">
        <v>0</v>
      </c>
      <c r="Q776">
        <v>0</v>
      </c>
      <c r="R776">
        <v>0</v>
      </c>
      <c r="S776">
        <v>0</v>
      </c>
      <c r="T776">
        <v>0</v>
      </c>
      <c r="V776">
        <v>0</v>
      </c>
      <c r="W776">
        <v>0</v>
      </c>
      <c r="X776">
        <v>0</v>
      </c>
      <c r="Y776">
        <v>0</v>
      </c>
      <c r="AA776" s="2">
        <v>410340</v>
      </c>
      <c r="AB776">
        <v>0</v>
      </c>
      <c r="AC776">
        <v>0</v>
      </c>
      <c r="AD776">
        <v>0</v>
      </c>
      <c r="AE776">
        <v>0</v>
      </c>
    </row>
    <row r="777" spans="1:31" x14ac:dyDescent="0.25">
      <c r="A777" t="s">
        <v>771</v>
      </c>
      <c r="B777">
        <v>0</v>
      </c>
      <c r="C777">
        <v>0</v>
      </c>
      <c r="D777">
        <v>0</v>
      </c>
      <c r="E777">
        <v>0</v>
      </c>
      <c r="G777">
        <v>0</v>
      </c>
      <c r="H777">
        <v>0</v>
      </c>
      <c r="I777">
        <v>0</v>
      </c>
      <c r="J777">
        <v>0</v>
      </c>
      <c r="L777">
        <v>0</v>
      </c>
      <c r="M777">
        <v>0</v>
      </c>
      <c r="N777">
        <v>0</v>
      </c>
      <c r="O777">
        <v>0</v>
      </c>
      <c r="Q777">
        <v>0</v>
      </c>
      <c r="R777">
        <v>0</v>
      </c>
      <c r="S777">
        <v>0</v>
      </c>
      <c r="T777">
        <v>0</v>
      </c>
      <c r="V777">
        <v>0</v>
      </c>
      <c r="W777">
        <v>0</v>
      </c>
      <c r="X777">
        <v>0</v>
      </c>
      <c r="Y777">
        <v>0</v>
      </c>
      <c r="AA777" s="2">
        <v>410345</v>
      </c>
      <c r="AB777">
        <v>0</v>
      </c>
      <c r="AC777">
        <v>0</v>
      </c>
      <c r="AD777">
        <v>0</v>
      </c>
      <c r="AE777">
        <v>0</v>
      </c>
    </row>
    <row r="778" spans="1:31" x14ac:dyDescent="0.25">
      <c r="A778" t="s">
        <v>772</v>
      </c>
      <c r="B778">
        <v>0</v>
      </c>
      <c r="C778">
        <v>0</v>
      </c>
      <c r="D778">
        <v>0</v>
      </c>
      <c r="E778">
        <v>0</v>
      </c>
      <c r="G778">
        <v>0</v>
      </c>
      <c r="H778">
        <v>0</v>
      </c>
      <c r="I778">
        <v>0</v>
      </c>
      <c r="J778">
        <v>0</v>
      </c>
      <c r="L778">
        <v>0</v>
      </c>
      <c r="M778">
        <v>0</v>
      </c>
      <c r="N778">
        <v>0</v>
      </c>
      <c r="O778">
        <v>0</v>
      </c>
      <c r="Q778">
        <v>0</v>
      </c>
      <c r="R778">
        <v>0</v>
      </c>
      <c r="S778">
        <v>0</v>
      </c>
      <c r="T778">
        <v>0</v>
      </c>
      <c r="V778">
        <v>0</v>
      </c>
      <c r="W778">
        <v>0</v>
      </c>
      <c r="X778">
        <v>0</v>
      </c>
      <c r="Y778">
        <v>0</v>
      </c>
      <c r="AA778" s="2">
        <v>410350</v>
      </c>
      <c r="AB778">
        <v>0</v>
      </c>
      <c r="AC778">
        <v>0</v>
      </c>
      <c r="AD778">
        <v>0</v>
      </c>
      <c r="AE778">
        <v>0</v>
      </c>
    </row>
    <row r="779" spans="1:31" x14ac:dyDescent="0.25">
      <c r="A779" t="s">
        <v>773</v>
      </c>
      <c r="B779">
        <v>6.6</v>
      </c>
      <c r="C779">
        <v>0</v>
      </c>
      <c r="D779">
        <v>190022.29</v>
      </c>
      <c r="E779">
        <v>1024.93</v>
      </c>
      <c r="G779">
        <v>0</v>
      </c>
      <c r="H779">
        <v>0</v>
      </c>
      <c r="I779">
        <v>1444816.69</v>
      </c>
      <c r="J779">
        <v>0</v>
      </c>
      <c r="L779">
        <v>0</v>
      </c>
      <c r="M779">
        <v>0</v>
      </c>
      <c r="N779">
        <v>16134462.970000001</v>
      </c>
      <c r="O779">
        <v>801.9</v>
      </c>
      <c r="Q779">
        <v>0</v>
      </c>
      <c r="R779">
        <v>0</v>
      </c>
      <c r="S779">
        <v>22208522.32</v>
      </c>
      <c r="T779">
        <v>0</v>
      </c>
      <c r="V779">
        <v>0</v>
      </c>
      <c r="W779">
        <v>0</v>
      </c>
      <c r="X779">
        <v>28010767.140000001</v>
      </c>
      <c r="Y779">
        <v>0</v>
      </c>
      <c r="AA779" s="2">
        <v>4104</v>
      </c>
      <c r="AB779">
        <v>41269369.289999999</v>
      </c>
      <c r="AC779">
        <v>0</v>
      </c>
      <c r="AD779">
        <v>0</v>
      </c>
      <c r="AE779">
        <v>0</v>
      </c>
    </row>
    <row r="780" spans="1:31" x14ac:dyDescent="0.25">
      <c r="A780" t="s">
        <v>774</v>
      </c>
      <c r="B780">
        <v>6.6</v>
      </c>
      <c r="C780">
        <v>0</v>
      </c>
      <c r="D780">
        <v>1001.33</v>
      </c>
      <c r="E780">
        <v>1024.93</v>
      </c>
      <c r="G780">
        <v>0</v>
      </c>
      <c r="H780">
        <v>0</v>
      </c>
      <c r="I780">
        <v>0</v>
      </c>
      <c r="J780">
        <v>0</v>
      </c>
      <c r="L780">
        <v>0</v>
      </c>
      <c r="M780">
        <v>0</v>
      </c>
      <c r="N780">
        <v>0</v>
      </c>
      <c r="O780">
        <v>801.9</v>
      </c>
      <c r="Q780">
        <v>0</v>
      </c>
      <c r="R780">
        <v>0</v>
      </c>
      <c r="S780">
        <v>0</v>
      </c>
      <c r="T780">
        <v>0</v>
      </c>
      <c r="V780">
        <v>0</v>
      </c>
      <c r="W780">
        <v>0</v>
      </c>
      <c r="X780">
        <v>0</v>
      </c>
      <c r="Y780">
        <v>0</v>
      </c>
      <c r="AA780" s="2">
        <v>410405</v>
      </c>
      <c r="AB780">
        <v>0</v>
      </c>
      <c r="AC780">
        <v>0</v>
      </c>
      <c r="AD780">
        <v>0</v>
      </c>
      <c r="AE780">
        <v>0</v>
      </c>
    </row>
    <row r="781" spans="1:31" x14ac:dyDescent="0.25">
      <c r="A781" t="s">
        <v>775</v>
      </c>
      <c r="B781">
        <v>0</v>
      </c>
      <c r="C781">
        <v>0</v>
      </c>
      <c r="D781">
        <v>55700.13</v>
      </c>
      <c r="E781">
        <v>0</v>
      </c>
      <c r="G781">
        <v>0</v>
      </c>
      <c r="H781">
        <v>0</v>
      </c>
      <c r="I781">
        <v>31368.75</v>
      </c>
      <c r="J781">
        <v>0</v>
      </c>
      <c r="L781">
        <v>0</v>
      </c>
      <c r="M781">
        <v>0</v>
      </c>
      <c r="N781">
        <v>31283.03</v>
      </c>
      <c r="O781">
        <v>0</v>
      </c>
      <c r="Q781">
        <v>0</v>
      </c>
      <c r="R781">
        <v>0</v>
      </c>
      <c r="S781">
        <v>31197.98</v>
      </c>
      <c r="T781">
        <v>0</v>
      </c>
      <c r="V781">
        <v>0</v>
      </c>
      <c r="W781">
        <v>0</v>
      </c>
      <c r="X781">
        <v>31282.38</v>
      </c>
      <c r="Y781">
        <v>0</v>
      </c>
      <c r="AA781" s="2">
        <v>410410</v>
      </c>
      <c r="AB781">
        <v>12579.22</v>
      </c>
      <c r="AC781">
        <v>0</v>
      </c>
      <c r="AD781">
        <v>0</v>
      </c>
      <c r="AE781">
        <v>0</v>
      </c>
    </row>
    <row r="782" spans="1:31" x14ac:dyDescent="0.25">
      <c r="A782" t="s">
        <v>776</v>
      </c>
      <c r="B782">
        <v>0</v>
      </c>
      <c r="C782">
        <v>0</v>
      </c>
      <c r="D782">
        <v>133320.82999999999</v>
      </c>
      <c r="E782">
        <v>0</v>
      </c>
      <c r="G782">
        <v>0</v>
      </c>
      <c r="H782">
        <v>0</v>
      </c>
      <c r="I782">
        <v>1413447.94</v>
      </c>
      <c r="J782">
        <v>0</v>
      </c>
      <c r="L782">
        <v>0</v>
      </c>
      <c r="M782">
        <v>0</v>
      </c>
      <c r="N782">
        <v>16103179.939999999</v>
      </c>
      <c r="O782">
        <v>0</v>
      </c>
      <c r="Q782">
        <v>0</v>
      </c>
      <c r="R782">
        <v>0</v>
      </c>
      <c r="S782">
        <v>22177324.34</v>
      </c>
      <c r="T782">
        <v>0</v>
      </c>
      <c r="V782">
        <v>0</v>
      </c>
      <c r="W782">
        <v>0</v>
      </c>
      <c r="X782">
        <v>27979484.760000002</v>
      </c>
      <c r="Y782">
        <v>0</v>
      </c>
      <c r="AA782" s="2">
        <v>410415</v>
      </c>
      <c r="AB782">
        <v>41256790.07</v>
      </c>
      <c r="AC782">
        <v>0</v>
      </c>
      <c r="AD782">
        <v>0</v>
      </c>
      <c r="AE782">
        <v>0</v>
      </c>
    </row>
    <row r="783" spans="1:31" x14ac:dyDescent="0.25">
      <c r="A783" t="s">
        <v>777</v>
      </c>
      <c r="B783">
        <v>0</v>
      </c>
      <c r="C783">
        <v>0</v>
      </c>
      <c r="D783">
        <v>0</v>
      </c>
      <c r="E783">
        <v>0</v>
      </c>
      <c r="G783">
        <v>0</v>
      </c>
      <c r="H783">
        <v>0</v>
      </c>
      <c r="I783">
        <v>0</v>
      </c>
      <c r="J783">
        <v>0</v>
      </c>
      <c r="L783">
        <v>0</v>
      </c>
      <c r="M783">
        <v>0</v>
      </c>
      <c r="N783">
        <v>0</v>
      </c>
      <c r="O783">
        <v>0</v>
      </c>
      <c r="Q783">
        <v>0</v>
      </c>
      <c r="R783">
        <v>0</v>
      </c>
      <c r="S783">
        <v>0</v>
      </c>
      <c r="T783">
        <v>0</v>
      </c>
      <c r="V783">
        <v>0</v>
      </c>
      <c r="W783">
        <v>0</v>
      </c>
      <c r="X783">
        <v>0</v>
      </c>
      <c r="Y783">
        <v>0</v>
      </c>
      <c r="AA783" s="2">
        <v>410420</v>
      </c>
      <c r="AB783">
        <v>0</v>
      </c>
      <c r="AC783">
        <v>0</v>
      </c>
      <c r="AD783">
        <v>0</v>
      </c>
      <c r="AE783">
        <v>0</v>
      </c>
    </row>
    <row r="784" spans="1:31" x14ac:dyDescent="0.25">
      <c r="A784" t="s">
        <v>778</v>
      </c>
      <c r="B784">
        <v>0</v>
      </c>
      <c r="C784">
        <v>1001434.22</v>
      </c>
      <c r="D784">
        <v>5710200.2699999996</v>
      </c>
      <c r="E784">
        <v>3001552.47</v>
      </c>
      <c r="G784">
        <v>0</v>
      </c>
      <c r="H784">
        <v>930370.95</v>
      </c>
      <c r="I784">
        <v>6864503.5899999999</v>
      </c>
      <c r="J784">
        <v>2455663.0099999998</v>
      </c>
      <c r="L784">
        <v>0</v>
      </c>
      <c r="M784">
        <v>647968.64</v>
      </c>
      <c r="N784">
        <v>3490282.87</v>
      </c>
      <c r="O784">
        <v>37119.96</v>
      </c>
      <c r="Q784">
        <v>0</v>
      </c>
      <c r="R784">
        <v>77955.600000000006</v>
      </c>
      <c r="S784">
        <v>295450</v>
      </c>
      <c r="T784">
        <v>6157.23</v>
      </c>
      <c r="V784">
        <v>952924.05</v>
      </c>
      <c r="W784">
        <v>0</v>
      </c>
      <c r="X784">
        <v>0</v>
      </c>
      <c r="Y784">
        <v>0</v>
      </c>
      <c r="AA784" s="2">
        <v>4105</v>
      </c>
      <c r="AB784">
        <v>0</v>
      </c>
      <c r="AC784">
        <v>62589.05</v>
      </c>
      <c r="AD784">
        <v>0</v>
      </c>
      <c r="AE784">
        <v>0</v>
      </c>
    </row>
    <row r="785" spans="1:31" x14ac:dyDescent="0.25">
      <c r="A785" t="s">
        <v>779</v>
      </c>
      <c r="B785">
        <v>0</v>
      </c>
      <c r="C785">
        <v>0</v>
      </c>
      <c r="D785">
        <v>0</v>
      </c>
      <c r="E785">
        <v>9643.6299999999992</v>
      </c>
      <c r="G785">
        <v>0</v>
      </c>
      <c r="H785">
        <v>0</v>
      </c>
      <c r="I785">
        <v>0</v>
      </c>
      <c r="J785">
        <v>17678.97</v>
      </c>
      <c r="L785">
        <v>0</v>
      </c>
      <c r="M785">
        <v>0</v>
      </c>
      <c r="N785">
        <v>0</v>
      </c>
      <c r="O785">
        <v>4429.6000000000004</v>
      </c>
      <c r="Q785">
        <v>0</v>
      </c>
      <c r="R785">
        <v>0</v>
      </c>
      <c r="S785">
        <v>0</v>
      </c>
      <c r="T785">
        <v>6134.04</v>
      </c>
      <c r="V785">
        <v>0</v>
      </c>
      <c r="W785">
        <v>0</v>
      </c>
      <c r="X785">
        <v>0</v>
      </c>
      <c r="Y785">
        <v>0</v>
      </c>
      <c r="AA785" s="2">
        <v>410505</v>
      </c>
      <c r="AB785">
        <v>0</v>
      </c>
      <c r="AC785">
        <v>0</v>
      </c>
      <c r="AD785">
        <v>0</v>
      </c>
      <c r="AE785">
        <v>0</v>
      </c>
    </row>
    <row r="786" spans="1:31" x14ac:dyDescent="0.25">
      <c r="A786" t="s">
        <v>780</v>
      </c>
      <c r="B786">
        <v>0</v>
      </c>
      <c r="C786">
        <v>1001434.22</v>
      </c>
      <c r="D786">
        <v>5710200.2699999996</v>
      </c>
      <c r="E786">
        <v>2991908.84</v>
      </c>
      <c r="G786">
        <v>0</v>
      </c>
      <c r="H786">
        <v>930370.95</v>
      </c>
      <c r="I786">
        <v>6864503.5899999999</v>
      </c>
      <c r="J786">
        <v>2437984.04</v>
      </c>
      <c r="L786">
        <v>0</v>
      </c>
      <c r="M786">
        <v>647968.64</v>
      </c>
      <c r="N786">
        <v>3490282.87</v>
      </c>
      <c r="O786">
        <v>32690.36</v>
      </c>
      <c r="Q786">
        <v>0</v>
      </c>
      <c r="R786">
        <v>77955.600000000006</v>
      </c>
      <c r="S786">
        <v>295450</v>
      </c>
      <c r="T786">
        <v>23.19</v>
      </c>
      <c r="V786">
        <v>952924.05</v>
      </c>
      <c r="W786">
        <v>0</v>
      </c>
      <c r="X786">
        <v>0</v>
      </c>
      <c r="Y786">
        <v>0</v>
      </c>
      <c r="AA786" s="2">
        <v>410590</v>
      </c>
      <c r="AB786">
        <v>0</v>
      </c>
      <c r="AC786">
        <v>62589.05</v>
      </c>
      <c r="AD786">
        <v>0</v>
      </c>
      <c r="AE786">
        <v>0</v>
      </c>
    </row>
    <row r="787" spans="1:31" x14ac:dyDescent="0.25">
      <c r="A787" t="s">
        <v>781</v>
      </c>
      <c r="B787">
        <v>50716.31</v>
      </c>
      <c r="C787">
        <v>61975.47</v>
      </c>
      <c r="D787">
        <v>66416.03</v>
      </c>
      <c r="E787">
        <v>90687.1</v>
      </c>
      <c r="G787">
        <v>48948.53</v>
      </c>
      <c r="H787">
        <v>63514.77</v>
      </c>
      <c r="I787">
        <v>328936.63</v>
      </c>
      <c r="J787">
        <v>65649.649999999994</v>
      </c>
      <c r="L787">
        <v>62445.33</v>
      </c>
      <c r="M787">
        <v>52088.32</v>
      </c>
      <c r="N787">
        <v>508953.85</v>
      </c>
      <c r="O787">
        <v>90453.52</v>
      </c>
      <c r="Q787">
        <v>100743.29</v>
      </c>
      <c r="R787">
        <v>107991.13</v>
      </c>
      <c r="S787">
        <v>660249.94999999995</v>
      </c>
      <c r="T787">
        <v>315920.7</v>
      </c>
      <c r="V787">
        <v>57395.64</v>
      </c>
      <c r="W787">
        <v>67542.97</v>
      </c>
      <c r="X787">
        <v>815479.48</v>
      </c>
      <c r="Y787">
        <v>558988.01</v>
      </c>
      <c r="AA787" s="2">
        <v>42</v>
      </c>
      <c r="AB787">
        <v>854490.27</v>
      </c>
      <c r="AC787">
        <v>204913.73</v>
      </c>
      <c r="AD787">
        <v>33538.82</v>
      </c>
      <c r="AE787">
        <v>0.65436117000000005</v>
      </c>
    </row>
    <row r="788" spans="1:31" x14ac:dyDescent="0.25">
      <c r="A788" t="s">
        <v>782</v>
      </c>
      <c r="B788">
        <v>0</v>
      </c>
      <c r="C788">
        <v>59846.07</v>
      </c>
      <c r="D788">
        <v>0</v>
      </c>
      <c r="E788">
        <v>30926.25</v>
      </c>
      <c r="G788">
        <v>0</v>
      </c>
      <c r="H788">
        <v>41437.47</v>
      </c>
      <c r="I788">
        <v>0</v>
      </c>
      <c r="J788">
        <v>35903.51</v>
      </c>
      <c r="L788">
        <v>0</v>
      </c>
      <c r="M788">
        <v>29630.19</v>
      </c>
      <c r="N788">
        <v>0</v>
      </c>
      <c r="O788">
        <v>67102.62</v>
      </c>
      <c r="Q788">
        <v>0</v>
      </c>
      <c r="R788">
        <v>15491.13</v>
      </c>
      <c r="S788">
        <v>0</v>
      </c>
      <c r="T788">
        <v>213223.12</v>
      </c>
      <c r="V788">
        <v>10700.3</v>
      </c>
      <c r="W788">
        <v>0</v>
      </c>
      <c r="X788">
        <v>0</v>
      </c>
      <c r="Y788">
        <v>493694.21</v>
      </c>
      <c r="AA788" s="2">
        <v>4201</v>
      </c>
      <c r="AB788">
        <v>0</v>
      </c>
      <c r="AC788">
        <v>7748.67</v>
      </c>
      <c r="AD788">
        <v>0</v>
      </c>
      <c r="AE788">
        <v>0.54726914999999998</v>
      </c>
    </row>
    <row r="789" spans="1:31" x14ac:dyDescent="0.25">
      <c r="A789" t="s">
        <v>783</v>
      </c>
      <c r="B789">
        <v>0</v>
      </c>
      <c r="C789">
        <v>0</v>
      </c>
      <c r="D789">
        <v>0</v>
      </c>
      <c r="E789">
        <v>0</v>
      </c>
      <c r="G789">
        <v>0</v>
      </c>
      <c r="H789">
        <v>0</v>
      </c>
      <c r="I789">
        <v>0</v>
      </c>
      <c r="J789">
        <v>0</v>
      </c>
      <c r="L789">
        <v>0</v>
      </c>
      <c r="M789">
        <v>0</v>
      </c>
      <c r="N789">
        <v>0</v>
      </c>
      <c r="O789">
        <v>0</v>
      </c>
      <c r="Q789">
        <v>0</v>
      </c>
      <c r="R789">
        <v>0</v>
      </c>
      <c r="S789">
        <v>0</v>
      </c>
      <c r="T789">
        <v>0</v>
      </c>
      <c r="V789">
        <v>0</v>
      </c>
      <c r="W789">
        <v>0</v>
      </c>
      <c r="X789">
        <v>0</v>
      </c>
      <c r="Y789">
        <v>0</v>
      </c>
      <c r="AA789" s="2">
        <v>4202</v>
      </c>
      <c r="AB789">
        <v>0</v>
      </c>
      <c r="AC789">
        <v>0</v>
      </c>
      <c r="AD789">
        <v>0</v>
      </c>
      <c r="AE789">
        <v>0</v>
      </c>
    </row>
    <row r="790" spans="1:31" x14ac:dyDescent="0.25">
      <c r="A790" t="s">
        <v>784</v>
      </c>
      <c r="B790">
        <v>0</v>
      </c>
      <c r="C790">
        <v>0</v>
      </c>
      <c r="D790">
        <v>0</v>
      </c>
      <c r="E790">
        <v>0.5</v>
      </c>
      <c r="G790">
        <v>0</v>
      </c>
      <c r="H790">
        <v>0</v>
      </c>
      <c r="I790">
        <v>0</v>
      </c>
      <c r="J790">
        <v>0</v>
      </c>
      <c r="L790">
        <v>0</v>
      </c>
      <c r="M790">
        <v>0</v>
      </c>
      <c r="N790">
        <v>0</v>
      </c>
      <c r="O790">
        <v>0</v>
      </c>
      <c r="Q790">
        <v>0</v>
      </c>
      <c r="R790">
        <v>0</v>
      </c>
      <c r="S790">
        <v>0</v>
      </c>
      <c r="T790">
        <v>0</v>
      </c>
      <c r="V790">
        <v>0</v>
      </c>
      <c r="W790">
        <v>0</v>
      </c>
      <c r="X790">
        <v>0</v>
      </c>
      <c r="Y790">
        <v>0</v>
      </c>
      <c r="AA790" s="2">
        <v>4203</v>
      </c>
      <c r="AB790">
        <v>0</v>
      </c>
      <c r="AC790">
        <v>0</v>
      </c>
      <c r="AD790">
        <v>0</v>
      </c>
      <c r="AE790">
        <v>0</v>
      </c>
    </row>
    <row r="791" spans="1:31" x14ac:dyDescent="0.25">
      <c r="A791" t="s">
        <v>785</v>
      </c>
      <c r="B791">
        <v>0</v>
      </c>
      <c r="C791">
        <v>0</v>
      </c>
      <c r="D791">
        <v>0</v>
      </c>
      <c r="E791">
        <v>0</v>
      </c>
      <c r="G791">
        <v>0</v>
      </c>
      <c r="H791">
        <v>0</v>
      </c>
      <c r="I791">
        <v>0</v>
      </c>
      <c r="J791">
        <v>0</v>
      </c>
      <c r="L791">
        <v>0</v>
      </c>
      <c r="M791">
        <v>0</v>
      </c>
      <c r="N791">
        <v>0</v>
      </c>
      <c r="O791">
        <v>0</v>
      </c>
      <c r="Q791">
        <v>0</v>
      </c>
      <c r="R791">
        <v>0</v>
      </c>
      <c r="S791">
        <v>0</v>
      </c>
      <c r="T791">
        <v>0</v>
      </c>
      <c r="V791">
        <v>0</v>
      </c>
      <c r="W791">
        <v>0</v>
      </c>
      <c r="X791">
        <v>0</v>
      </c>
      <c r="Y791">
        <v>0</v>
      </c>
      <c r="AA791" s="2">
        <v>4204</v>
      </c>
      <c r="AB791">
        <v>0</v>
      </c>
      <c r="AC791">
        <v>0</v>
      </c>
      <c r="AD791">
        <v>0</v>
      </c>
      <c r="AE791">
        <v>0</v>
      </c>
    </row>
    <row r="792" spans="1:31" x14ac:dyDescent="0.25">
      <c r="A792" t="s">
        <v>786</v>
      </c>
      <c r="B792">
        <v>0</v>
      </c>
      <c r="C792">
        <v>0</v>
      </c>
      <c r="D792">
        <v>0</v>
      </c>
      <c r="E792">
        <v>0</v>
      </c>
      <c r="G792">
        <v>0</v>
      </c>
      <c r="H792">
        <v>0</v>
      </c>
      <c r="I792">
        <v>0</v>
      </c>
      <c r="J792">
        <v>0</v>
      </c>
      <c r="L792">
        <v>0</v>
      </c>
      <c r="M792">
        <v>0</v>
      </c>
      <c r="N792">
        <v>2715</v>
      </c>
      <c r="O792">
        <v>0</v>
      </c>
      <c r="Q792">
        <v>0</v>
      </c>
      <c r="R792">
        <v>0</v>
      </c>
      <c r="S792">
        <v>1995</v>
      </c>
      <c r="T792">
        <v>0</v>
      </c>
      <c r="V792">
        <v>0</v>
      </c>
      <c r="W792">
        <v>0</v>
      </c>
      <c r="X792">
        <v>1365</v>
      </c>
      <c r="Y792">
        <v>0</v>
      </c>
      <c r="AA792" s="2">
        <v>4205</v>
      </c>
      <c r="AB792">
        <v>705.6</v>
      </c>
      <c r="AC792">
        <v>0</v>
      </c>
      <c r="AD792">
        <v>0</v>
      </c>
      <c r="AE792">
        <v>0</v>
      </c>
    </row>
    <row r="793" spans="1:31" x14ac:dyDescent="0.25">
      <c r="A793" t="s">
        <v>787</v>
      </c>
      <c r="B793">
        <v>50716.31</v>
      </c>
      <c r="C793">
        <v>2129.4</v>
      </c>
      <c r="D793">
        <v>66416.03</v>
      </c>
      <c r="E793">
        <v>59760.35</v>
      </c>
      <c r="G793">
        <v>48948.53</v>
      </c>
      <c r="H793">
        <v>22077.3</v>
      </c>
      <c r="I793">
        <v>328936.63</v>
      </c>
      <c r="J793">
        <v>29746.14</v>
      </c>
      <c r="L793">
        <v>62445.33</v>
      </c>
      <c r="M793">
        <v>22458.13</v>
      </c>
      <c r="N793">
        <v>506238.85</v>
      </c>
      <c r="O793">
        <v>23350.9</v>
      </c>
      <c r="Q793">
        <v>100743.29</v>
      </c>
      <c r="R793">
        <v>92500</v>
      </c>
      <c r="S793">
        <v>658254.94999999995</v>
      </c>
      <c r="T793">
        <v>102697.58</v>
      </c>
      <c r="V793">
        <v>46695.34</v>
      </c>
      <c r="W793">
        <v>67542.97</v>
      </c>
      <c r="X793">
        <v>814114.48</v>
      </c>
      <c r="Y793">
        <v>65293.8</v>
      </c>
      <c r="AA793" s="2">
        <v>4290</v>
      </c>
      <c r="AB793">
        <v>853784.67</v>
      </c>
      <c r="AC793">
        <v>197165.06</v>
      </c>
      <c r="AD793">
        <v>33538.82</v>
      </c>
      <c r="AE793">
        <v>0.10709202000000001</v>
      </c>
    </row>
    <row r="794" spans="1:31" x14ac:dyDescent="0.25">
      <c r="A794" t="s">
        <v>788</v>
      </c>
      <c r="B794">
        <v>4509.6099999999997</v>
      </c>
      <c r="C794">
        <v>0</v>
      </c>
      <c r="D794">
        <v>1764088.15</v>
      </c>
      <c r="E794">
        <v>95558.62</v>
      </c>
      <c r="G794">
        <v>68.790000000000006</v>
      </c>
      <c r="H794">
        <v>72587.08</v>
      </c>
      <c r="I794">
        <v>1661755.9</v>
      </c>
      <c r="J794">
        <v>381163.07</v>
      </c>
      <c r="L794">
        <v>65.430000000000007</v>
      </c>
      <c r="M794">
        <v>3835.49</v>
      </c>
      <c r="N794">
        <v>8925173.7200000007</v>
      </c>
      <c r="O794">
        <v>36.53</v>
      </c>
      <c r="Q794">
        <v>50541.04</v>
      </c>
      <c r="R794">
        <v>840.69</v>
      </c>
      <c r="S794">
        <v>1021977.84</v>
      </c>
      <c r="T794">
        <v>14885.11</v>
      </c>
      <c r="V794">
        <v>0</v>
      </c>
      <c r="W794">
        <v>121871.14</v>
      </c>
      <c r="X794">
        <v>12172245.279999999</v>
      </c>
      <c r="Y794">
        <v>4917.93</v>
      </c>
      <c r="AA794" s="2">
        <v>43</v>
      </c>
      <c r="AB794">
        <v>6076296.5099999998</v>
      </c>
      <c r="AC794">
        <v>0</v>
      </c>
      <c r="AD794">
        <v>34523.57</v>
      </c>
      <c r="AE794">
        <v>0</v>
      </c>
    </row>
    <row r="795" spans="1:31" x14ac:dyDescent="0.25">
      <c r="A795" t="s">
        <v>789</v>
      </c>
      <c r="B795">
        <v>87.5</v>
      </c>
      <c r="C795">
        <v>0</v>
      </c>
      <c r="D795">
        <v>179.53</v>
      </c>
      <c r="E795">
        <v>0</v>
      </c>
      <c r="G795">
        <v>68.790000000000006</v>
      </c>
      <c r="H795">
        <v>0</v>
      </c>
      <c r="I795">
        <v>0</v>
      </c>
      <c r="J795">
        <v>0</v>
      </c>
      <c r="L795">
        <v>63.27</v>
      </c>
      <c r="M795">
        <v>0</v>
      </c>
      <c r="N795">
        <v>0</v>
      </c>
      <c r="O795">
        <v>2.1</v>
      </c>
      <c r="Q795">
        <v>29.71</v>
      </c>
      <c r="R795">
        <v>0</v>
      </c>
      <c r="S795">
        <v>736006.56</v>
      </c>
      <c r="T795">
        <v>0</v>
      </c>
      <c r="V795">
        <v>0</v>
      </c>
      <c r="W795">
        <v>60.93</v>
      </c>
      <c r="X795">
        <v>0</v>
      </c>
      <c r="Y795">
        <v>0</v>
      </c>
      <c r="AA795" s="2">
        <v>4301</v>
      </c>
      <c r="AB795">
        <v>0</v>
      </c>
      <c r="AC795">
        <v>0</v>
      </c>
      <c r="AD795">
        <v>56.02</v>
      </c>
      <c r="AE795">
        <v>0</v>
      </c>
    </row>
    <row r="796" spans="1:31" x14ac:dyDescent="0.25">
      <c r="A796" t="s">
        <v>790</v>
      </c>
      <c r="B796">
        <v>4422.1099999999997</v>
      </c>
      <c r="C796">
        <v>0</v>
      </c>
      <c r="D796">
        <v>1668017.67</v>
      </c>
      <c r="E796">
        <v>93712.73</v>
      </c>
      <c r="G796">
        <v>0</v>
      </c>
      <c r="H796">
        <v>5735.31</v>
      </c>
      <c r="I796">
        <v>1649534.87</v>
      </c>
      <c r="J796">
        <v>381137.87</v>
      </c>
      <c r="L796">
        <v>2.16</v>
      </c>
      <c r="M796">
        <v>3835.49</v>
      </c>
      <c r="N796">
        <v>1361685.96</v>
      </c>
      <c r="O796">
        <v>34.43</v>
      </c>
      <c r="Q796">
        <v>50511.33</v>
      </c>
      <c r="R796">
        <v>840.69</v>
      </c>
      <c r="S796">
        <v>280517.86</v>
      </c>
      <c r="T796">
        <v>14804.13</v>
      </c>
      <c r="V796">
        <v>0</v>
      </c>
      <c r="W796">
        <v>103879.25</v>
      </c>
      <c r="X796">
        <v>1573860.6</v>
      </c>
      <c r="Y796">
        <v>0.02</v>
      </c>
      <c r="AA796" s="2">
        <v>4302</v>
      </c>
      <c r="AB796">
        <v>495241.32</v>
      </c>
      <c r="AC796">
        <v>0</v>
      </c>
      <c r="AD796">
        <v>27988.35</v>
      </c>
      <c r="AE796">
        <v>0</v>
      </c>
    </row>
    <row r="797" spans="1:31" x14ac:dyDescent="0.25">
      <c r="A797" t="s">
        <v>791</v>
      </c>
      <c r="B797">
        <v>0</v>
      </c>
      <c r="C797">
        <v>0</v>
      </c>
      <c r="D797">
        <v>95890.95</v>
      </c>
      <c r="E797">
        <v>1845.89</v>
      </c>
      <c r="G797">
        <v>0</v>
      </c>
      <c r="H797">
        <v>66851.77</v>
      </c>
      <c r="I797">
        <v>12221.03</v>
      </c>
      <c r="J797">
        <v>25.2</v>
      </c>
      <c r="L797">
        <v>0</v>
      </c>
      <c r="M797">
        <v>0</v>
      </c>
      <c r="N797">
        <v>7563487.7599999998</v>
      </c>
      <c r="O797">
        <v>0</v>
      </c>
      <c r="Q797">
        <v>0</v>
      </c>
      <c r="R797">
        <v>0</v>
      </c>
      <c r="S797">
        <v>5453.42</v>
      </c>
      <c r="T797">
        <v>80.98</v>
      </c>
      <c r="V797">
        <v>0</v>
      </c>
      <c r="W797">
        <v>17930.96</v>
      </c>
      <c r="X797">
        <v>8880933.5700000003</v>
      </c>
      <c r="Y797">
        <v>4917.91</v>
      </c>
      <c r="AA797" s="2">
        <v>4303</v>
      </c>
      <c r="AB797">
        <v>250620.04</v>
      </c>
      <c r="AC797">
        <v>0</v>
      </c>
      <c r="AD797">
        <v>6479.2</v>
      </c>
      <c r="AE797">
        <v>0</v>
      </c>
    </row>
    <row r="798" spans="1:31" x14ac:dyDescent="0.25">
      <c r="A798" t="s">
        <v>792</v>
      </c>
      <c r="B798">
        <v>0</v>
      </c>
      <c r="C798">
        <v>0</v>
      </c>
      <c r="D798">
        <v>95890.95</v>
      </c>
      <c r="E798">
        <v>0</v>
      </c>
      <c r="G798">
        <v>0</v>
      </c>
      <c r="H798">
        <v>0</v>
      </c>
      <c r="I798">
        <v>12221.03</v>
      </c>
      <c r="J798">
        <v>0</v>
      </c>
      <c r="L798">
        <v>0</v>
      </c>
      <c r="M798">
        <v>0</v>
      </c>
      <c r="N798">
        <v>7563487.7599999998</v>
      </c>
      <c r="O798">
        <v>0</v>
      </c>
      <c r="Q798">
        <v>0</v>
      </c>
      <c r="R798">
        <v>0</v>
      </c>
      <c r="S798">
        <v>5453.42</v>
      </c>
      <c r="T798">
        <v>0</v>
      </c>
      <c r="V798">
        <v>0</v>
      </c>
      <c r="W798">
        <v>0</v>
      </c>
      <c r="X798">
        <v>8880933.5700000003</v>
      </c>
      <c r="Y798">
        <v>0</v>
      </c>
      <c r="AA798" s="2">
        <v>430305</v>
      </c>
      <c r="AB798">
        <v>250620.04</v>
      </c>
      <c r="AC798">
        <v>0</v>
      </c>
      <c r="AD798">
        <v>0</v>
      </c>
      <c r="AE798">
        <v>0</v>
      </c>
    </row>
    <row r="799" spans="1:31" x14ac:dyDescent="0.25">
      <c r="A799" t="s">
        <v>793</v>
      </c>
      <c r="B799">
        <v>0</v>
      </c>
      <c r="C799">
        <v>0</v>
      </c>
      <c r="D799">
        <v>0</v>
      </c>
      <c r="E799">
        <v>0</v>
      </c>
      <c r="G799">
        <v>0</v>
      </c>
      <c r="H799">
        <v>0</v>
      </c>
      <c r="I799">
        <v>0</v>
      </c>
      <c r="J799">
        <v>0</v>
      </c>
      <c r="L799">
        <v>0</v>
      </c>
      <c r="M799">
        <v>0</v>
      </c>
      <c r="N799">
        <v>0</v>
      </c>
      <c r="O799">
        <v>0</v>
      </c>
      <c r="Q799">
        <v>0</v>
      </c>
      <c r="R799">
        <v>0</v>
      </c>
      <c r="S799">
        <v>0</v>
      </c>
      <c r="T799">
        <v>0</v>
      </c>
      <c r="V799">
        <v>0</v>
      </c>
      <c r="W799">
        <v>0</v>
      </c>
      <c r="X799">
        <v>0</v>
      </c>
      <c r="Y799">
        <v>0</v>
      </c>
      <c r="AA799" s="2">
        <v>430310</v>
      </c>
      <c r="AB799">
        <v>0</v>
      </c>
      <c r="AC799">
        <v>0</v>
      </c>
      <c r="AD799">
        <v>0</v>
      </c>
      <c r="AE799">
        <v>0</v>
      </c>
    </row>
    <row r="800" spans="1:31" x14ac:dyDescent="0.25">
      <c r="A800" t="s">
        <v>794</v>
      </c>
      <c r="B800">
        <v>0</v>
      </c>
      <c r="C800">
        <v>0</v>
      </c>
      <c r="D800">
        <v>0</v>
      </c>
      <c r="E800">
        <v>1845.89</v>
      </c>
      <c r="G800">
        <v>0</v>
      </c>
      <c r="H800">
        <v>66851.77</v>
      </c>
      <c r="I800">
        <v>0</v>
      </c>
      <c r="J800">
        <v>25.2</v>
      </c>
      <c r="L800">
        <v>0</v>
      </c>
      <c r="M800">
        <v>0</v>
      </c>
      <c r="N800">
        <v>0</v>
      </c>
      <c r="O800">
        <v>0</v>
      </c>
      <c r="Q800">
        <v>0</v>
      </c>
      <c r="R800">
        <v>0</v>
      </c>
      <c r="S800">
        <v>0</v>
      </c>
      <c r="T800">
        <v>80.98</v>
      </c>
      <c r="V800">
        <v>0</v>
      </c>
      <c r="W800">
        <v>17930.96</v>
      </c>
      <c r="X800">
        <v>0</v>
      </c>
      <c r="Y800">
        <v>4917.91</v>
      </c>
      <c r="AA800" s="2">
        <v>430390</v>
      </c>
      <c r="AB800">
        <v>0</v>
      </c>
      <c r="AC800">
        <v>0</v>
      </c>
      <c r="AD800">
        <v>6479.2</v>
      </c>
      <c r="AE800">
        <v>0</v>
      </c>
    </row>
    <row r="801" spans="1:31" x14ac:dyDescent="0.25">
      <c r="A801" t="s">
        <v>795</v>
      </c>
      <c r="B801">
        <v>0</v>
      </c>
      <c r="C801">
        <v>0</v>
      </c>
      <c r="D801">
        <v>0</v>
      </c>
      <c r="E801">
        <v>0</v>
      </c>
      <c r="G801">
        <v>0</v>
      </c>
      <c r="H801">
        <v>0</v>
      </c>
      <c r="I801">
        <v>0</v>
      </c>
      <c r="J801">
        <v>0</v>
      </c>
      <c r="L801">
        <v>0</v>
      </c>
      <c r="M801">
        <v>0</v>
      </c>
      <c r="N801">
        <v>0</v>
      </c>
      <c r="O801">
        <v>0</v>
      </c>
      <c r="Q801">
        <v>0</v>
      </c>
      <c r="R801">
        <v>0</v>
      </c>
      <c r="S801">
        <v>0</v>
      </c>
      <c r="T801">
        <v>0</v>
      </c>
      <c r="V801">
        <v>0</v>
      </c>
      <c r="W801">
        <v>0</v>
      </c>
      <c r="X801">
        <v>1717451.11</v>
      </c>
      <c r="Y801">
        <v>0</v>
      </c>
      <c r="AA801" s="2">
        <v>4304</v>
      </c>
      <c r="AB801">
        <v>5330435.1500000004</v>
      </c>
      <c r="AC801">
        <v>0</v>
      </c>
      <c r="AD801">
        <v>0</v>
      </c>
      <c r="AE801">
        <v>0</v>
      </c>
    </row>
    <row r="802" spans="1:31" x14ac:dyDescent="0.25">
      <c r="A802" t="s">
        <v>796</v>
      </c>
      <c r="B802">
        <v>0</v>
      </c>
      <c r="C802">
        <v>0</v>
      </c>
      <c r="D802">
        <v>0</v>
      </c>
      <c r="E802">
        <v>0</v>
      </c>
      <c r="G802">
        <v>0</v>
      </c>
      <c r="H802">
        <v>0</v>
      </c>
      <c r="I802">
        <v>0</v>
      </c>
      <c r="J802">
        <v>0</v>
      </c>
      <c r="L802">
        <v>0</v>
      </c>
      <c r="M802">
        <v>0</v>
      </c>
      <c r="N802">
        <v>0</v>
      </c>
      <c r="O802">
        <v>0</v>
      </c>
      <c r="Q802">
        <v>0</v>
      </c>
      <c r="R802">
        <v>0</v>
      </c>
      <c r="S802">
        <v>0</v>
      </c>
      <c r="T802">
        <v>0</v>
      </c>
      <c r="V802">
        <v>0</v>
      </c>
      <c r="W802">
        <v>0</v>
      </c>
      <c r="X802">
        <v>0</v>
      </c>
      <c r="Y802">
        <v>0</v>
      </c>
      <c r="AA802" s="2">
        <v>4305</v>
      </c>
      <c r="AB802">
        <v>0</v>
      </c>
      <c r="AC802">
        <v>0</v>
      </c>
      <c r="AD802">
        <v>0</v>
      </c>
      <c r="AE802">
        <v>0</v>
      </c>
    </row>
    <row r="803" spans="1:31" x14ac:dyDescent="0.25">
      <c r="A803" t="s">
        <v>797</v>
      </c>
      <c r="B803">
        <v>0</v>
      </c>
      <c r="C803">
        <v>0</v>
      </c>
      <c r="D803">
        <v>0</v>
      </c>
      <c r="E803">
        <v>0</v>
      </c>
      <c r="G803">
        <v>0</v>
      </c>
      <c r="H803">
        <v>0</v>
      </c>
      <c r="I803">
        <v>0</v>
      </c>
      <c r="J803">
        <v>0</v>
      </c>
      <c r="L803">
        <v>0</v>
      </c>
      <c r="M803">
        <v>0</v>
      </c>
      <c r="N803">
        <v>0</v>
      </c>
      <c r="O803">
        <v>0</v>
      </c>
      <c r="Q803">
        <v>0</v>
      </c>
      <c r="R803">
        <v>0</v>
      </c>
      <c r="S803">
        <v>0</v>
      </c>
      <c r="T803">
        <v>0</v>
      </c>
      <c r="V803">
        <v>0</v>
      </c>
      <c r="W803">
        <v>0</v>
      </c>
      <c r="X803">
        <v>0</v>
      </c>
      <c r="Y803">
        <v>0</v>
      </c>
      <c r="AA803" s="2">
        <v>4306</v>
      </c>
      <c r="AB803">
        <v>0</v>
      </c>
      <c r="AC803">
        <v>0</v>
      </c>
      <c r="AD803">
        <v>0</v>
      </c>
      <c r="AE803">
        <v>0</v>
      </c>
    </row>
    <row r="804" spans="1:31" x14ac:dyDescent="0.25">
      <c r="A804" t="s">
        <v>798</v>
      </c>
      <c r="B804">
        <v>2339426.79</v>
      </c>
      <c r="C804">
        <v>2509227.83</v>
      </c>
      <c r="D804">
        <v>5069283.3</v>
      </c>
      <c r="E804">
        <v>13281022.76</v>
      </c>
      <c r="G804">
        <v>4061246.89</v>
      </c>
      <c r="H804">
        <v>3480711.39</v>
      </c>
      <c r="I804">
        <v>12731068.75</v>
      </c>
      <c r="J804">
        <v>39375809</v>
      </c>
      <c r="L804">
        <v>4070950.1</v>
      </c>
      <c r="M804">
        <v>1097988.27</v>
      </c>
      <c r="N804">
        <v>41157174.869999997</v>
      </c>
      <c r="O804">
        <v>42172747.310000002</v>
      </c>
      <c r="Q804">
        <v>3198828.15</v>
      </c>
      <c r="R804">
        <v>1764438.4</v>
      </c>
      <c r="S804">
        <v>58067796.350000001</v>
      </c>
      <c r="T804">
        <v>45150937</v>
      </c>
      <c r="V804">
        <v>1894857.08</v>
      </c>
      <c r="W804">
        <v>6790430.5499999998</v>
      </c>
      <c r="X804">
        <v>27196974.640000001</v>
      </c>
      <c r="Y804">
        <v>34674981.219999999</v>
      </c>
      <c r="AA804" s="2">
        <v>44</v>
      </c>
      <c r="AB804">
        <v>40927182.189999998</v>
      </c>
      <c r="AC804">
        <v>1741083</v>
      </c>
      <c r="AD804">
        <v>19332260.059999999</v>
      </c>
      <c r="AE804">
        <v>48.462869789999999</v>
      </c>
    </row>
    <row r="805" spans="1:31" x14ac:dyDescent="0.25">
      <c r="A805" t="s">
        <v>799</v>
      </c>
      <c r="B805">
        <v>40.119999999999997</v>
      </c>
      <c r="C805">
        <v>317.29000000000002</v>
      </c>
      <c r="D805">
        <v>87493.2</v>
      </c>
      <c r="E805">
        <v>0</v>
      </c>
      <c r="G805">
        <v>210239.96</v>
      </c>
      <c r="H805">
        <v>0</v>
      </c>
      <c r="I805">
        <v>188183.19</v>
      </c>
      <c r="J805">
        <v>0</v>
      </c>
      <c r="L805">
        <v>0.02</v>
      </c>
      <c r="M805">
        <v>50.75</v>
      </c>
      <c r="N805">
        <v>0</v>
      </c>
      <c r="O805">
        <v>0</v>
      </c>
      <c r="Q805">
        <v>200</v>
      </c>
      <c r="R805">
        <v>187.82</v>
      </c>
      <c r="S805">
        <v>405940.51</v>
      </c>
      <c r="T805">
        <v>0</v>
      </c>
      <c r="V805">
        <v>172.01</v>
      </c>
      <c r="W805">
        <v>300100.01</v>
      </c>
      <c r="X805">
        <v>132224.42000000001</v>
      </c>
      <c r="Y805">
        <v>274916.78000000003</v>
      </c>
      <c r="AA805" s="2">
        <v>4401</v>
      </c>
      <c r="AB805">
        <v>6566.35</v>
      </c>
      <c r="AC805">
        <v>15536.04</v>
      </c>
      <c r="AD805">
        <v>0.06</v>
      </c>
      <c r="AE805">
        <v>0.44634711999999999</v>
      </c>
    </row>
    <row r="806" spans="1:31" x14ac:dyDescent="0.25">
      <c r="A806" t="s">
        <v>800</v>
      </c>
      <c r="B806">
        <v>1819580.86</v>
      </c>
      <c r="C806">
        <v>1852491.35</v>
      </c>
      <c r="D806">
        <v>1933962.6</v>
      </c>
      <c r="E806">
        <v>11364000.960000001</v>
      </c>
      <c r="G806">
        <v>2816825.83</v>
      </c>
      <c r="H806">
        <v>3475231.36</v>
      </c>
      <c r="I806">
        <v>5882270.1100000003</v>
      </c>
      <c r="J806">
        <v>24698978.329999998</v>
      </c>
      <c r="L806">
        <v>2280039.9900000002</v>
      </c>
      <c r="M806">
        <v>1092010.74</v>
      </c>
      <c r="N806">
        <v>34376179.950000003</v>
      </c>
      <c r="O806">
        <v>37599747.590000004</v>
      </c>
      <c r="Q806">
        <v>2352096.65</v>
      </c>
      <c r="R806">
        <v>1433115.79</v>
      </c>
      <c r="S806">
        <v>38948448.159999996</v>
      </c>
      <c r="T806">
        <v>39567878.920000002</v>
      </c>
      <c r="V806">
        <v>1043076.74</v>
      </c>
      <c r="W806">
        <v>4456147.43</v>
      </c>
      <c r="X806">
        <v>22087780.550000001</v>
      </c>
      <c r="Y806">
        <v>24349538.899999999</v>
      </c>
      <c r="AA806" s="2">
        <v>4402</v>
      </c>
      <c r="AB806">
        <v>26007325.34</v>
      </c>
      <c r="AC806">
        <v>787521.4</v>
      </c>
      <c r="AD806">
        <v>18234191.219999999</v>
      </c>
      <c r="AE806">
        <v>43.835404070000003</v>
      </c>
    </row>
    <row r="807" spans="1:31" x14ac:dyDescent="0.25">
      <c r="A807" t="s">
        <v>801</v>
      </c>
      <c r="B807">
        <v>346682.51</v>
      </c>
      <c r="C807">
        <v>2826.53</v>
      </c>
      <c r="D807">
        <v>1040546.38</v>
      </c>
      <c r="E807">
        <v>1641813.03</v>
      </c>
      <c r="G807">
        <v>998521.96</v>
      </c>
      <c r="H807">
        <v>400.91</v>
      </c>
      <c r="I807">
        <v>4779438.67</v>
      </c>
      <c r="J807">
        <v>12601711.33</v>
      </c>
      <c r="L807">
        <v>1252558.67</v>
      </c>
      <c r="M807">
        <v>4322.88</v>
      </c>
      <c r="N807">
        <v>4787038.66</v>
      </c>
      <c r="O807">
        <v>3673139.03</v>
      </c>
      <c r="Q807">
        <v>775687.87</v>
      </c>
      <c r="R807">
        <v>329052.78999999998</v>
      </c>
      <c r="S807">
        <v>18483156.09</v>
      </c>
      <c r="T807">
        <v>4415001.97</v>
      </c>
      <c r="V807">
        <v>850568.17</v>
      </c>
      <c r="W807">
        <v>1274542.8500000001</v>
      </c>
      <c r="X807">
        <v>3012567.94</v>
      </c>
      <c r="Y807">
        <v>7881312.7599999998</v>
      </c>
      <c r="AA807" s="2">
        <v>4403</v>
      </c>
      <c r="AB807">
        <v>8443510.6400000006</v>
      </c>
      <c r="AC807">
        <v>928545.55</v>
      </c>
      <c r="AD807">
        <v>899900.83</v>
      </c>
      <c r="AE807">
        <v>3.6032825699999997</v>
      </c>
    </row>
    <row r="808" spans="1:31" x14ac:dyDescent="0.25">
      <c r="A808" t="s">
        <v>802</v>
      </c>
      <c r="B808">
        <v>30294.57</v>
      </c>
      <c r="C808">
        <v>222559.7</v>
      </c>
      <c r="D808">
        <v>1981018.48</v>
      </c>
      <c r="E808">
        <v>661.85</v>
      </c>
      <c r="G808">
        <v>31346.02</v>
      </c>
      <c r="H808">
        <v>0</v>
      </c>
      <c r="I808">
        <v>1553166.77</v>
      </c>
      <c r="J808">
        <v>0</v>
      </c>
      <c r="L808">
        <v>309488.7</v>
      </c>
      <c r="M808">
        <v>0</v>
      </c>
      <c r="N808">
        <v>1370893.74</v>
      </c>
      <c r="O808">
        <v>0</v>
      </c>
      <c r="Q808">
        <v>61762.11</v>
      </c>
      <c r="R808">
        <v>0</v>
      </c>
      <c r="S808">
        <v>213425.82</v>
      </c>
      <c r="T808">
        <v>0</v>
      </c>
      <c r="V808">
        <v>0</v>
      </c>
      <c r="W808">
        <v>50299.08</v>
      </c>
      <c r="X808">
        <v>1622411.52</v>
      </c>
      <c r="Y808">
        <v>1</v>
      </c>
      <c r="AA808" s="2">
        <v>4404</v>
      </c>
      <c r="AB808">
        <v>1891288.8</v>
      </c>
      <c r="AC808">
        <v>0</v>
      </c>
      <c r="AD808">
        <v>99455.63</v>
      </c>
      <c r="AE808">
        <v>0</v>
      </c>
    </row>
    <row r="809" spans="1:31" x14ac:dyDescent="0.25">
      <c r="A809" t="s">
        <v>803</v>
      </c>
      <c r="B809">
        <v>142828.73000000001</v>
      </c>
      <c r="C809">
        <v>431032.96</v>
      </c>
      <c r="D809">
        <v>26262.639999999999</v>
      </c>
      <c r="E809">
        <v>194546.92</v>
      </c>
      <c r="G809">
        <v>4313.12</v>
      </c>
      <c r="H809">
        <v>5079.12</v>
      </c>
      <c r="I809">
        <v>328010.01</v>
      </c>
      <c r="J809">
        <v>2070859.59</v>
      </c>
      <c r="L809">
        <v>228862.72</v>
      </c>
      <c r="M809">
        <v>1603.9</v>
      </c>
      <c r="N809">
        <v>623062.52</v>
      </c>
      <c r="O809">
        <v>899860.69</v>
      </c>
      <c r="Q809">
        <v>9081.52</v>
      </c>
      <c r="R809">
        <v>2082</v>
      </c>
      <c r="S809">
        <v>16825.77</v>
      </c>
      <c r="T809">
        <v>1168056.1100000001</v>
      </c>
      <c r="V809">
        <v>1040.1600000000001</v>
      </c>
      <c r="W809">
        <v>709341.18</v>
      </c>
      <c r="X809">
        <v>341990.21</v>
      </c>
      <c r="Y809">
        <v>2169211.7799999998</v>
      </c>
      <c r="AA809" s="2">
        <v>4405</v>
      </c>
      <c r="AB809">
        <v>4578491.0599999996</v>
      </c>
      <c r="AC809">
        <v>9480.01</v>
      </c>
      <c r="AD809">
        <v>98712.320000000007</v>
      </c>
      <c r="AE809">
        <v>0.57783603000000006</v>
      </c>
    </row>
    <row r="810" spans="1:31" x14ac:dyDescent="0.25">
      <c r="A810" t="s">
        <v>804</v>
      </c>
      <c r="B810">
        <v>0</v>
      </c>
      <c r="C810">
        <v>0</v>
      </c>
      <c r="D810">
        <v>0</v>
      </c>
      <c r="E810">
        <v>0</v>
      </c>
      <c r="G810">
        <v>0</v>
      </c>
      <c r="H810">
        <v>0</v>
      </c>
      <c r="I810">
        <v>0</v>
      </c>
      <c r="J810">
        <v>4259.75</v>
      </c>
      <c r="L810">
        <v>0</v>
      </c>
      <c r="M810">
        <v>0</v>
      </c>
      <c r="N810">
        <v>0</v>
      </c>
      <c r="O810">
        <v>0</v>
      </c>
      <c r="Q810">
        <v>0</v>
      </c>
      <c r="R810">
        <v>0</v>
      </c>
      <c r="S810">
        <v>0</v>
      </c>
      <c r="T810">
        <v>0</v>
      </c>
      <c r="V810">
        <v>0</v>
      </c>
      <c r="W810">
        <v>0</v>
      </c>
      <c r="X810">
        <v>0</v>
      </c>
      <c r="Y810">
        <v>0</v>
      </c>
      <c r="AA810" s="2">
        <v>4406</v>
      </c>
      <c r="AB810">
        <v>0</v>
      </c>
      <c r="AC810">
        <v>0</v>
      </c>
      <c r="AD810">
        <v>0</v>
      </c>
      <c r="AE810">
        <v>0</v>
      </c>
    </row>
    <row r="811" spans="1:31" x14ac:dyDescent="0.25">
      <c r="A811" t="s">
        <v>805</v>
      </c>
      <c r="B811">
        <v>0</v>
      </c>
      <c r="C811">
        <v>0</v>
      </c>
      <c r="D811">
        <v>0</v>
      </c>
      <c r="E811">
        <v>80000</v>
      </c>
      <c r="G811">
        <v>0</v>
      </c>
      <c r="H811">
        <v>0</v>
      </c>
      <c r="I811">
        <v>0</v>
      </c>
      <c r="J811">
        <v>0</v>
      </c>
      <c r="L811">
        <v>0</v>
      </c>
      <c r="M811">
        <v>0</v>
      </c>
      <c r="N811">
        <v>0</v>
      </c>
      <c r="O811">
        <v>0</v>
      </c>
      <c r="Q811">
        <v>0</v>
      </c>
      <c r="R811">
        <v>0</v>
      </c>
      <c r="S811">
        <v>0</v>
      </c>
      <c r="T811">
        <v>0</v>
      </c>
      <c r="V811">
        <v>0</v>
      </c>
      <c r="W811">
        <v>0</v>
      </c>
      <c r="X811">
        <v>0</v>
      </c>
      <c r="Y811">
        <v>0</v>
      </c>
      <c r="AA811" s="2">
        <v>4407</v>
      </c>
      <c r="AB811">
        <v>0</v>
      </c>
      <c r="AC811">
        <v>0</v>
      </c>
      <c r="AD811">
        <v>0</v>
      </c>
      <c r="AE811">
        <v>0</v>
      </c>
    </row>
    <row r="812" spans="1:31" x14ac:dyDescent="0.25">
      <c r="A812" t="s">
        <v>806</v>
      </c>
      <c r="B812">
        <v>6349576.6699999999</v>
      </c>
      <c r="C812">
        <v>11248689.689999999</v>
      </c>
      <c r="D812">
        <v>13651507.859999999</v>
      </c>
      <c r="E812">
        <v>39817835.310000002</v>
      </c>
      <c r="G812">
        <v>7006307.4299999997</v>
      </c>
      <c r="H812">
        <v>12978667.689999999</v>
      </c>
      <c r="I812">
        <v>19917253.579999998</v>
      </c>
      <c r="J812">
        <v>58259527.18</v>
      </c>
      <c r="L812">
        <v>6671391.8200000003</v>
      </c>
      <c r="M812">
        <v>13681179.970000001</v>
      </c>
      <c r="N812">
        <v>25403504</v>
      </c>
      <c r="O812">
        <v>70538997.629999995</v>
      </c>
      <c r="Q812">
        <v>8008754.9400000004</v>
      </c>
      <c r="R812">
        <v>13465795.48</v>
      </c>
      <c r="S812">
        <v>31856321.27</v>
      </c>
      <c r="T812">
        <v>68229292.079999998</v>
      </c>
      <c r="V812">
        <v>15435456.029999999</v>
      </c>
      <c r="W812">
        <v>10153919</v>
      </c>
      <c r="X812">
        <v>35369339.090000004</v>
      </c>
      <c r="Y812">
        <v>79357329.379999995</v>
      </c>
      <c r="AA812" s="2">
        <v>45</v>
      </c>
      <c r="AB812">
        <v>43336473.850000001</v>
      </c>
      <c r="AC812">
        <v>15021547.4</v>
      </c>
      <c r="AD812">
        <v>10647981.4</v>
      </c>
      <c r="AE812">
        <v>79.319339920000004</v>
      </c>
    </row>
    <row r="813" spans="1:31" x14ac:dyDescent="0.25">
      <c r="A813" t="s">
        <v>807</v>
      </c>
      <c r="B813">
        <v>4436063.29</v>
      </c>
      <c r="C813">
        <v>8238908.1600000001</v>
      </c>
      <c r="D813">
        <v>7227815.2199999997</v>
      </c>
      <c r="E813">
        <v>24637989.030000001</v>
      </c>
      <c r="G813">
        <v>4832315.17</v>
      </c>
      <c r="H813">
        <v>9817727.3300000001</v>
      </c>
      <c r="I813">
        <v>12600369.84</v>
      </c>
      <c r="J813">
        <v>39873408.490000002</v>
      </c>
      <c r="L813">
        <v>4482000.97</v>
      </c>
      <c r="M813">
        <v>10075975.310000001</v>
      </c>
      <c r="N813">
        <v>15990803.029999999</v>
      </c>
      <c r="O813">
        <v>45210446.090000004</v>
      </c>
      <c r="Q813">
        <v>5409360.2300000004</v>
      </c>
      <c r="R813">
        <v>10029249.640000001</v>
      </c>
      <c r="S813">
        <v>18911770.899999999</v>
      </c>
      <c r="T813">
        <v>44851921.969999999</v>
      </c>
      <c r="V813">
        <v>10680120.800000001</v>
      </c>
      <c r="W813">
        <v>6503048.4100000001</v>
      </c>
      <c r="X813">
        <v>20876518.809999999</v>
      </c>
      <c r="Y813">
        <v>50330411.920000002</v>
      </c>
      <c r="AA813" s="2">
        <v>4501</v>
      </c>
      <c r="AB813">
        <v>23729945.469999999</v>
      </c>
      <c r="AC813">
        <v>11678205.5</v>
      </c>
      <c r="AD813">
        <v>6261224.3300000001</v>
      </c>
      <c r="AE813">
        <v>46.799594280000001</v>
      </c>
    </row>
    <row r="814" spans="1:31" x14ac:dyDescent="0.25">
      <c r="A814" t="s">
        <v>808</v>
      </c>
      <c r="B814">
        <v>2652452.4900000002</v>
      </c>
      <c r="C814">
        <v>4835840.8899999997</v>
      </c>
      <c r="D814">
        <v>4080223.98</v>
      </c>
      <c r="E814">
        <v>11437626.289999999</v>
      </c>
      <c r="G814">
        <v>2926328.07</v>
      </c>
      <c r="H814">
        <v>6317482.6299999999</v>
      </c>
      <c r="I814">
        <v>7739671.7699999996</v>
      </c>
      <c r="J814">
        <v>19630166.699999999</v>
      </c>
      <c r="L814">
        <v>2826544.47</v>
      </c>
      <c r="M814">
        <v>6578516.6100000003</v>
      </c>
      <c r="N814">
        <v>10248483.560000001</v>
      </c>
      <c r="O814">
        <v>22222259.440000001</v>
      </c>
      <c r="Q814">
        <v>3006419.32</v>
      </c>
      <c r="R814">
        <v>6405629.46</v>
      </c>
      <c r="S814">
        <v>12457759.65</v>
      </c>
      <c r="T814">
        <v>21808542.359999999</v>
      </c>
      <c r="V814">
        <v>6505652.8600000003</v>
      </c>
      <c r="W814">
        <v>2994784.31</v>
      </c>
      <c r="X814">
        <v>13599375.960000001</v>
      </c>
      <c r="Y814">
        <v>21433586.870000001</v>
      </c>
      <c r="AA814" s="2">
        <v>450105</v>
      </c>
      <c r="AB814">
        <v>15074192.93</v>
      </c>
      <c r="AC814">
        <v>5871480.9699999997</v>
      </c>
      <c r="AD814">
        <v>2266193.69</v>
      </c>
      <c r="AE814">
        <v>16.679534279999999</v>
      </c>
    </row>
    <row r="815" spans="1:31" x14ac:dyDescent="0.25">
      <c r="A815" t="s">
        <v>809</v>
      </c>
      <c r="B815">
        <v>471073.52</v>
      </c>
      <c r="C815">
        <v>810928.75</v>
      </c>
      <c r="D815">
        <v>676504.9</v>
      </c>
      <c r="E815">
        <v>1619970.21</v>
      </c>
      <c r="G815">
        <v>516944.82</v>
      </c>
      <c r="H815">
        <v>1032829.63</v>
      </c>
      <c r="I815">
        <v>1151600.33</v>
      </c>
      <c r="J815">
        <v>2198011.2599999998</v>
      </c>
      <c r="L815">
        <v>512566.23</v>
      </c>
      <c r="M815">
        <v>1190046.46</v>
      </c>
      <c r="N815">
        <v>1592768.92</v>
      </c>
      <c r="O815">
        <v>2390887.0299999998</v>
      </c>
      <c r="Q815">
        <v>530296.23</v>
      </c>
      <c r="R815">
        <v>1136854.4099999999</v>
      </c>
      <c r="S815">
        <v>2031124.76</v>
      </c>
      <c r="T815">
        <v>2409304.35</v>
      </c>
      <c r="V815">
        <v>1136178.01</v>
      </c>
      <c r="W815">
        <v>537741.18000000005</v>
      </c>
      <c r="X815">
        <v>2375085.96</v>
      </c>
      <c r="Y815">
        <v>2378808.0099999998</v>
      </c>
      <c r="AA815" s="2">
        <v>450110</v>
      </c>
      <c r="AB815">
        <v>2593329.86</v>
      </c>
      <c r="AC815">
        <v>1110915.3999999999</v>
      </c>
      <c r="AD815">
        <v>404099.12</v>
      </c>
      <c r="AE815">
        <v>1.5657217800000001</v>
      </c>
    </row>
    <row r="816" spans="1:31" x14ac:dyDescent="0.25">
      <c r="A816" t="s">
        <v>810</v>
      </c>
      <c r="B816">
        <v>0</v>
      </c>
      <c r="C816">
        <v>0</v>
      </c>
      <c r="D816">
        <v>0</v>
      </c>
      <c r="E816">
        <v>203606.02</v>
      </c>
      <c r="G816">
        <v>0</v>
      </c>
      <c r="H816">
        <v>7.65</v>
      </c>
      <c r="I816">
        <v>0</v>
      </c>
      <c r="J816">
        <v>61013.91</v>
      </c>
      <c r="L816">
        <v>0</v>
      </c>
      <c r="M816">
        <v>46.56</v>
      </c>
      <c r="N816">
        <v>0</v>
      </c>
      <c r="O816">
        <v>77328.11</v>
      </c>
      <c r="Q816">
        <v>0</v>
      </c>
      <c r="R816">
        <v>915.48</v>
      </c>
      <c r="S816">
        <v>0</v>
      </c>
      <c r="T816">
        <v>174688.51</v>
      </c>
      <c r="V816">
        <v>0</v>
      </c>
      <c r="W816">
        <v>0</v>
      </c>
      <c r="X816">
        <v>0</v>
      </c>
      <c r="Y816">
        <v>273653.2</v>
      </c>
      <c r="AA816" s="2">
        <v>450115</v>
      </c>
      <c r="AB816">
        <v>1852.53</v>
      </c>
      <c r="AC816">
        <v>0</v>
      </c>
      <c r="AD816">
        <v>0</v>
      </c>
      <c r="AE816">
        <v>0.32235205</v>
      </c>
    </row>
    <row r="817" spans="1:31" x14ac:dyDescent="0.25">
      <c r="A817" t="s">
        <v>811</v>
      </c>
      <c r="B817">
        <v>163928.10999999999</v>
      </c>
      <c r="C817">
        <v>253217.34</v>
      </c>
      <c r="D817">
        <v>259324.75</v>
      </c>
      <c r="E817">
        <v>901489</v>
      </c>
      <c r="G817">
        <v>245278.31</v>
      </c>
      <c r="H817">
        <v>382492.42</v>
      </c>
      <c r="I817">
        <v>584619.68999999994</v>
      </c>
      <c r="J817">
        <v>1999509.4</v>
      </c>
      <c r="L817">
        <v>286481.8</v>
      </c>
      <c r="M817">
        <v>583951.46</v>
      </c>
      <c r="N817">
        <v>1003184.11</v>
      </c>
      <c r="O817">
        <v>2630969</v>
      </c>
      <c r="Q817">
        <v>357121.78</v>
      </c>
      <c r="R817">
        <v>744543.9</v>
      </c>
      <c r="S817">
        <v>1431454.95</v>
      </c>
      <c r="T817">
        <v>2989603.18</v>
      </c>
      <c r="V817">
        <v>755824.48</v>
      </c>
      <c r="W817">
        <v>349516.19</v>
      </c>
      <c r="X817">
        <v>1592319.24</v>
      </c>
      <c r="Y817">
        <v>3015652.68</v>
      </c>
      <c r="AA817" s="2">
        <v>450120</v>
      </c>
      <c r="AB817">
        <v>1803533.54</v>
      </c>
      <c r="AC817">
        <v>699624.27</v>
      </c>
      <c r="AD817">
        <v>265410.5</v>
      </c>
      <c r="AE817">
        <v>2.2888976000000003</v>
      </c>
    </row>
    <row r="818" spans="1:31" x14ac:dyDescent="0.25">
      <c r="A818" t="s">
        <v>812</v>
      </c>
      <c r="B818">
        <v>0</v>
      </c>
      <c r="C818">
        <v>0</v>
      </c>
      <c r="D818">
        <v>0</v>
      </c>
      <c r="E818">
        <v>0</v>
      </c>
      <c r="G818">
        <v>0</v>
      </c>
      <c r="H818">
        <v>0</v>
      </c>
      <c r="I818">
        <v>0</v>
      </c>
      <c r="J818">
        <v>0</v>
      </c>
      <c r="L818">
        <v>0</v>
      </c>
      <c r="M818">
        <v>0</v>
      </c>
      <c r="N818">
        <v>0</v>
      </c>
      <c r="O818">
        <v>0</v>
      </c>
      <c r="Q818">
        <v>0</v>
      </c>
      <c r="R818">
        <v>0</v>
      </c>
      <c r="S818">
        <v>0</v>
      </c>
      <c r="T818">
        <v>0</v>
      </c>
      <c r="V818">
        <v>0</v>
      </c>
      <c r="W818">
        <v>0</v>
      </c>
      <c r="X818">
        <v>0</v>
      </c>
      <c r="Y818">
        <v>0</v>
      </c>
      <c r="AA818" s="2">
        <v>450125</v>
      </c>
      <c r="AB818">
        <v>0</v>
      </c>
      <c r="AC818">
        <v>0</v>
      </c>
      <c r="AD818">
        <v>0</v>
      </c>
      <c r="AE818">
        <v>0</v>
      </c>
    </row>
    <row r="819" spans="1:31" x14ac:dyDescent="0.25">
      <c r="A819" t="s">
        <v>813</v>
      </c>
      <c r="B819">
        <v>0</v>
      </c>
      <c r="C819">
        <v>129479.1</v>
      </c>
      <c r="D819">
        <v>600931.64</v>
      </c>
      <c r="E819">
        <v>973855.09</v>
      </c>
      <c r="G819">
        <v>0</v>
      </c>
      <c r="H819">
        <v>192474</v>
      </c>
      <c r="I819">
        <v>614965.99</v>
      </c>
      <c r="J819">
        <v>1358125.95</v>
      </c>
      <c r="L819">
        <v>0</v>
      </c>
      <c r="M819">
        <v>0</v>
      </c>
      <c r="N819">
        <v>0</v>
      </c>
      <c r="O819">
        <v>176813.57</v>
      </c>
      <c r="Q819">
        <v>0</v>
      </c>
      <c r="R819">
        <v>0</v>
      </c>
      <c r="S819">
        <v>22463.55</v>
      </c>
      <c r="T819">
        <v>48381.83</v>
      </c>
      <c r="V819">
        <v>0</v>
      </c>
      <c r="W819">
        <v>0</v>
      </c>
      <c r="X819">
        <v>11703.46</v>
      </c>
      <c r="Y819">
        <v>1514.35</v>
      </c>
      <c r="AA819" s="2">
        <v>450130</v>
      </c>
      <c r="AB819">
        <v>0</v>
      </c>
      <c r="AC819">
        <v>0</v>
      </c>
      <c r="AD819">
        <v>0</v>
      </c>
      <c r="AE819">
        <v>0.45198058000000002</v>
      </c>
    </row>
    <row r="820" spans="1:31" x14ac:dyDescent="0.25">
      <c r="A820" t="s">
        <v>814</v>
      </c>
      <c r="B820">
        <v>0</v>
      </c>
      <c r="C820">
        <v>0</v>
      </c>
      <c r="D820">
        <v>0</v>
      </c>
      <c r="E820">
        <v>1075827.54</v>
      </c>
      <c r="G820">
        <v>0</v>
      </c>
      <c r="H820">
        <v>517.5</v>
      </c>
      <c r="I820">
        <v>0</v>
      </c>
      <c r="J820">
        <v>1577406.92</v>
      </c>
      <c r="L820">
        <v>0</v>
      </c>
      <c r="M820">
        <v>0</v>
      </c>
      <c r="N820">
        <v>0</v>
      </c>
      <c r="O820">
        <v>1761782.37</v>
      </c>
      <c r="Q820">
        <v>0</v>
      </c>
      <c r="R820">
        <v>0</v>
      </c>
      <c r="S820">
        <v>0</v>
      </c>
      <c r="T820">
        <v>1718486.26</v>
      </c>
      <c r="V820">
        <v>14052.38</v>
      </c>
      <c r="W820">
        <v>0</v>
      </c>
      <c r="X820">
        <v>0</v>
      </c>
      <c r="Y820">
        <v>1806894.72</v>
      </c>
      <c r="AA820" s="2">
        <v>450135</v>
      </c>
      <c r="AB820">
        <v>0</v>
      </c>
      <c r="AC820">
        <v>0</v>
      </c>
      <c r="AD820">
        <v>0</v>
      </c>
      <c r="AE820">
        <v>1.5084960600000001</v>
      </c>
    </row>
    <row r="821" spans="1:31" x14ac:dyDescent="0.25">
      <c r="A821" t="s">
        <v>815</v>
      </c>
      <c r="B821">
        <v>1148609.17</v>
      </c>
      <c r="C821">
        <v>2209442.08</v>
      </c>
      <c r="D821">
        <v>1610829.95</v>
      </c>
      <c r="E821">
        <v>8425614.8800000008</v>
      </c>
      <c r="G821">
        <v>1143763.97</v>
      </c>
      <c r="H821">
        <v>1891923.5</v>
      </c>
      <c r="I821">
        <v>2509512.06</v>
      </c>
      <c r="J821">
        <v>13049174.35</v>
      </c>
      <c r="L821">
        <v>856408.47</v>
      </c>
      <c r="M821">
        <v>1723414.22</v>
      </c>
      <c r="N821">
        <v>3146366.44</v>
      </c>
      <c r="O821">
        <v>15950406.57</v>
      </c>
      <c r="Q821">
        <v>1515522.9</v>
      </c>
      <c r="R821">
        <v>1741306.39</v>
      </c>
      <c r="S821">
        <v>2968967.99</v>
      </c>
      <c r="T821">
        <v>15702915.48</v>
      </c>
      <c r="V821">
        <v>2268413.0699999998</v>
      </c>
      <c r="W821">
        <v>2621006.73</v>
      </c>
      <c r="X821">
        <v>3298034.19</v>
      </c>
      <c r="Y821">
        <v>21420302.09</v>
      </c>
      <c r="AA821" s="2">
        <v>450190</v>
      </c>
      <c r="AB821">
        <v>4257036.6100000003</v>
      </c>
      <c r="AC821">
        <v>3996184.86</v>
      </c>
      <c r="AD821">
        <v>3325521.02</v>
      </c>
      <c r="AE821">
        <v>23.982611930000001</v>
      </c>
    </row>
    <row r="822" spans="1:31" x14ac:dyDescent="0.25">
      <c r="A822" t="s">
        <v>816</v>
      </c>
      <c r="B822">
        <v>235623.5</v>
      </c>
      <c r="C822">
        <v>1498.5</v>
      </c>
      <c r="D822">
        <v>1070225.28</v>
      </c>
      <c r="E822">
        <v>86852.86</v>
      </c>
      <c r="G822">
        <v>312731.93</v>
      </c>
      <c r="H822">
        <v>3600</v>
      </c>
      <c r="I822">
        <v>749019.75</v>
      </c>
      <c r="J822">
        <v>128156</v>
      </c>
      <c r="L822">
        <v>489743.45</v>
      </c>
      <c r="M822">
        <v>3323</v>
      </c>
      <c r="N822">
        <v>324201.2</v>
      </c>
      <c r="O822">
        <v>72152.67</v>
      </c>
      <c r="Q822">
        <v>611333.51</v>
      </c>
      <c r="R822">
        <v>877.9</v>
      </c>
      <c r="S822">
        <v>585934.62</v>
      </c>
      <c r="T822">
        <v>56026.32</v>
      </c>
      <c r="V822">
        <v>931.2</v>
      </c>
      <c r="W822">
        <v>853784.71</v>
      </c>
      <c r="X822">
        <v>239348.38</v>
      </c>
      <c r="Y822">
        <v>13224.68</v>
      </c>
      <c r="AA822" s="2">
        <v>4502</v>
      </c>
      <c r="AB822">
        <v>165328.85999999999</v>
      </c>
      <c r="AC822">
        <v>946.16</v>
      </c>
      <c r="AD822">
        <v>1174791.8600000001</v>
      </c>
      <c r="AE822">
        <v>9.6611600000000002E-3</v>
      </c>
    </row>
    <row r="823" spans="1:31" x14ac:dyDescent="0.25">
      <c r="A823" t="s">
        <v>817</v>
      </c>
      <c r="B823">
        <v>1110</v>
      </c>
      <c r="C823">
        <v>1498.5</v>
      </c>
      <c r="D823">
        <v>61526.76</v>
      </c>
      <c r="E823">
        <v>71363.33</v>
      </c>
      <c r="G823">
        <v>1000</v>
      </c>
      <c r="H823">
        <v>3600</v>
      </c>
      <c r="I823">
        <v>51102.64</v>
      </c>
      <c r="J823">
        <v>126931</v>
      </c>
      <c r="L823">
        <v>2153</v>
      </c>
      <c r="M823">
        <v>3323</v>
      </c>
      <c r="N823">
        <v>67416.3</v>
      </c>
      <c r="O823">
        <v>68877.61</v>
      </c>
      <c r="Q823">
        <v>1480</v>
      </c>
      <c r="R823">
        <v>877.9</v>
      </c>
      <c r="S823">
        <v>93486.29</v>
      </c>
      <c r="T823">
        <v>55066.32</v>
      </c>
      <c r="V823">
        <v>931.2</v>
      </c>
      <c r="W823">
        <v>0</v>
      </c>
      <c r="X823">
        <v>105345.04</v>
      </c>
      <c r="Y823">
        <v>13224.68</v>
      </c>
      <c r="AA823" s="2">
        <v>450205</v>
      </c>
      <c r="AB823">
        <v>49644.47</v>
      </c>
      <c r="AC823">
        <v>946.16</v>
      </c>
      <c r="AD823">
        <v>0</v>
      </c>
      <c r="AE823">
        <v>9.6611600000000002E-3</v>
      </c>
    </row>
    <row r="824" spans="1:31" x14ac:dyDescent="0.25">
      <c r="A824" t="s">
        <v>818</v>
      </c>
      <c r="B824">
        <v>234513.5</v>
      </c>
      <c r="C824">
        <v>0</v>
      </c>
      <c r="D824">
        <v>1008698.52</v>
      </c>
      <c r="E824">
        <v>15489.53</v>
      </c>
      <c r="G824">
        <v>311731.93</v>
      </c>
      <c r="H824">
        <v>0</v>
      </c>
      <c r="I824">
        <v>697917.11</v>
      </c>
      <c r="J824">
        <v>1225</v>
      </c>
      <c r="L824">
        <v>487590.45</v>
      </c>
      <c r="M824">
        <v>0</v>
      </c>
      <c r="N824">
        <v>256784.9</v>
      </c>
      <c r="O824">
        <v>3275.06</v>
      </c>
      <c r="Q824">
        <v>609853.51</v>
      </c>
      <c r="R824">
        <v>0</v>
      </c>
      <c r="S824">
        <v>492448.33</v>
      </c>
      <c r="T824">
        <v>960</v>
      </c>
      <c r="V824">
        <v>0</v>
      </c>
      <c r="W824">
        <v>853784.71</v>
      </c>
      <c r="X824">
        <v>134003.34</v>
      </c>
      <c r="Y824">
        <v>0</v>
      </c>
      <c r="AA824" s="2">
        <v>450210</v>
      </c>
      <c r="AB824">
        <v>115684.39</v>
      </c>
      <c r="AC824">
        <v>0</v>
      </c>
      <c r="AD824">
        <v>1174791.8600000001</v>
      </c>
      <c r="AE824">
        <v>0</v>
      </c>
    </row>
    <row r="825" spans="1:31" x14ac:dyDescent="0.25">
      <c r="A825" t="s">
        <v>819</v>
      </c>
      <c r="B825">
        <v>882207.68</v>
      </c>
      <c r="C825">
        <v>909613.12</v>
      </c>
      <c r="D825">
        <v>2449654.19</v>
      </c>
      <c r="E825">
        <v>8774719.2899999991</v>
      </c>
      <c r="G825">
        <v>948627.28</v>
      </c>
      <c r="H825">
        <v>995745.41</v>
      </c>
      <c r="I825">
        <v>2853366.9</v>
      </c>
      <c r="J825">
        <v>10454230.32</v>
      </c>
      <c r="L825">
        <v>821177.39</v>
      </c>
      <c r="M825">
        <v>938046.33</v>
      </c>
      <c r="N825">
        <v>3531096</v>
      </c>
      <c r="O825">
        <v>13069902.310000001</v>
      </c>
      <c r="Q825">
        <v>1015835.13</v>
      </c>
      <c r="R825">
        <v>987768.53</v>
      </c>
      <c r="S825">
        <v>4921698.3600000003</v>
      </c>
      <c r="T825">
        <v>11287828.800000001</v>
      </c>
      <c r="V825">
        <v>1135170.3500000001</v>
      </c>
      <c r="W825">
        <v>1203720.81</v>
      </c>
      <c r="X825">
        <v>5596760.3300000001</v>
      </c>
      <c r="Y825">
        <v>13971535.57</v>
      </c>
      <c r="AA825" s="2">
        <v>4503</v>
      </c>
      <c r="AB825">
        <v>8243490.6900000004</v>
      </c>
      <c r="AC825">
        <v>1244343.79</v>
      </c>
      <c r="AD825">
        <v>1357411.63</v>
      </c>
      <c r="AE825">
        <v>16.483122139999999</v>
      </c>
    </row>
    <row r="826" spans="1:31" x14ac:dyDescent="0.25">
      <c r="A826" t="s">
        <v>820</v>
      </c>
      <c r="B826">
        <v>5460.63</v>
      </c>
      <c r="C826">
        <v>1093.8800000000001</v>
      </c>
      <c r="D826">
        <v>53787.18</v>
      </c>
      <c r="E826">
        <v>1109489.22</v>
      </c>
      <c r="G826">
        <v>6522.53</v>
      </c>
      <c r="H826">
        <v>1650.08</v>
      </c>
      <c r="I826">
        <v>76020.27</v>
      </c>
      <c r="J826">
        <v>1545299.55</v>
      </c>
      <c r="L826">
        <v>4898.46</v>
      </c>
      <c r="M826">
        <v>4424.8100000000004</v>
      </c>
      <c r="N826">
        <v>100707.87</v>
      </c>
      <c r="O826">
        <v>1645314.02</v>
      </c>
      <c r="Q826">
        <v>12494.94</v>
      </c>
      <c r="R826">
        <v>9849.7900000000009</v>
      </c>
      <c r="S826">
        <v>135342.19</v>
      </c>
      <c r="T826">
        <v>2020520.91</v>
      </c>
      <c r="V826">
        <v>13522.41</v>
      </c>
      <c r="W826">
        <v>10505.09</v>
      </c>
      <c r="X826">
        <v>109582.15</v>
      </c>
      <c r="Y826">
        <v>1859922.04</v>
      </c>
      <c r="AA826" s="2">
        <v>450305</v>
      </c>
      <c r="AB826">
        <v>115868.5</v>
      </c>
      <c r="AC826">
        <v>14675.95</v>
      </c>
      <c r="AD826">
        <v>18046.349999999999</v>
      </c>
      <c r="AE826">
        <v>1.9430148899999999</v>
      </c>
    </row>
    <row r="827" spans="1:31" x14ac:dyDescent="0.25">
      <c r="A827" t="s">
        <v>821</v>
      </c>
      <c r="B827">
        <v>226908.32</v>
      </c>
      <c r="C827">
        <v>91585.51</v>
      </c>
      <c r="D827">
        <v>136515.46</v>
      </c>
      <c r="E827">
        <v>3043731.2</v>
      </c>
      <c r="G827">
        <v>285102.37</v>
      </c>
      <c r="H827">
        <v>102673</v>
      </c>
      <c r="I827">
        <v>178200.12</v>
      </c>
      <c r="J827">
        <v>4193875.54</v>
      </c>
      <c r="L827">
        <v>363412.14</v>
      </c>
      <c r="M827">
        <v>146576.54999999999</v>
      </c>
      <c r="N827">
        <v>246190.05</v>
      </c>
      <c r="O827">
        <v>5492748.2400000002</v>
      </c>
      <c r="Q827">
        <v>275620.39</v>
      </c>
      <c r="R827">
        <v>158047.62</v>
      </c>
      <c r="S827">
        <v>233480.01</v>
      </c>
      <c r="T827">
        <v>3533556.76</v>
      </c>
      <c r="V827">
        <v>216380.38</v>
      </c>
      <c r="W827">
        <v>265296.01</v>
      </c>
      <c r="X827">
        <v>322580.98</v>
      </c>
      <c r="Y827">
        <v>5124930.04</v>
      </c>
      <c r="AA827" s="2">
        <v>450310</v>
      </c>
      <c r="AB827">
        <v>662442.34</v>
      </c>
      <c r="AC827">
        <v>259531.47</v>
      </c>
      <c r="AD827">
        <v>290901.98</v>
      </c>
      <c r="AE827">
        <v>7.2121903700000001</v>
      </c>
    </row>
    <row r="828" spans="1:31" x14ac:dyDescent="0.25">
      <c r="A828" t="s">
        <v>822</v>
      </c>
      <c r="B828">
        <v>21210.959999999999</v>
      </c>
      <c r="C828">
        <v>129752.49</v>
      </c>
      <c r="D828">
        <v>630823.02</v>
      </c>
      <c r="E828">
        <v>295214.15000000002</v>
      </c>
      <c r="G828">
        <v>53802.55</v>
      </c>
      <c r="H828">
        <v>192627.15</v>
      </c>
      <c r="I828">
        <v>1172509.71</v>
      </c>
      <c r="J828">
        <v>785816.15</v>
      </c>
      <c r="L828">
        <v>25338.69</v>
      </c>
      <c r="M828">
        <v>156269.32999999999</v>
      </c>
      <c r="N828">
        <v>1210917.07</v>
      </c>
      <c r="O828">
        <v>1244425.5</v>
      </c>
      <c r="Q828">
        <v>160040.26999999999</v>
      </c>
      <c r="R828">
        <v>188467.62</v>
      </c>
      <c r="S828">
        <v>1802861.74</v>
      </c>
      <c r="T828">
        <v>151151.51</v>
      </c>
      <c r="V828">
        <v>122825.71</v>
      </c>
      <c r="W828">
        <v>208420.73</v>
      </c>
      <c r="X828">
        <v>1562935.82</v>
      </c>
      <c r="Y828">
        <v>488856.55</v>
      </c>
      <c r="AA828" s="2">
        <v>450315</v>
      </c>
      <c r="AB828">
        <v>2047162.41</v>
      </c>
      <c r="AC828">
        <v>124283.28</v>
      </c>
      <c r="AD828">
        <v>224297.64</v>
      </c>
      <c r="AE828">
        <v>0.81020845999999991</v>
      </c>
    </row>
    <row r="829" spans="1:31" x14ac:dyDescent="0.25">
      <c r="A829" t="s">
        <v>823</v>
      </c>
      <c r="B829">
        <v>223597.9</v>
      </c>
      <c r="C829">
        <v>256319.93</v>
      </c>
      <c r="D829">
        <v>426088.1</v>
      </c>
      <c r="E829">
        <v>1204493.3799999999</v>
      </c>
      <c r="G829">
        <v>226287.12</v>
      </c>
      <c r="H829">
        <v>260712.3</v>
      </c>
      <c r="I829">
        <v>500323.12</v>
      </c>
      <c r="J829">
        <v>1121160.51</v>
      </c>
      <c r="L829">
        <v>185407.79</v>
      </c>
      <c r="M829">
        <v>254753.56</v>
      </c>
      <c r="N829">
        <v>596985.06999999995</v>
      </c>
      <c r="O829">
        <v>1170533.3799999999</v>
      </c>
      <c r="Q829">
        <v>185717.01</v>
      </c>
      <c r="R829">
        <v>239893.48</v>
      </c>
      <c r="S829">
        <v>710878.1</v>
      </c>
      <c r="T829">
        <v>1381110.54</v>
      </c>
      <c r="V829">
        <v>253010.07</v>
      </c>
      <c r="W829">
        <v>210335.35</v>
      </c>
      <c r="X829">
        <v>976327.21</v>
      </c>
      <c r="Y829">
        <v>1510044.58</v>
      </c>
      <c r="AA829" s="2">
        <v>450320</v>
      </c>
      <c r="AB829">
        <v>1240587.7</v>
      </c>
      <c r="AC829">
        <v>273405.71000000002</v>
      </c>
      <c r="AD829">
        <v>210656.56</v>
      </c>
      <c r="AE829">
        <v>1.7636875000000001</v>
      </c>
    </row>
    <row r="830" spans="1:31" x14ac:dyDescent="0.25">
      <c r="A830" t="s">
        <v>824</v>
      </c>
      <c r="B830">
        <v>39056.75</v>
      </c>
      <c r="C830">
        <v>59030.36</v>
      </c>
      <c r="D830">
        <v>66061.84</v>
      </c>
      <c r="E830">
        <v>603193.05000000005</v>
      </c>
      <c r="G830">
        <v>46358.11</v>
      </c>
      <c r="H830">
        <v>43498.59</v>
      </c>
      <c r="I830">
        <v>65530.49</v>
      </c>
      <c r="J830">
        <v>661324.48</v>
      </c>
      <c r="L830">
        <v>35347.71</v>
      </c>
      <c r="M830">
        <v>44155.71</v>
      </c>
      <c r="N830">
        <v>83059.14</v>
      </c>
      <c r="O830">
        <v>809425.58</v>
      </c>
      <c r="Q830">
        <v>33685.629999999997</v>
      </c>
      <c r="R830">
        <v>48321.45</v>
      </c>
      <c r="S830">
        <v>160203.24</v>
      </c>
      <c r="T830">
        <v>815173.02</v>
      </c>
      <c r="V830">
        <v>75249.59</v>
      </c>
      <c r="W830">
        <v>44295.89</v>
      </c>
      <c r="X830">
        <v>201223.99</v>
      </c>
      <c r="Y830">
        <v>812877.78</v>
      </c>
      <c r="AA830" s="2">
        <v>450325</v>
      </c>
      <c r="AB830">
        <v>261290.26</v>
      </c>
      <c r="AC830">
        <v>87535.08</v>
      </c>
      <c r="AD830">
        <v>58760.21</v>
      </c>
      <c r="AE830">
        <v>1.1010288100000001</v>
      </c>
    </row>
    <row r="831" spans="1:31" x14ac:dyDescent="0.25">
      <c r="A831" t="s">
        <v>825</v>
      </c>
      <c r="B831">
        <v>2170.34</v>
      </c>
      <c r="C831">
        <v>101515.8</v>
      </c>
      <c r="D831">
        <v>76015.289999999994</v>
      </c>
      <c r="E831">
        <v>840344.16</v>
      </c>
      <c r="G831">
        <v>8508.9500000000007</v>
      </c>
      <c r="H831">
        <v>122615.29</v>
      </c>
      <c r="I831">
        <v>133111.69</v>
      </c>
      <c r="J831">
        <v>1095356.1599999999</v>
      </c>
      <c r="L831">
        <v>2339.2399999999998</v>
      </c>
      <c r="M831">
        <v>103879.03</v>
      </c>
      <c r="N831">
        <v>70019.55</v>
      </c>
      <c r="O831">
        <v>1653506.06</v>
      </c>
      <c r="Q831">
        <v>2188.38</v>
      </c>
      <c r="R831">
        <v>99829.41</v>
      </c>
      <c r="S831">
        <v>57164.1</v>
      </c>
      <c r="T831">
        <v>1850989.2</v>
      </c>
      <c r="V831">
        <v>89087.34</v>
      </c>
      <c r="W831">
        <v>2216.0100000000002</v>
      </c>
      <c r="X831">
        <v>57846.98</v>
      </c>
      <c r="Y831">
        <v>2172791.19</v>
      </c>
      <c r="AA831" s="2">
        <v>450330</v>
      </c>
      <c r="AB831">
        <v>69447.37</v>
      </c>
      <c r="AC831">
        <v>96314.18</v>
      </c>
      <c r="AD831">
        <v>5096.07</v>
      </c>
      <c r="AE831">
        <v>2.5036480800000001</v>
      </c>
    </row>
    <row r="832" spans="1:31" x14ac:dyDescent="0.25">
      <c r="A832" t="s">
        <v>826</v>
      </c>
      <c r="B832">
        <v>363802.78</v>
      </c>
      <c r="C832">
        <v>270315.15000000002</v>
      </c>
      <c r="D832">
        <v>1060363.3</v>
      </c>
      <c r="E832">
        <v>1678254.13</v>
      </c>
      <c r="G832">
        <v>322045.65000000002</v>
      </c>
      <c r="H832">
        <v>271969</v>
      </c>
      <c r="I832">
        <v>727671.5</v>
      </c>
      <c r="J832">
        <v>1051397.93</v>
      </c>
      <c r="L832">
        <v>204433.36</v>
      </c>
      <c r="M832">
        <v>227987.34</v>
      </c>
      <c r="N832">
        <v>1223217.25</v>
      </c>
      <c r="O832">
        <v>1053949.53</v>
      </c>
      <c r="Q832">
        <v>346088.51</v>
      </c>
      <c r="R832">
        <v>243359.16</v>
      </c>
      <c r="S832">
        <v>1821768.98</v>
      </c>
      <c r="T832">
        <v>1535326.86</v>
      </c>
      <c r="V832">
        <v>365094.85</v>
      </c>
      <c r="W832">
        <v>462651.73</v>
      </c>
      <c r="X832">
        <v>2366263.2000000002</v>
      </c>
      <c r="Y832">
        <v>2002113.39</v>
      </c>
      <c r="AA832" s="2">
        <v>450390</v>
      </c>
      <c r="AB832">
        <v>3846692.11</v>
      </c>
      <c r="AC832">
        <v>388598.12</v>
      </c>
      <c r="AD832">
        <v>549652.81999999995</v>
      </c>
      <c r="AE832">
        <v>1.14934403</v>
      </c>
    </row>
    <row r="833" spans="1:31" x14ac:dyDescent="0.25">
      <c r="A833" t="s">
        <v>827</v>
      </c>
      <c r="B833">
        <v>103267.87</v>
      </c>
      <c r="C833">
        <v>562047.68999999994</v>
      </c>
      <c r="D833">
        <v>532607.26</v>
      </c>
      <c r="E833">
        <v>1953120.5</v>
      </c>
      <c r="G833">
        <v>108885.63</v>
      </c>
      <c r="H833">
        <v>660879.46</v>
      </c>
      <c r="I833">
        <v>779715.67</v>
      </c>
      <c r="J833">
        <v>2347283.0699999998</v>
      </c>
      <c r="L833">
        <v>129802.32</v>
      </c>
      <c r="M833">
        <v>948487.9</v>
      </c>
      <c r="N833">
        <v>1207963.0900000001</v>
      </c>
      <c r="O833">
        <v>4329102.96</v>
      </c>
      <c r="Q833">
        <v>317864.34999999998</v>
      </c>
      <c r="R833">
        <v>219060.28</v>
      </c>
      <c r="S833">
        <v>1577744.71</v>
      </c>
      <c r="T833">
        <v>4514230.1900000004</v>
      </c>
      <c r="V833">
        <v>1620174.19</v>
      </c>
      <c r="W833">
        <v>427947.99</v>
      </c>
      <c r="X833">
        <v>1836745.24</v>
      </c>
      <c r="Y833">
        <v>4940787.8499999996</v>
      </c>
      <c r="AA833" s="2">
        <v>4504</v>
      </c>
      <c r="AB833">
        <v>2800583.92</v>
      </c>
      <c r="AC833">
        <v>188047.28</v>
      </c>
      <c r="AD833">
        <v>366992.75</v>
      </c>
      <c r="AE833">
        <v>4.9646589299999997</v>
      </c>
    </row>
    <row r="834" spans="1:31" x14ac:dyDescent="0.25">
      <c r="A834" t="s">
        <v>828</v>
      </c>
      <c r="B834">
        <v>0</v>
      </c>
      <c r="C834">
        <v>0</v>
      </c>
      <c r="D834">
        <v>0</v>
      </c>
      <c r="E834">
        <v>0</v>
      </c>
      <c r="G834">
        <v>0</v>
      </c>
      <c r="H834">
        <v>0</v>
      </c>
      <c r="I834">
        <v>0</v>
      </c>
      <c r="J834">
        <v>0</v>
      </c>
      <c r="L834">
        <v>0</v>
      </c>
      <c r="M834">
        <v>0</v>
      </c>
      <c r="N834">
        <v>0</v>
      </c>
      <c r="O834">
        <v>0</v>
      </c>
      <c r="Q834">
        <v>0</v>
      </c>
      <c r="R834">
        <v>0</v>
      </c>
      <c r="S834">
        <v>0</v>
      </c>
      <c r="T834">
        <v>0</v>
      </c>
      <c r="V834">
        <v>0</v>
      </c>
      <c r="W834">
        <v>0</v>
      </c>
      <c r="X834">
        <v>0</v>
      </c>
      <c r="Y834">
        <v>0</v>
      </c>
      <c r="AA834" s="2">
        <v>450405</v>
      </c>
      <c r="AB834">
        <v>0</v>
      </c>
      <c r="AC834">
        <v>0</v>
      </c>
      <c r="AD834">
        <v>0</v>
      </c>
      <c r="AE834">
        <v>0</v>
      </c>
    </row>
    <row r="835" spans="1:31" x14ac:dyDescent="0.25">
      <c r="A835" t="s">
        <v>829</v>
      </c>
      <c r="B835">
        <v>8001.4</v>
      </c>
      <c r="C835">
        <v>7824.88</v>
      </c>
      <c r="D835">
        <v>74.12</v>
      </c>
      <c r="E835">
        <v>877.76</v>
      </c>
      <c r="G835">
        <v>816.51</v>
      </c>
      <c r="H835">
        <v>7853.29</v>
      </c>
      <c r="I835">
        <v>7</v>
      </c>
      <c r="J835">
        <v>777.56</v>
      </c>
      <c r="L835">
        <v>0</v>
      </c>
      <c r="M835">
        <v>8113.98</v>
      </c>
      <c r="N835">
        <v>9537.02</v>
      </c>
      <c r="O835">
        <v>1779.23</v>
      </c>
      <c r="Q835">
        <v>0</v>
      </c>
      <c r="R835">
        <v>3119.29</v>
      </c>
      <c r="S835">
        <v>727.21</v>
      </c>
      <c r="T835">
        <v>408.16</v>
      </c>
      <c r="V835">
        <v>3594.42</v>
      </c>
      <c r="W835">
        <v>0</v>
      </c>
      <c r="X835">
        <v>121.29</v>
      </c>
      <c r="Y835">
        <v>3211.12</v>
      </c>
      <c r="AA835" s="2">
        <v>450410</v>
      </c>
      <c r="AB835">
        <v>40080.21</v>
      </c>
      <c r="AC835">
        <v>4256.32</v>
      </c>
      <c r="AD835">
        <v>61.58</v>
      </c>
      <c r="AE835">
        <v>1.8961290000000002E-2</v>
      </c>
    </row>
    <row r="836" spans="1:31" x14ac:dyDescent="0.25">
      <c r="A836" t="s">
        <v>830</v>
      </c>
      <c r="B836">
        <v>82889.17</v>
      </c>
      <c r="C836">
        <v>544222.81000000006</v>
      </c>
      <c r="D836">
        <v>491799.67</v>
      </c>
      <c r="E836">
        <v>248411.5</v>
      </c>
      <c r="G836">
        <v>90282.06</v>
      </c>
      <c r="H836">
        <v>643026.17000000004</v>
      </c>
      <c r="I836">
        <v>751290.4</v>
      </c>
      <c r="J836">
        <v>398349.53</v>
      </c>
      <c r="L836">
        <v>108323.85</v>
      </c>
      <c r="M836">
        <v>930373.92</v>
      </c>
      <c r="N836">
        <v>1140605.7</v>
      </c>
      <c r="O836">
        <v>595947.66</v>
      </c>
      <c r="Q836">
        <v>143972.63</v>
      </c>
      <c r="R836">
        <v>205553.79</v>
      </c>
      <c r="S836">
        <v>1519447.36</v>
      </c>
      <c r="T836">
        <v>758626.01</v>
      </c>
      <c r="V836">
        <v>1606309.77</v>
      </c>
      <c r="W836">
        <v>226309.57</v>
      </c>
      <c r="X836">
        <v>1757752.86</v>
      </c>
      <c r="Y836">
        <v>1130634.67</v>
      </c>
      <c r="AA836" s="2">
        <v>450415</v>
      </c>
      <c r="AB836">
        <v>2654650.65</v>
      </c>
      <c r="AC836">
        <v>173320.95999999999</v>
      </c>
      <c r="AD836">
        <v>224436.69</v>
      </c>
      <c r="AE836">
        <v>1.03975935</v>
      </c>
    </row>
    <row r="837" spans="1:31" x14ac:dyDescent="0.25">
      <c r="A837" t="s">
        <v>831</v>
      </c>
      <c r="B837">
        <v>0</v>
      </c>
      <c r="C837">
        <v>0</v>
      </c>
      <c r="D837">
        <v>0</v>
      </c>
      <c r="E837">
        <v>0</v>
      </c>
      <c r="G837">
        <v>0</v>
      </c>
      <c r="H837">
        <v>0</v>
      </c>
      <c r="I837">
        <v>0</v>
      </c>
      <c r="J837">
        <v>0</v>
      </c>
      <c r="L837">
        <v>0</v>
      </c>
      <c r="M837">
        <v>0</v>
      </c>
      <c r="N837">
        <v>0</v>
      </c>
      <c r="O837">
        <v>0</v>
      </c>
      <c r="Q837">
        <v>0</v>
      </c>
      <c r="R837">
        <v>0</v>
      </c>
      <c r="S837">
        <v>0</v>
      </c>
      <c r="T837">
        <v>0</v>
      </c>
      <c r="V837">
        <v>0</v>
      </c>
      <c r="W837">
        <v>0</v>
      </c>
      <c r="X837">
        <v>0</v>
      </c>
      <c r="Y837">
        <v>0</v>
      </c>
      <c r="AA837" s="2">
        <v>450420</v>
      </c>
      <c r="AB837">
        <v>0</v>
      </c>
      <c r="AC837">
        <v>0</v>
      </c>
      <c r="AD837">
        <v>0</v>
      </c>
      <c r="AE837">
        <v>0</v>
      </c>
    </row>
    <row r="838" spans="1:31" x14ac:dyDescent="0.25">
      <c r="A838" t="s">
        <v>832</v>
      </c>
      <c r="B838">
        <v>0</v>
      </c>
      <c r="C838">
        <v>0</v>
      </c>
      <c r="D838">
        <v>0</v>
      </c>
      <c r="E838">
        <v>0</v>
      </c>
      <c r="G838">
        <v>0</v>
      </c>
      <c r="H838">
        <v>0</v>
      </c>
      <c r="I838">
        <v>0</v>
      </c>
      <c r="J838">
        <v>0</v>
      </c>
      <c r="L838">
        <v>0</v>
      </c>
      <c r="M838">
        <v>0</v>
      </c>
      <c r="N838">
        <v>0</v>
      </c>
      <c r="O838">
        <v>0</v>
      </c>
      <c r="Q838">
        <v>0</v>
      </c>
      <c r="R838">
        <v>0</v>
      </c>
      <c r="S838">
        <v>0</v>
      </c>
      <c r="T838">
        <v>0</v>
      </c>
      <c r="V838">
        <v>0</v>
      </c>
      <c r="W838">
        <v>0</v>
      </c>
      <c r="X838">
        <v>0</v>
      </c>
      <c r="Y838">
        <v>0</v>
      </c>
      <c r="AA838" s="2">
        <v>450421</v>
      </c>
      <c r="AB838">
        <v>0</v>
      </c>
      <c r="AC838">
        <v>0</v>
      </c>
      <c r="AD838">
        <v>0</v>
      </c>
      <c r="AE838">
        <v>0</v>
      </c>
    </row>
    <row r="839" spans="1:31" x14ac:dyDescent="0.25">
      <c r="A839" t="s">
        <v>833</v>
      </c>
      <c r="B839">
        <v>0</v>
      </c>
      <c r="C839">
        <v>0</v>
      </c>
      <c r="D839">
        <v>883.36</v>
      </c>
      <c r="E839">
        <v>671.43</v>
      </c>
      <c r="G839">
        <v>0</v>
      </c>
      <c r="H839">
        <v>0</v>
      </c>
      <c r="I839">
        <v>1988.35</v>
      </c>
      <c r="J839">
        <v>3390.49</v>
      </c>
      <c r="L839">
        <v>0</v>
      </c>
      <c r="M839">
        <v>0</v>
      </c>
      <c r="N839">
        <v>31297.66</v>
      </c>
      <c r="O839">
        <v>2068.67</v>
      </c>
      <c r="Q839">
        <v>0</v>
      </c>
      <c r="R839">
        <v>0</v>
      </c>
      <c r="S839">
        <v>31026.03</v>
      </c>
      <c r="T839">
        <v>21940.77</v>
      </c>
      <c r="V839">
        <v>0</v>
      </c>
      <c r="W839">
        <v>0</v>
      </c>
      <c r="X839">
        <v>53852.98</v>
      </c>
      <c r="Y839">
        <v>33711</v>
      </c>
      <c r="AA839" s="2">
        <v>450430</v>
      </c>
      <c r="AB839">
        <v>72107.06</v>
      </c>
      <c r="AC839">
        <v>0</v>
      </c>
      <c r="AD839">
        <v>0</v>
      </c>
      <c r="AE839">
        <v>8.4691300000000001E-3</v>
      </c>
    </row>
    <row r="840" spans="1:31" x14ac:dyDescent="0.25">
      <c r="A840" t="s">
        <v>834</v>
      </c>
      <c r="B840">
        <v>12377.3</v>
      </c>
      <c r="C840">
        <v>10000</v>
      </c>
      <c r="D840">
        <v>39850.11</v>
      </c>
      <c r="E840">
        <v>1703159.81</v>
      </c>
      <c r="G840">
        <v>17787.060000000001</v>
      </c>
      <c r="H840">
        <v>10000</v>
      </c>
      <c r="I840">
        <v>26429.919999999998</v>
      </c>
      <c r="J840">
        <v>1944765.49</v>
      </c>
      <c r="L840">
        <v>21478.47</v>
      </c>
      <c r="M840">
        <v>10000</v>
      </c>
      <c r="N840">
        <v>26522.71</v>
      </c>
      <c r="O840">
        <v>3729307.4</v>
      </c>
      <c r="Q840">
        <v>173891.72</v>
      </c>
      <c r="R840">
        <v>10387.200000000001</v>
      </c>
      <c r="S840">
        <v>26544.11</v>
      </c>
      <c r="T840">
        <v>3733255.25</v>
      </c>
      <c r="V840">
        <v>10270</v>
      </c>
      <c r="W840">
        <v>201638.42</v>
      </c>
      <c r="X840">
        <v>25018.11</v>
      </c>
      <c r="Y840">
        <v>3773231.06</v>
      </c>
      <c r="AA840" s="2">
        <v>450490</v>
      </c>
      <c r="AB840">
        <v>33746</v>
      </c>
      <c r="AC840">
        <v>10470</v>
      </c>
      <c r="AD840">
        <v>142494.48000000001</v>
      </c>
      <c r="AE840">
        <v>3.89746916</v>
      </c>
    </row>
    <row r="841" spans="1:31" x14ac:dyDescent="0.25">
      <c r="A841" t="s">
        <v>835</v>
      </c>
      <c r="B841">
        <v>250712.9</v>
      </c>
      <c r="C841">
        <v>699223.99</v>
      </c>
      <c r="D841">
        <v>924516.28</v>
      </c>
      <c r="E841">
        <v>1842454.12</v>
      </c>
      <c r="G841">
        <v>248606.54</v>
      </c>
      <c r="H841">
        <v>734962.48</v>
      </c>
      <c r="I841">
        <v>1152838.93</v>
      </c>
      <c r="J841">
        <v>1559494.03</v>
      </c>
      <c r="L841">
        <v>207885.75</v>
      </c>
      <c r="M841">
        <v>665139.31999999995</v>
      </c>
      <c r="N841">
        <v>1419577.86</v>
      </c>
      <c r="O841">
        <v>2052896.03</v>
      </c>
      <c r="Q841">
        <v>135590.68</v>
      </c>
      <c r="R841">
        <v>731938.86</v>
      </c>
      <c r="S841">
        <v>1671993.14</v>
      </c>
      <c r="T841">
        <v>2162481.2000000002</v>
      </c>
      <c r="V841">
        <v>968111.98</v>
      </c>
      <c r="W841">
        <v>216133.21</v>
      </c>
      <c r="X841">
        <v>2976281.99</v>
      </c>
      <c r="Y841">
        <v>3067043.6</v>
      </c>
      <c r="AA841" s="2">
        <v>4505</v>
      </c>
      <c r="AB841">
        <v>2993802.77</v>
      </c>
      <c r="AC841">
        <v>905300.7</v>
      </c>
      <c r="AD841">
        <v>417829.07</v>
      </c>
      <c r="AE841">
        <v>3.1901818199999998</v>
      </c>
    </row>
    <row r="842" spans="1:31" x14ac:dyDescent="0.25">
      <c r="A842" t="s">
        <v>836</v>
      </c>
      <c r="B842">
        <v>0</v>
      </c>
      <c r="C842">
        <v>0</v>
      </c>
      <c r="D842">
        <v>17332.16</v>
      </c>
      <c r="E842">
        <v>0</v>
      </c>
      <c r="G842">
        <v>0</v>
      </c>
      <c r="H842">
        <v>0</v>
      </c>
      <c r="I842">
        <v>15905.57</v>
      </c>
      <c r="J842">
        <v>0</v>
      </c>
      <c r="L842">
        <v>0</v>
      </c>
      <c r="M842">
        <v>0</v>
      </c>
      <c r="N842">
        <v>12063.41</v>
      </c>
      <c r="O842">
        <v>0</v>
      </c>
      <c r="Q842">
        <v>0</v>
      </c>
      <c r="R842">
        <v>0</v>
      </c>
      <c r="S842">
        <v>0</v>
      </c>
      <c r="T842">
        <v>0</v>
      </c>
      <c r="V842">
        <v>0</v>
      </c>
      <c r="W842">
        <v>0</v>
      </c>
      <c r="X842">
        <v>0</v>
      </c>
      <c r="Y842">
        <v>0</v>
      </c>
      <c r="AA842" s="2">
        <v>450505</v>
      </c>
      <c r="AB842">
        <v>0</v>
      </c>
      <c r="AC842">
        <v>0</v>
      </c>
      <c r="AD842">
        <v>0</v>
      </c>
      <c r="AE842">
        <v>0</v>
      </c>
    </row>
    <row r="843" spans="1:31" x14ac:dyDescent="0.25">
      <c r="A843" t="s">
        <v>837</v>
      </c>
      <c r="B843">
        <v>1220.46</v>
      </c>
      <c r="C843">
        <v>0</v>
      </c>
      <c r="D843">
        <v>39184.19</v>
      </c>
      <c r="E843">
        <v>1529.54</v>
      </c>
      <c r="G843">
        <v>0</v>
      </c>
      <c r="H843">
        <v>0</v>
      </c>
      <c r="I843">
        <v>36747.949999999997</v>
      </c>
      <c r="J843">
        <v>5120.3599999999997</v>
      </c>
      <c r="L843">
        <v>0</v>
      </c>
      <c r="M843">
        <v>0</v>
      </c>
      <c r="N843">
        <v>34765.64</v>
      </c>
      <c r="O843">
        <v>2872.8</v>
      </c>
      <c r="Q843">
        <v>0</v>
      </c>
      <c r="R843">
        <v>0</v>
      </c>
      <c r="S843">
        <v>32851.629999999997</v>
      </c>
      <c r="T843">
        <v>58976.94</v>
      </c>
      <c r="V843">
        <v>0</v>
      </c>
      <c r="W843">
        <v>309.77999999999997</v>
      </c>
      <c r="X843">
        <v>28847.46</v>
      </c>
      <c r="Y843">
        <v>194305.33</v>
      </c>
      <c r="AA843" s="2">
        <v>450510</v>
      </c>
      <c r="AB843">
        <v>9454.99</v>
      </c>
      <c r="AC843">
        <v>26678.52</v>
      </c>
      <c r="AD843">
        <v>0</v>
      </c>
      <c r="AE843">
        <v>0</v>
      </c>
    </row>
    <row r="844" spans="1:31" x14ac:dyDescent="0.25">
      <c r="A844" t="s">
        <v>838</v>
      </c>
      <c r="B844">
        <v>67258.41</v>
      </c>
      <c r="C844">
        <v>447396.49</v>
      </c>
      <c r="D844">
        <v>603681</v>
      </c>
      <c r="E844">
        <v>656817.99</v>
      </c>
      <c r="G844">
        <v>77364.479999999996</v>
      </c>
      <c r="H844">
        <v>453757.78</v>
      </c>
      <c r="I844">
        <v>652511.37</v>
      </c>
      <c r="J844">
        <v>252687.27</v>
      </c>
      <c r="L844">
        <v>48055.63</v>
      </c>
      <c r="M844">
        <v>376173.05</v>
      </c>
      <c r="N844">
        <v>675352.92</v>
      </c>
      <c r="O844">
        <v>242344.86</v>
      </c>
      <c r="Q844">
        <v>9934.86</v>
      </c>
      <c r="R844">
        <v>403936.38</v>
      </c>
      <c r="S844">
        <v>666608.62</v>
      </c>
      <c r="T844">
        <v>251282.52</v>
      </c>
      <c r="V844">
        <v>517939.92</v>
      </c>
      <c r="W844">
        <v>18123.169999999998</v>
      </c>
      <c r="X844">
        <v>1859909.59</v>
      </c>
      <c r="Y844">
        <v>283024.83</v>
      </c>
      <c r="AA844" s="2">
        <v>450515</v>
      </c>
      <c r="AB844">
        <v>1753668.65</v>
      </c>
      <c r="AC844">
        <v>433649.77</v>
      </c>
      <c r="AD844">
        <v>30504.22</v>
      </c>
      <c r="AE844">
        <v>0.569353</v>
      </c>
    </row>
    <row r="845" spans="1:31" x14ac:dyDescent="0.25">
      <c r="A845" t="s">
        <v>839</v>
      </c>
      <c r="B845">
        <v>0</v>
      </c>
      <c r="C845">
        <v>0</v>
      </c>
      <c r="D845">
        <v>0</v>
      </c>
      <c r="E845">
        <v>0</v>
      </c>
      <c r="G845">
        <v>0</v>
      </c>
      <c r="H845">
        <v>0</v>
      </c>
      <c r="I845">
        <v>0</v>
      </c>
      <c r="J845">
        <v>39.24</v>
      </c>
      <c r="L845">
        <v>0</v>
      </c>
      <c r="M845">
        <v>0</v>
      </c>
      <c r="N845">
        <v>0</v>
      </c>
      <c r="O845">
        <v>0</v>
      </c>
      <c r="Q845">
        <v>0</v>
      </c>
      <c r="R845">
        <v>0</v>
      </c>
      <c r="S845">
        <v>0</v>
      </c>
      <c r="T845">
        <v>0</v>
      </c>
      <c r="V845">
        <v>0</v>
      </c>
      <c r="W845">
        <v>0</v>
      </c>
      <c r="X845">
        <v>0</v>
      </c>
      <c r="Y845">
        <v>0</v>
      </c>
      <c r="AA845" s="2">
        <v>450520</v>
      </c>
      <c r="AB845">
        <v>0</v>
      </c>
      <c r="AC845">
        <v>0</v>
      </c>
      <c r="AD845">
        <v>0</v>
      </c>
      <c r="AE845">
        <v>5.2704999999999994E-4</v>
      </c>
    </row>
    <row r="846" spans="1:31" x14ac:dyDescent="0.25">
      <c r="A846" t="s">
        <v>840</v>
      </c>
      <c r="B846">
        <v>23814.240000000002</v>
      </c>
      <c r="C846">
        <v>53242.6</v>
      </c>
      <c r="D846">
        <v>57580.55</v>
      </c>
      <c r="E846">
        <v>191542.56</v>
      </c>
      <c r="G846">
        <v>21590.26</v>
      </c>
      <c r="H846">
        <v>59926.85</v>
      </c>
      <c r="I846">
        <v>58766.32</v>
      </c>
      <c r="J846">
        <v>259796.88</v>
      </c>
      <c r="L846">
        <v>25580.639999999999</v>
      </c>
      <c r="M846">
        <v>70592.210000000006</v>
      </c>
      <c r="N846">
        <v>87945.05</v>
      </c>
      <c r="O846">
        <v>416774.36</v>
      </c>
      <c r="Q846">
        <v>26591.68</v>
      </c>
      <c r="R846">
        <v>80584.42</v>
      </c>
      <c r="S846">
        <v>170549.34</v>
      </c>
      <c r="T846">
        <v>527123.98</v>
      </c>
      <c r="V846">
        <v>92256.04</v>
      </c>
      <c r="W846">
        <v>40138</v>
      </c>
      <c r="X846">
        <v>211185.8</v>
      </c>
      <c r="Y846">
        <v>636613.71</v>
      </c>
      <c r="AA846" s="2">
        <v>450525</v>
      </c>
      <c r="AB846">
        <v>259405.06</v>
      </c>
      <c r="AC846">
        <v>100855.06</v>
      </c>
      <c r="AD846">
        <v>69545.36</v>
      </c>
      <c r="AE846">
        <v>0.47615185999999998</v>
      </c>
    </row>
    <row r="847" spans="1:31" x14ac:dyDescent="0.25">
      <c r="A847" t="s">
        <v>841</v>
      </c>
      <c r="B847">
        <v>121391.34</v>
      </c>
      <c r="C847">
        <v>121848.71</v>
      </c>
      <c r="D847">
        <v>159426.88</v>
      </c>
      <c r="E847">
        <v>598211</v>
      </c>
      <c r="G847">
        <v>126396.76</v>
      </c>
      <c r="H847">
        <v>88792.12</v>
      </c>
      <c r="I847">
        <v>273425.2</v>
      </c>
      <c r="J847">
        <v>605841.56999999995</v>
      </c>
      <c r="L847">
        <v>112365.17</v>
      </c>
      <c r="M847">
        <v>104039.16</v>
      </c>
      <c r="N847">
        <v>435433.05</v>
      </c>
      <c r="O847">
        <v>912433.38</v>
      </c>
      <c r="Q847">
        <v>92205.88</v>
      </c>
      <c r="R847">
        <v>144357.29999999999</v>
      </c>
      <c r="S847">
        <v>556282.67000000004</v>
      </c>
      <c r="T847">
        <v>1064768.8500000001</v>
      </c>
      <c r="V847">
        <v>223105.15</v>
      </c>
      <c r="W847">
        <v>121101.99</v>
      </c>
      <c r="X847">
        <v>606200.02</v>
      </c>
      <c r="Y847">
        <v>1497536.03</v>
      </c>
      <c r="AA847" s="2">
        <v>450530</v>
      </c>
      <c r="AB847">
        <v>675417.29</v>
      </c>
      <c r="AC847">
        <v>251449.29</v>
      </c>
      <c r="AD847">
        <v>215887.81</v>
      </c>
      <c r="AE847">
        <v>1.7248208</v>
      </c>
    </row>
    <row r="848" spans="1:31" x14ac:dyDescent="0.25">
      <c r="A848" t="s">
        <v>842</v>
      </c>
      <c r="B848">
        <v>37028.449999999997</v>
      </c>
      <c r="C848">
        <v>71012.679999999993</v>
      </c>
      <c r="D848">
        <v>23222.15</v>
      </c>
      <c r="E848">
        <v>394105.7</v>
      </c>
      <c r="G848">
        <v>23255.040000000001</v>
      </c>
      <c r="H848">
        <v>127439.51</v>
      </c>
      <c r="I848">
        <v>56527.69</v>
      </c>
      <c r="J848">
        <v>414911.64</v>
      </c>
      <c r="L848">
        <v>21884.31</v>
      </c>
      <c r="M848">
        <v>107537.61</v>
      </c>
      <c r="N848">
        <v>100394.6</v>
      </c>
      <c r="O848">
        <v>475273.46</v>
      </c>
      <c r="Q848">
        <v>6858.26</v>
      </c>
      <c r="R848">
        <v>94011.51</v>
      </c>
      <c r="S848">
        <v>159546.93</v>
      </c>
      <c r="T848">
        <v>255470.63</v>
      </c>
      <c r="V848">
        <v>122309.79</v>
      </c>
      <c r="W848">
        <v>36460.269999999997</v>
      </c>
      <c r="X848">
        <v>172484.88</v>
      </c>
      <c r="Y848">
        <v>388943.04</v>
      </c>
      <c r="AA848" s="2">
        <v>450535</v>
      </c>
      <c r="AB848">
        <v>179108.7</v>
      </c>
      <c r="AC848">
        <v>78481.960000000006</v>
      </c>
      <c r="AD848">
        <v>101891.68</v>
      </c>
      <c r="AE848">
        <v>0.41929253000000005</v>
      </c>
    </row>
    <row r="849" spans="1:31" x14ac:dyDescent="0.25">
      <c r="A849" t="s">
        <v>843</v>
      </c>
      <c r="B849">
        <v>0</v>
      </c>
      <c r="C849">
        <v>0</v>
      </c>
      <c r="D849">
        <v>0</v>
      </c>
      <c r="E849">
        <v>0</v>
      </c>
      <c r="G849">
        <v>0</v>
      </c>
      <c r="H849">
        <v>0</v>
      </c>
      <c r="I849">
        <v>0</v>
      </c>
      <c r="J849">
        <v>0</v>
      </c>
      <c r="L849">
        <v>0</v>
      </c>
      <c r="M849">
        <v>0</v>
      </c>
      <c r="N849">
        <v>0</v>
      </c>
      <c r="O849">
        <v>0</v>
      </c>
      <c r="Q849">
        <v>0</v>
      </c>
      <c r="R849">
        <v>0</v>
      </c>
      <c r="S849">
        <v>0</v>
      </c>
      <c r="T849">
        <v>0</v>
      </c>
      <c r="V849">
        <v>0</v>
      </c>
      <c r="W849">
        <v>0</v>
      </c>
      <c r="X849">
        <v>0</v>
      </c>
      <c r="Y849">
        <v>0</v>
      </c>
      <c r="AA849" s="2">
        <v>450540</v>
      </c>
      <c r="AB849">
        <v>0</v>
      </c>
      <c r="AC849">
        <v>0</v>
      </c>
      <c r="AD849">
        <v>0</v>
      </c>
      <c r="AE849">
        <v>0</v>
      </c>
    </row>
    <row r="850" spans="1:31" x14ac:dyDescent="0.25">
      <c r="A850" t="s">
        <v>844</v>
      </c>
      <c r="B850">
        <v>0</v>
      </c>
      <c r="C850">
        <v>0</v>
      </c>
      <c r="D850">
        <v>0</v>
      </c>
      <c r="E850">
        <v>0</v>
      </c>
      <c r="G850">
        <v>0</v>
      </c>
      <c r="H850">
        <v>0</v>
      </c>
      <c r="I850">
        <v>0</v>
      </c>
      <c r="J850">
        <v>0</v>
      </c>
      <c r="L850">
        <v>0</v>
      </c>
      <c r="M850">
        <v>0</v>
      </c>
      <c r="N850">
        <v>0</v>
      </c>
      <c r="O850">
        <v>0</v>
      </c>
      <c r="Q850">
        <v>0</v>
      </c>
      <c r="R850">
        <v>0</v>
      </c>
      <c r="S850">
        <v>0</v>
      </c>
      <c r="T850">
        <v>0</v>
      </c>
      <c r="V850">
        <v>0</v>
      </c>
      <c r="W850">
        <v>0</v>
      </c>
      <c r="X850">
        <v>0</v>
      </c>
      <c r="Y850">
        <v>0</v>
      </c>
      <c r="AA850" s="2">
        <v>450545</v>
      </c>
      <c r="AB850">
        <v>0</v>
      </c>
      <c r="AC850">
        <v>0</v>
      </c>
      <c r="AD850">
        <v>0</v>
      </c>
      <c r="AE850">
        <v>0</v>
      </c>
    </row>
    <row r="851" spans="1:31" x14ac:dyDescent="0.25">
      <c r="A851" t="s">
        <v>845</v>
      </c>
      <c r="B851">
        <v>0</v>
      </c>
      <c r="C851">
        <v>5723.51</v>
      </c>
      <c r="D851">
        <v>24089.35</v>
      </c>
      <c r="E851">
        <v>247.33</v>
      </c>
      <c r="G851">
        <v>0</v>
      </c>
      <c r="H851">
        <v>5046.22</v>
      </c>
      <c r="I851">
        <v>58954.83</v>
      </c>
      <c r="J851">
        <v>21097.07</v>
      </c>
      <c r="L851">
        <v>0</v>
      </c>
      <c r="M851">
        <v>6797.29</v>
      </c>
      <c r="N851">
        <v>73623.19</v>
      </c>
      <c r="O851">
        <v>3197.17</v>
      </c>
      <c r="Q851">
        <v>0</v>
      </c>
      <c r="R851">
        <v>9049.25</v>
      </c>
      <c r="S851">
        <v>86153.95</v>
      </c>
      <c r="T851">
        <v>4858.28</v>
      </c>
      <c r="V851">
        <v>12501.08</v>
      </c>
      <c r="W851">
        <v>0</v>
      </c>
      <c r="X851">
        <v>97654.24</v>
      </c>
      <c r="Y851">
        <v>66620.66</v>
      </c>
      <c r="AA851" s="2">
        <v>450590</v>
      </c>
      <c r="AB851">
        <v>116748.08</v>
      </c>
      <c r="AC851">
        <v>14186.1</v>
      </c>
      <c r="AD851">
        <v>0</v>
      </c>
      <c r="AE851">
        <v>3.6579999999999999E-5</v>
      </c>
    </row>
    <row r="852" spans="1:31" x14ac:dyDescent="0.25">
      <c r="A852" t="s">
        <v>846</v>
      </c>
      <c r="B852">
        <v>68370.38</v>
      </c>
      <c r="C852">
        <v>111461.09</v>
      </c>
      <c r="D852">
        <v>217354.13</v>
      </c>
      <c r="E852">
        <v>139359.37</v>
      </c>
      <c r="G852">
        <v>35641.51</v>
      </c>
      <c r="H852">
        <v>41766.910000000003</v>
      </c>
      <c r="I852">
        <v>197975.4</v>
      </c>
      <c r="J852">
        <v>275751.34000000003</v>
      </c>
      <c r="L852">
        <v>46332.71</v>
      </c>
      <c r="M852">
        <v>65593.91</v>
      </c>
      <c r="N852">
        <v>218417.16</v>
      </c>
      <c r="O852">
        <v>2112770.08</v>
      </c>
      <c r="Q852">
        <v>48328.84</v>
      </c>
      <c r="R852">
        <v>85313.9</v>
      </c>
      <c r="S852">
        <v>365172.14</v>
      </c>
      <c r="T852">
        <v>1121955.75</v>
      </c>
      <c r="V852">
        <v>100821.19</v>
      </c>
      <c r="W852">
        <v>60926.75</v>
      </c>
      <c r="X852">
        <v>526954.32999999996</v>
      </c>
      <c r="Y852">
        <v>2116683.35</v>
      </c>
      <c r="AA852" s="2">
        <v>4506</v>
      </c>
      <c r="AB852">
        <v>808015.55</v>
      </c>
      <c r="AC852">
        <v>82881.55</v>
      </c>
      <c r="AD852">
        <v>143955.39000000001</v>
      </c>
      <c r="AE852">
        <v>2.5679292599999997</v>
      </c>
    </row>
    <row r="853" spans="1:31" x14ac:dyDescent="0.25">
      <c r="A853" t="s">
        <v>847</v>
      </c>
      <c r="B853">
        <v>0</v>
      </c>
      <c r="C853">
        <v>0</v>
      </c>
      <c r="D853">
        <v>0</v>
      </c>
      <c r="E853">
        <v>0</v>
      </c>
      <c r="G853">
        <v>0</v>
      </c>
      <c r="H853">
        <v>0</v>
      </c>
      <c r="I853">
        <v>0</v>
      </c>
      <c r="J853">
        <v>0</v>
      </c>
      <c r="L853">
        <v>0</v>
      </c>
      <c r="M853">
        <v>0</v>
      </c>
      <c r="N853">
        <v>0</v>
      </c>
      <c r="O853">
        <v>0</v>
      </c>
      <c r="Q853">
        <v>0</v>
      </c>
      <c r="R853">
        <v>0</v>
      </c>
      <c r="S853">
        <v>0</v>
      </c>
      <c r="T853">
        <v>0</v>
      </c>
      <c r="V853">
        <v>0</v>
      </c>
      <c r="W853">
        <v>0</v>
      </c>
      <c r="X853">
        <v>0</v>
      </c>
      <c r="Y853">
        <v>0</v>
      </c>
      <c r="AA853" s="2">
        <v>450605</v>
      </c>
      <c r="AB853">
        <v>0</v>
      </c>
      <c r="AC853">
        <v>0</v>
      </c>
      <c r="AD853">
        <v>0</v>
      </c>
      <c r="AE853">
        <v>0</v>
      </c>
    </row>
    <row r="854" spans="1:31" x14ac:dyDescent="0.25">
      <c r="A854" t="s">
        <v>848</v>
      </c>
      <c r="B854">
        <v>0</v>
      </c>
      <c r="C854">
        <v>0</v>
      </c>
      <c r="D854">
        <v>0</v>
      </c>
      <c r="E854">
        <v>0</v>
      </c>
      <c r="G854">
        <v>0</v>
      </c>
      <c r="H854">
        <v>0</v>
      </c>
      <c r="I854">
        <v>0</v>
      </c>
      <c r="J854">
        <v>0</v>
      </c>
      <c r="L854">
        <v>0</v>
      </c>
      <c r="M854">
        <v>0</v>
      </c>
      <c r="N854">
        <v>0</v>
      </c>
      <c r="O854">
        <v>0</v>
      </c>
      <c r="Q854">
        <v>0</v>
      </c>
      <c r="R854">
        <v>0</v>
      </c>
      <c r="S854">
        <v>0</v>
      </c>
      <c r="T854">
        <v>0</v>
      </c>
      <c r="V854">
        <v>0</v>
      </c>
      <c r="W854">
        <v>0</v>
      </c>
      <c r="X854">
        <v>0</v>
      </c>
      <c r="Y854">
        <v>0</v>
      </c>
      <c r="AA854" s="2">
        <v>450610</v>
      </c>
      <c r="AB854">
        <v>0</v>
      </c>
      <c r="AC854">
        <v>0</v>
      </c>
      <c r="AD854">
        <v>0</v>
      </c>
      <c r="AE854">
        <v>0</v>
      </c>
    </row>
    <row r="855" spans="1:31" x14ac:dyDescent="0.25">
      <c r="A855" t="s">
        <v>849</v>
      </c>
      <c r="B855">
        <v>0</v>
      </c>
      <c r="C855">
        <v>0</v>
      </c>
      <c r="D855">
        <v>0</v>
      </c>
      <c r="E855">
        <v>0</v>
      </c>
      <c r="G855">
        <v>0</v>
      </c>
      <c r="H855">
        <v>0</v>
      </c>
      <c r="I855">
        <v>0</v>
      </c>
      <c r="J855">
        <v>950.3</v>
      </c>
      <c r="L855">
        <v>0</v>
      </c>
      <c r="M855">
        <v>0</v>
      </c>
      <c r="N855">
        <v>0</v>
      </c>
      <c r="O855">
        <v>0</v>
      </c>
      <c r="Q855">
        <v>0</v>
      </c>
      <c r="R855">
        <v>0</v>
      </c>
      <c r="S855">
        <v>0</v>
      </c>
      <c r="T855">
        <v>0</v>
      </c>
      <c r="V855">
        <v>0</v>
      </c>
      <c r="W855">
        <v>0</v>
      </c>
      <c r="X855">
        <v>0</v>
      </c>
      <c r="Y855">
        <v>0</v>
      </c>
      <c r="AA855" s="2">
        <v>450615</v>
      </c>
      <c r="AB855">
        <v>0</v>
      </c>
      <c r="AC855">
        <v>0</v>
      </c>
      <c r="AD855">
        <v>0</v>
      </c>
      <c r="AE855">
        <v>3.5E-4</v>
      </c>
    </row>
    <row r="856" spans="1:31" x14ac:dyDescent="0.25">
      <c r="A856" t="s">
        <v>850</v>
      </c>
      <c r="B856">
        <v>0</v>
      </c>
      <c r="C856">
        <v>0</v>
      </c>
      <c r="D856">
        <v>0</v>
      </c>
      <c r="E856">
        <v>0</v>
      </c>
      <c r="G856">
        <v>0</v>
      </c>
      <c r="H856">
        <v>0</v>
      </c>
      <c r="I856">
        <v>0</v>
      </c>
      <c r="J856">
        <v>0</v>
      </c>
      <c r="L856">
        <v>0</v>
      </c>
      <c r="M856">
        <v>0</v>
      </c>
      <c r="N856">
        <v>0</v>
      </c>
      <c r="O856">
        <v>0</v>
      </c>
      <c r="Q856">
        <v>0</v>
      </c>
      <c r="R856">
        <v>0</v>
      </c>
      <c r="S856">
        <v>0</v>
      </c>
      <c r="T856">
        <v>0</v>
      </c>
      <c r="V856">
        <v>0</v>
      </c>
      <c r="W856">
        <v>0</v>
      </c>
      <c r="X856">
        <v>0</v>
      </c>
      <c r="Y856">
        <v>0</v>
      </c>
      <c r="AA856" s="2">
        <v>450620</v>
      </c>
      <c r="AB856">
        <v>0</v>
      </c>
      <c r="AC856">
        <v>0</v>
      </c>
      <c r="AD856">
        <v>0</v>
      </c>
      <c r="AE856">
        <v>0</v>
      </c>
    </row>
    <row r="857" spans="1:31" x14ac:dyDescent="0.25">
      <c r="A857" t="s">
        <v>851</v>
      </c>
      <c r="B857">
        <v>68370.38</v>
      </c>
      <c r="C857">
        <v>78290.12</v>
      </c>
      <c r="D857">
        <v>217354.13</v>
      </c>
      <c r="E857">
        <v>137159.37</v>
      </c>
      <c r="G857">
        <v>35641.51</v>
      </c>
      <c r="H857">
        <v>36402.29</v>
      </c>
      <c r="I857">
        <v>197975.4</v>
      </c>
      <c r="J857">
        <v>252062.24</v>
      </c>
      <c r="L857">
        <v>46332.71</v>
      </c>
      <c r="M857">
        <v>60636.73</v>
      </c>
      <c r="N857">
        <v>218417.16</v>
      </c>
      <c r="O857">
        <v>1959484.8</v>
      </c>
      <c r="Q857">
        <v>48328.84</v>
      </c>
      <c r="R857">
        <v>80356.72</v>
      </c>
      <c r="S857">
        <v>365172.14</v>
      </c>
      <c r="T857">
        <v>825915.65</v>
      </c>
      <c r="V857">
        <v>95877.59</v>
      </c>
      <c r="W857">
        <v>60926.75</v>
      </c>
      <c r="X857">
        <v>526954.32999999996</v>
      </c>
      <c r="Y857">
        <v>1742398.06</v>
      </c>
      <c r="AA857" s="2">
        <v>450625</v>
      </c>
      <c r="AB857">
        <v>808015.55</v>
      </c>
      <c r="AC857">
        <v>77476.19</v>
      </c>
      <c r="AD857">
        <v>143955.39000000001</v>
      </c>
      <c r="AE857">
        <v>2.1219435400000002</v>
      </c>
    </row>
    <row r="858" spans="1:31" x14ac:dyDescent="0.25">
      <c r="A858" t="s">
        <v>852</v>
      </c>
      <c r="B858">
        <v>0</v>
      </c>
      <c r="C858">
        <v>33170.97</v>
      </c>
      <c r="D858">
        <v>0</v>
      </c>
      <c r="E858">
        <v>2200</v>
      </c>
      <c r="G858">
        <v>0</v>
      </c>
      <c r="H858">
        <v>5364.62</v>
      </c>
      <c r="I858">
        <v>0</v>
      </c>
      <c r="J858">
        <v>22738.799999999999</v>
      </c>
      <c r="L858">
        <v>0</v>
      </c>
      <c r="M858">
        <v>4957.18</v>
      </c>
      <c r="N858">
        <v>0</v>
      </c>
      <c r="O858">
        <v>77380.649999999994</v>
      </c>
      <c r="Q858">
        <v>0</v>
      </c>
      <c r="R858">
        <v>4957.18</v>
      </c>
      <c r="S858">
        <v>0</v>
      </c>
      <c r="T858">
        <v>181890.19</v>
      </c>
      <c r="V858">
        <v>4943.6000000000004</v>
      </c>
      <c r="W858">
        <v>0</v>
      </c>
      <c r="X858">
        <v>0</v>
      </c>
      <c r="Y858">
        <v>260664.13</v>
      </c>
      <c r="AA858" s="2">
        <v>450630</v>
      </c>
      <c r="AB858">
        <v>0</v>
      </c>
      <c r="AC858">
        <v>5405.36</v>
      </c>
      <c r="AD858">
        <v>0</v>
      </c>
      <c r="AE858">
        <v>0.32867276000000001</v>
      </c>
    </row>
    <row r="859" spans="1:31" x14ac:dyDescent="0.25">
      <c r="A859" t="s">
        <v>853</v>
      </c>
      <c r="B859">
        <v>0</v>
      </c>
      <c r="C859">
        <v>0</v>
      </c>
      <c r="D859">
        <v>0</v>
      </c>
      <c r="E859">
        <v>0</v>
      </c>
      <c r="G859">
        <v>0</v>
      </c>
      <c r="H859">
        <v>0</v>
      </c>
      <c r="I859">
        <v>0</v>
      </c>
      <c r="J859">
        <v>0</v>
      </c>
      <c r="L859">
        <v>0</v>
      </c>
      <c r="M859">
        <v>0</v>
      </c>
      <c r="N859">
        <v>0</v>
      </c>
      <c r="O859">
        <v>75904.63</v>
      </c>
      <c r="Q859">
        <v>0</v>
      </c>
      <c r="R859">
        <v>0</v>
      </c>
      <c r="S859">
        <v>0</v>
      </c>
      <c r="T859">
        <v>114149.91</v>
      </c>
      <c r="V859">
        <v>0</v>
      </c>
      <c r="W859">
        <v>0</v>
      </c>
      <c r="X859">
        <v>0</v>
      </c>
      <c r="Y859">
        <v>113621.16</v>
      </c>
      <c r="AA859" s="2">
        <v>450635</v>
      </c>
      <c r="AB859">
        <v>0</v>
      </c>
      <c r="AC859">
        <v>0</v>
      </c>
      <c r="AD859">
        <v>0</v>
      </c>
      <c r="AE859">
        <v>0.11696296</v>
      </c>
    </row>
    <row r="860" spans="1:31" x14ac:dyDescent="0.25">
      <c r="A860" t="s">
        <v>854</v>
      </c>
      <c r="B860">
        <v>0</v>
      </c>
      <c r="C860">
        <v>0</v>
      </c>
      <c r="D860">
        <v>0</v>
      </c>
      <c r="E860">
        <v>0</v>
      </c>
      <c r="G860">
        <v>0</v>
      </c>
      <c r="H860">
        <v>0</v>
      </c>
      <c r="I860">
        <v>0</v>
      </c>
      <c r="J860">
        <v>0</v>
      </c>
      <c r="L860">
        <v>0</v>
      </c>
      <c r="M860">
        <v>0</v>
      </c>
      <c r="N860">
        <v>0</v>
      </c>
      <c r="O860">
        <v>0</v>
      </c>
      <c r="Q860">
        <v>0</v>
      </c>
      <c r="R860">
        <v>0</v>
      </c>
      <c r="S860">
        <v>0</v>
      </c>
      <c r="T860">
        <v>0</v>
      </c>
      <c r="V860">
        <v>0</v>
      </c>
      <c r="W860">
        <v>0</v>
      </c>
      <c r="X860">
        <v>0</v>
      </c>
      <c r="Y860">
        <v>0</v>
      </c>
      <c r="AA860" s="2">
        <v>450690</v>
      </c>
      <c r="AB860">
        <v>0</v>
      </c>
      <c r="AC860">
        <v>0</v>
      </c>
      <c r="AD860">
        <v>0</v>
      </c>
      <c r="AE860">
        <v>0</v>
      </c>
    </row>
    <row r="861" spans="1:31" x14ac:dyDescent="0.25">
      <c r="A861" t="s">
        <v>855</v>
      </c>
      <c r="B861">
        <v>373331.05</v>
      </c>
      <c r="C861">
        <v>725937.14</v>
      </c>
      <c r="D861">
        <v>1229335.5</v>
      </c>
      <c r="E861">
        <v>2383340.14</v>
      </c>
      <c r="G861">
        <v>519499.37</v>
      </c>
      <c r="H861">
        <v>723986.1</v>
      </c>
      <c r="I861">
        <v>1583967.09</v>
      </c>
      <c r="J861">
        <v>3621203.93</v>
      </c>
      <c r="L861">
        <v>494449.23</v>
      </c>
      <c r="M861">
        <v>984614.2</v>
      </c>
      <c r="N861">
        <v>2711445.66</v>
      </c>
      <c r="O861">
        <v>3691727.49</v>
      </c>
      <c r="Q861">
        <v>470442.2</v>
      </c>
      <c r="R861">
        <v>1411586.37</v>
      </c>
      <c r="S861">
        <v>3822007.4</v>
      </c>
      <c r="T861">
        <v>4234847.8499999996</v>
      </c>
      <c r="V861">
        <v>930126.32</v>
      </c>
      <c r="W861">
        <v>888357.12</v>
      </c>
      <c r="X861">
        <v>3316730.01</v>
      </c>
      <c r="Y861">
        <v>4917642.41</v>
      </c>
      <c r="AA861" s="2">
        <v>4507</v>
      </c>
      <c r="AB861">
        <v>4595306.59</v>
      </c>
      <c r="AC861">
        <v>921822.42</v>
      </c>
      <c r="AD861">
        <v>925776.37</v>
      </c>
      <c r="AE861">
        <v>5.3041923300000002</v>
      </c>
    </row>
    <row r="862" spans="1:31" x14ac:dyDescent="0.25">
      <c r="A862" t="s">
        <v>856</v>
      </c>
      <c r="B862">
        <v>122532.16</v>
      </c>
      <c r="C862">
        <v>183022.97</v>
      </c>
      <c r="D862">
        <v>272180.42</v>
      </c>
      <c r="E862">
        <v>968115.95</v>
      </c>
      <c r="G862">
        <v>164665.47</v>
      </c>
      <c r="H862">
        <v>224432.19</v>
      </c>
      <c r="I862">
        <v>380927.01</v>
      </c>
      <c r="J862">
        <v>1244741.8799999999</v>
      </c>
      <c r="L862">
        <v>170354.35</v>
      </c>
      <c r="M862">
        <v>243352.63</v>
      </c>
      <c r="N862">
        <v>567023.37</v>
      </c>
      <c r="O862">
        <v>1466031.98</v>
      </c>
      <c r="Q862">
        <v>188257.89</v>
      </c>
      <c r="R862">
        <v>282898.03999999998</v>
      </c>
      <c r="S862">
        <v>621664.42000000004</v>
      </c>
      <c r="T862">
        <v>1557657.92</v>
      </c>
      <c r="V862">
        <v>236968.59</v>
      </c>
      <c r="W862">
        <v>225802.9</v>
      </c>
      <c r="X862">
        <v>642323.93000000005</v>
      </c>
      <c r="Y862">
        <v>1485381.59</v>
      </c>
      <c r="AA862" s="2">
        <v>450705</v>
      </c>
      <c r="AB862">
        <v>798735.54</v>
      </c>
      <c r="AC862">
        <v>334303.18</v>
      </c>
      <c r="AD862">
        <v>249224.53</v>
      </c>
      <c r="AE862">
        <v>2.0032146599999998</v>
      </c>
    </row>
    <row r="863" spans="1:31" x14ac:dyDescent="0.25">
      <c r="A863" t="s">
        <v>857</v>
      </c>
      <c r="B863">
        <v>0</v>
      </c>
      <c r="C863">
        <v>0</v>
      </c>
      <c r="D863">
        <v>0</v>
      </c>
      <c r="E863">
        <v>0</v>
      </c>
      <c r="G863">
        <v>0</v>
      </c>
      <c r="H863">
        <v>0</v>
      </c>
      <c r="I863">
        <v>0</v>
      </c>
      <c r="J863">
        <v>0</v>
      </c>
      <c r="L863">
        <v>0</v>
      </c>
      <c r="M863">
        <v>0</v>
      </c>
      <c r="N863">
        <v>0</v>
      </c>
      <c r="O863">
        <v>0</v>
      </c>
      <c r="Q863">
        <v>0</v>
      </c>
      <c r="R863">
        <v>0</v>
      </c>
      <c r="S863">
        <v>0</v>
      </c>
      <c r="T863">
        <v>0</v>
      </c>
      <c r="V863">
        <v>0</v>
      </c>
      <c r="W863">
        <v>0</v>
      </c>
      <c r="X863">
        <v>0</v>
      </c>
      <c r="Y863">
        <v>0</v>
      </c>
      <c r="AA863" s="2">
        <v>450710</v>
      </c>
      <c r="AB863">
        <v>0</v>
      </c>
      <c r="AC863">
        <v>0</v>
      </c>
      <c r="AD863">
        <v>0</v>
      </c>
      <c r="AE863">
        <v>0</v>
      </c>
    </row>
    <row r="864" spans="1:31" x14ac:dyDescent="0.25">
      <c r="A864" t="s">
        <v>858</v>
      </c>
      <c r="B864">
        <v>240919.58</v>
      </c>
      <c r="C864">
        <v>325686.59999999998</v>
      </c>
      <c r="D864">
        <v>922084.63</v>
      </c>
      <c r="E864">
        <v>1344576.51</v>
      </c>
      <c r="G864">
        <v>350395.7</v>
      </c>
      <c r="H864">
        <v>305935.61</v>
      </c>
      <c r="I864">
        <v>1173955.71</v>
      </c>
      <c r="J864">
        <v>2190908.59</v>
      </c>
      <c r="L864">
        <v>321534.67</v>
      </c>
      <c r="M864">
        <v>388040.36</v>
      </c>
      <c r="N864">
        <v>2119857.69</v>
      </c>
      <c r="O864">
        <v>1988895.49</v>
      </c>
      <c r="Q864">
        <v>272886.23</v>
      </c>
      <c r="R864">
        <v>365521.19</v>
      </c>
      <c r="S864">
        <v>3166902.83</v>
      </c>
      <c r="T864">
        <v>2461919</v>
      </c>
      <c r="V864">
        <v>375511.23</v>
      </c>
      <c r="W864">
        <v>504851.73</v>
      </c>
      <c r="X864">
        <v>2644204.9</v>
      </c>
      <c r="Y864">
        <v>3160303.98</v>
      </c>
      <c r="AA864" s="2">
        <v>450715</v>
      </c>
      <c r="AB864">
        <v>3770925.42</v>
      </c>
      <c r="AC864">
        <v>381681.46</v>
      </c>
      <c r="AD864">
        <v>660564.97</v>
      </c>
      <c r="AE864">
        <v>2.9125170599999999</v>
      </c>
    </row>
    <row r="865" spans="1:31" x14ac:dyDescent="0.25">
      <c r="A865" t="s">
        <v>859</v>
      </c>
      <c r="B865">
        <v>9879.31</v>
      </c>
      <c r="C865">
        <v>217227.57</v>
      </c>
      <c r="D865">
        <v>35070.449999999997</v>
      </c>
      <c r="E865">
        <v>70647.679999999993</v>
      </c>
      <c r="G865">
        <v>4438.2</v>
      </c>
      <c r="H865">
        <v>193618.3</v>
      </c>
      <c r="I865">
        <v>29084.37</v>
      </c>
      <c r="J865">
        <v>185553.46</v>
      </c>
      <c r="L865">
        <v>2560.21</v>
      </c>
      <c r="M865">
        <v>353221.21</v>
      </c>
      <c r="N865">
        <v>24564.6</v>
      </c>
      <c r="O865">
        <v>236800.02</v>
      </c>
      <c r="Q865">
        <v>9298.08</v>
      </c>
      <c r="R865">
        <v>763167.14</v>
      </c>
      <c r="S865">
        <v>33440.15</v>
      </c>
      <c r="T865">
        <v>215270.93</v>
      </c>
      <c r="V865">
        <v>317646.5</v>
      </c>
      <c r="W865">
        <v>157702.49</v>
      </c>
      <c r="X865">
        <v>30201.18</v>
      </c>
      <c r="Y865">
        <v>271956.84000000003</v>
      </c>
      <c r="AA865" s="2">
        <v>450790</v>
      </c>
      <c r="AB865">
        <v>25645.63</v>
      </c>
      <c r="AC865">
        <v>205837.78</v>
      </c>
      <c r="AD865">
        <v>15986.87</v>
      </c>
      <c r="AE865">
        <v>0.38846060999999998</v>
      </c>
    </row>
    <row r="866" spans="1:31" x14ac:dyDescent="0.25">
      <c r="A866" t="s">
        <v>860</v>
      </c>
      <c r="B866">
        <v>495011.41</v>
      </c>
      <c r="C866">
        <v>0.09</v>
      </c>
      <c r="D866">
        <v>309309.01</v>
      </c>
      <c r="E866">
        <v>1304191.44</v>
      </c>
      <c r="G866">
        <v>613554.02</v>
      </c>
      <c r="H866">
        <v>0.31</v>
      </c>
      <c r="I866">
        <v>1175902.9099999999</v>
      </c>
      <c r="J866">
        <v>1208338.5900000001</v>
      </c>
      <c r="L866">
        <v>224502.02</v>
      </c>
      <c r="M866">
        <v>0.66</v>
      </c>
      <c r="N866">
        <v>99115.66</v>
      </c>
      <c r="O866">
        <v>132911.56</v>
      </c>
      <c r="Q866">
        <v>250238.27</v>
      </c>
      <c r="R866">
        <v>123.27</v>
      </c>
      <c r="S866">
        <v>4206996.72</v>
      </c>
      <c r="T866">
        <v>157107.48000000001</v>
      </c>
      <c r="V866">
        <v>0.15</v>
      </c>
      <c r="W866">
        <v>64064.98</v>
      </c>
      <c r="X866">
        <v>381348.62</v>
      </c>
      <c r="Y866">
        <v>1777.82</v>
      </c>
      <c r="AA866" s="2">
        <v>46</v>
      </c>
      <c r="AB866">
        <v>1737741.81</v>
      </c>
      <c r="AC866">
        <v>0.06</v>
      </c>
      <c r="AD866">
        <v>674772.43</v>
      </c>
      <c r="AE866">
        <v>1.526451E-2</v>
      </c>
    </row>
    <row r="867" spans="1:31" x14ac:dyDescent="0.25">
      <c r="A867" t="s">
        <v>861</v>
      </c>
      <c r="B867">
        <v>494609.28</v>
      </c>
      <c r="C867">
        <v>0</v>
      </c>
      <c r="D867">
        <v>309309.01</v>
      </c>
      <c r="E867">
        <v>1274056.21</v>
      </c>
      <c r="G867">
        <v>609831.96</v>
      </c>
      <c r="H867">
        <v>0</v>
      </c>
      <c r="I867">
        <v>1175902.8999999999</v>
      </c>
      <c r="J867">
        <v>1201181.33</v>
      </c>
      <c r="L867">
        <v>224502.02</v>
      </c>
      <c r="M867">
        <v>0</v>
      </c>
      <c r="N867">
        <v>32030.02</v>
      </c>
      <c r="O867">
        <v>126670.6</v>
      </c>
      <c r="Q867">
        <v>250132.02</v>
      </c>
      <c r="R867">
        <v>0</v>
      </c>
      <c r="S867">
        <v>4206994.7300000004</v>
      </c>
      <c r="T867">
        <v>138566.04999999999</v>
      </c>
      <c r="V867">
        <v>0</v>
      </c>
      <c r="W867">
        <v>63231.24</v>
      </c>
      <c r="X867">
        <v>381260.18</v>
      </c>
      <c r="Y867">
        <v>2.75</v>
      </c>
      <c r="AA867" s="2">
        <v>4601</v>
      </c>
      <c r="AB867">
        <v>1737024.62</v>
      </c>
      <c r="AC867">
        <v>0</v>
      </c>
      <c r="AD867">
        <v>674517.83</v>
      </c>
      <c r="AE867">
        <v>0</v>
      </c>
    </row>
    <row r="868" spans="1:31" x14ac:dyDescent="0.25">
      <c r="A868" t="s">
        <v>862</v>
      </c>
      <c r="B868">
        <v>0</v>
      </c>
      <c r="C868">
        <v>0</v>
      </c>
      <c r="D868">
        <v>0</v>
      </c>
      <c r="E868">
        <v>0</v>
      </c>
      <c r="G868">
        <v>0</v>
      </c>
      <c r="H868">
        <v>0</v>
      </c>
      <c r="I868">
        <v>0</v>
      </c>
      <c r="J868">
        <v>0</v>
      </c>
      <c r="L868">
        <v>0</v>
      </c>
      <c r="M868">
        <v>0</v>
      </c>
      <c r="N868">
        <v>0</v>
      </c>
      <c r="O868">
        <v>0</v>
      </c>
      <c r="Q868">
        <v>0</v>
      </c>
      <c r="R868">
        <v>0</v>
      </c>
      <c r="S868">
        <v>0</v>
      </c>
      <c r="T868">
        <v>0</v>
      </c>
      <c r="V868">
        <v>0</v>
      </c>
      <c r="W868">
        <v>0</v>
      </c>
      <c r="X868">
        <v>0</v>
      </c>
      <c r="Y868">
        <v>0</v>
      </c>
      <c r="AA868" s="2">
        <v>4602</v>
      </c>
      <c r="AB868">
        <v>0</v>
      </c>
      <c r="AC868">
        <v>0</v>
      </c>
      <c r="AD868">
        <v>0</v>
      </c>
      <c r="AE868">
        <v>0</v>
      </c>
    </row>
    <row r="869" spans="1:31" x14ac:dyDescent="0.25">
      <c r="A869" t="s">
        <v>863</v>
      </c>
      <c r="B869">
        <v>402.13</v>
      </c>
      <c r="C869">
        <v>0.09</v>
      </c>
      <c r="D869">
        <v>0</v>
      </c>
      <c r="E869">
        <v>30135.23</v>
      </c>
      <c r="G869">
        <v>3722.06</v>
      </c>
      <c r="H869">
        <v>0.31</v>
      </c>
      <c r="I869">
        <v>0.01</v>
      </c>
      <c r="J869">
        <v>7157.26</v>
      </c>
      <c r="L869">
        <v>0</v>
      </c>
      <c r="M869">
        <v>0.66</v>
      </c>
      <c r="N869">
        <v>67085.64</v>
      </c>
      <c r="O869">
        <v>6240.96</v>
      </c>
      <c r="Q869">
        <v>106.25</v>
      </c>
      <c r="R869">
        <v>123.27</v>
      </c>
      <c r="S869">
        <v>1.99</v>
      </c>
      <c r="T869">
        <v>18541.43</v>
      </c>
      <c r="V869">
        <v>0.15</v>
      </c>
      <c r="W869">
        <v>833.74</v>
      </c>
      <c r="X869">
        <v>88.44</v>
      </c>
      <c r="Y869">
        <v>1775.07</v>
      </c>
      <c r="AA869" s="2">
        <v>4690</v>
      </c>
      <c r="AB869">
        <v>717.19</v>
      </c>
      <c r="AC869">
        <v>0.06</v>
      </c>
      <c r="AD869">
        <v>254.6</v>
      </c>
      <c r="AE869">
        <v>1.526451E-2</v>
      </c>
    </row>
    <row r="870" spans="1:31" x14ac:dyDescent="0.25">
      <c r="A870" t="s">
        <v>864</v>
      </c>
      <c r="B870">
        <v>121306.73</v>
      </c>
      <c r="C870">
        <v>698840.1</v>
      </c>
      <c r="D870">
        <v>332127</v>
      </c>
      <c r="E870">
        <v>4238284.93</v>
      </c>
      <c r="G870">
        <v>130385.09</v>
      </c>
      <c r="H870">
        <v>60118.33</v>
      </c>
      <c r="I870">
        <v>231299.28</v>
      </c>
      <c r="J870">
        <v>8009999.79</v>
      </c>
      <c r="L870">
        <v>289217.90999999997</v>
      </c>
      <c r="M870">
        <v>115611.81</v>
      </c>
      <c r="N870">
        <v>2534044.39</v>
      </c>
      <c r="O870">
        <v>11197074.24</v>
      </c>
      <c r="Q870">
        <v>72661.039999999994</v>
      </c>
      <c r="R870">
        <v>144963.31</v>
      </c>
      <c r="S870">
        <v>8362713.5300000003</v>
      </c>
      <c r="T870">
        <v>12041945.1</v>
      </c>
      <c r="V870">
        <v>379577.34</v>
      </c>
      <c r="W870">
        <v>61034.77</v>
      </c>
      <c r="X870">
        <v>2735005.19</v>
      </c>
      <c r="Y870">
        <v>3474049.63</v>
      </c>
      <c r="AA870" s="2">
        <v>47</v>
      </c>
      <c r="AB870">
        <v>6939556.1200000001</v>
      </c>
      <c r="AC870">
        <v>434679.17</v>
      </c>
      <c r="AD870">
        <v>24379.81</v>
      </c>
      <c r="AE870">
        <v>6.7443035499999997</v>
      </c>
    </row>
    <row r="871" spans="1:31" x14ac:dyDescent="0.25">
      <c r="A871" t="s">
        <v>865</v>
      </c>
      <c r="B871">
        <v>0</v>
      </c>
      <c r="C871">
        <v>0</v>
      </c>
      <c r="D871">
        <v>0</v>
      </c>
      <c r="E871">
        <v>2172.8200000000002</v>
      </c>
      <c r="G871">
        <v>0</v>
      </c>
      <c r="H871">
        <v>0</v>
      </c>
      <c r="I871">
        <v>0</v>
      </c>
      <c r="J871">
        <v>89924.92</v>
      </c>
      <c r="L871">
        <v>0</v>
      </c>
      <c r="M871">
        <v>0</v>
      </c>
      <c r="N871">
        <v>7603.48</v>
      </c>
      <c r="O871">
        <v>8518.2800000000007</v>
      </c>
      <c r="Q871">
        <v>0</v>
      </c>
      <c r="R871">
        <v>0</v>
      </c>
      <c r="S871">
        <v>227.16</v>
      </c>
      <c r="T871">
        <v>1877.11</v>
      </c>
      <c r="V871">
        <v>0</v>
      </c>
      <c r="W871">
        <v>0</v>
      </c>
      <c r="X871">
        <v>23997.74</v>
      </c>
      <c r="Y871">
        <v>7307.84</v>
      </c>
      <c r="AA871" s="2">
        <v>4701</v>
      </c>
      <c r="AB871">
        <v>490409.32</v>
      </c>
      <c r="AC871">
        <v>0</v>
      </c>
      <c r="AD871">
        <v>0</v>
      </c>
      <c r="AE871">
        <v>5.0213200000000001E-3</v>
      </c>
    </row>
    <row r="872" spans="1:31" x14ac:dyDescent="0.25">
      <c r="A872" t="s">
        <v>866</v>
      </c>
      <c r="B872">
        <v>0</v>
      </c>
      <c r="C872">
        <v>0</v>
      </c>
      <c r="D872">
        <v>0</v>
      </c>
      <c r="E872">
        <v>0</v>
      </c>
      <c r="G872">
        <v>0</v>
      </c>
      <c r="H872">
        <v>0</v>
      </c>
      <c r="I872">
        <v>0</v>
      </c>
      <c r="J872">
        <v>375.67</v>
      </c>
      <c r="L872">
        <v>0</v>
      </c>
      <c r="M872">
        <v>0</v>
      </c>
      <c r="N872">
        <v>0</v>
      </c>
      <c r="O872">
        <v>43.84</v>
      </c>
      <c r="Q872">
        <v>0</v>
      </c>
      <c r="R872">
        <v>0</v>
      </c>
      <c r="S872">
        <v>0</v>
      </c>
      <c r="T872">
        <v>7106.55</v>
      </c>
      <c r="V872">
        <v>0</v>
      </c>
      <c r="W872">
        <v>0</v>
      </c>
      <c r="X872">
        <v>204.74</v>
      </c>
      <c r="Y872">
        <v>27362.35</v>
      </c>
      <c r="AA872" s="2">
        <v>4702</v>
      </c>
      <c r="AB872">
        <v>0</v>
      </c>
      <c r="AC872">
        <v>0</v>
      </c>
      <c r="AD872">
        <v>0</v>
      </c>
      <c r="AE872">
        <v>0</v>
      </c>
    </row>
    <row r="873" spans="1:31" x14ac:dyDescent="0.25">
      <c r="A873" t="s">
        <v>867</v>
      </c>
      <c r="B873">
        <v>76474.600000000006</v>
      </c>
      <c r="C873">
        <v>19975.810000000001</v>
      </c>
      <c r="D873">
        <v>236762.76</v>
      </c>
      <c r="E873">
        <v>4212029.46</v>
      </c>
      <c r="G873">
        <v>56686.07</v>
      </c>
      <c r="H873">
        <v>1767.54</v>
      </c>
      <c r="I873">
        <v>231138.57</v>
      </c>
      <c r="J873">
        <v>7882986.4800000004</v>
      </c>
      <c r="L873">
        <v>65133.06</v>
      </c>
      <c r="M873">
        <v>16245.46</v>
      </c>
      <c r="N873">
        <v>2432276.21</v>
      </c>
      <c r="O873">
        <v>11163068.369999999</v>
      </c>
      <c r="Q873">
        <v>5295.23</v>
      </c>
      <c r="R873">
        <v>0</v>
      </c>
      <c r="S873">
        <v>8334755.1900000004</v>
      </c>
      <c r="T873">
        <v>9921641.5899999999</v>
      </c>
      <c r="V873">
        <v>1159.5899999999999</v>
      </c>
      <c r="W873">
        <v>6</v>
      </c>
      <c r="X873">
        <v>2159646.2000000002</v>
      </c>
      <c r="Y873">
        <v>3373259.82</v>
      </c>
      <c r="AA873" s="2">
        <v>4703</v>
      </c>
      <c r="AB873">
        <v>5041546.47</v>
      </c>
      <c r="AC873">
        <v>0</v>
      </c>
      <c r="AD873">
        <v>803.6</v>
      </c>
      <c r="AE873">
        <v>5.9722158700000003</v>
      </c>
    </row>
    <row r="874" spans="1:31" x14ac:dyDescent="0.25">
      <c r="A874" t="s">
        <v>868</v>
      </c>
      <c r="B874">
        <v>44832.13</v>
      </c>
      <c r="C874">
        <v>678864.29</v>
      </c>
      <c r="D874">
        <v>95364.24</v>
      </c>
      <c r="E874">
        <v>24082.65</v>
      </c>
      <c r="G874">
        <v>73699.02</v>
      </c>
      <c r="H874">
        <v>58350.79</v>
      </c>
      <c r="I874">
        <v>160.71</v>
      </c>
      <c r="J874">
        <v>36712.720000000001</v>
      </c>
      <c r="L874">
        <v>224084.85</v>
      </c>
      <c r="M874">
        <v>99366.35</v>
      </c>
      <c r="N874">
        <v>94164.7</v>
      </c>
      <c r="O874">
        <v>25443.75</v>
      </c>
      <c r="Q874">
        <v>67365.81</v>
      </c>
      <c r="R874">
        <v>144963.31</v>
      </c>
      <c r="S874">
        <v>27731.18</v>
      </c>
      <c r="T874">
        <v>2111319.85</v>
      </c>
      <c r="V874">
        <v>378417.75</v>
      </c>
      <c r="W874">
        <v>61028.77</v>
      </c>
      <c r="X874">
        <v>551156.51</v>
      </c>
      <c r="Y874">
        <v>66119.62</v>
      </c>
      <c r="AA874" s="2">
        <v>4790</v>
      </c>
      <c r="AB874">
        <v>1407600.33</v>
      </c>
      <c r="AC874">
        <v>434679.17</v>
      </c>
      <c r="AD874">
        <v>23576.21</v>
      </c>
      <c r="AE874">
        <v>0.76706635999999995</v>
      </c>
    </row>
    <row r="875" spans="1:31" x14ac:dyDescent="0.25">
      <c r="A875" t="s">
        <v>869</v>
      </c>
      <c r="B875">
        <v>0</v>
      </c>
      <c r="C875">
        <v>1086453.6299999999</v>
      </c>
      <c r="D875">
        <v>496955.19</v>
      </c>
      <c r="E875">
        <v>0</v>
      </c>
      <c r="G875">
        <v>0</v>
      </c>
      <c r="H875">
        <v>1121814.3400000001</v>
      </c>
      <c r="I875">
        <v>367105.95</v>
      </c>
      <c r="J875">
        <v>0</v>
      </c>
      <c r="L875">
        <v>0</v>
      </c>
      <c r="M875">
        <v>1696564.73</v>
      </c>
      <c r="N875">
        <v>0</v>
      </c>
      <c r="O875">
        <v>0</v>
      </c>
      <c r="Q875">
        <v>0</v>
      </c>
      <c r="R875">
        <v>1873790.99</v>
      </c>
      <c r="S875">
        <v>0</v>
      </c>
      <c r="T875">
        <v>0</v>
      </c>
      <c r="V875">
        <v>2238341.35</v>
      </c>
      <c r="W875">
        <v>0</v>
      </c>
      <c r="X875">
        <v>0</v>
      </c>
      <c r="Y875">
        <v>0</v>
      </c>
      <c r="AA875" s="2">
        <v>48</v>
      </c>
      <c r="AB875">
        <v>0</v>
      </c>
      <c r="AC875">
        <v>2593389.64</v>
      </c>
      <c r="AD875">
        <v>0</v>
      </c>
      <c r="AE875">
        <v>0</v>
      </c>
    </row>
    <row r="876" spans="1:31" x14ac:dyDescent="0.25">
      <c r="A876" t="s">
        <v>870</v>
      </c>
      <c r="B876">
        <v>0</v>
      </c>
      <c r="C876">
        <v>309683.3</v>
      </c>
      <c r="D876">
        <v>496955.19</v>
      </c>
      <c r="E876">
        <v>0</v>
      </c>
      <c r="G876">
        <v>0</v>
      </c>
      <c r="H876">
        <v>320518.39</v>
      </c>
      <c r="I876">
        <v>367105.95</v>
      </c>
      <c r="J876">
        <v>0</v>
      </c>
      <c r="L876">
        <v>0</v>
      </c>
      <c r="M876">
        <v>484732.76</v>
      </c>
      <c r="N876">
        <v>0</v>
      </c>
      <c r="O876">
        <v>0</v>
      </c>
      <c r="Q876">
        <v>0</v>
      </c>
      <c r="R876">
        <v>0</v>
      </c>
      <c r="S876">
        <v>0</v>
      </c>
      <c r="T876">
        <v>0</v>
      </c>
      <c r="V876">
        <v>0</v>
      </c>
      <c r="W876">
        <v>0</v>
      </c>
      <c r="X876">
        <v>0</v>
      </c>
      <c r="Y876">
        <v>0</v>
      </c>
      <c r="AA876" s="2">
        <v>4805</v>
      </c>
      <c r="AB876">
        <v>0</v>
      </c>
      <c r="AC876">
        <v>0</v>
      </c>
      <c r="AD876">
        <v>0</v>
      </c>
      <c r="AE876">
        <v>0</v>
      </c>
    </row>
    <row r="877" spans="1:31" x14ac:dyDescent="0.25">
      <c r="A877" t="s">
        <v>871</v>
      </c>
      <c r="B877">
        <v>0</v>
      </c>
      <c r="C877">
        <v>0</v>
      </c>
      <c r="D877">
        <v>0</v>
      </c>
      <c r="E877">
        <v>0</v>
      </c>
      <c r="G877">
        <v>0</v>
      </c>
      <c r="H877">
        <v>0</v>
      </c>
      <c r="I877">
        <v>0</v>
      </c>
      <c r="J877">
        <v>0</v>
      </c>
      <c r="L877">
        <v>0</v>
      </c>
      <c r="M877">
        <v>0</v>
      </c>
      <c r="N877">
        <v>0</v>
      </c>
      <c r="O877">
        <v>0</v>
      </c>
      <c r="Q877">
        <v>0</v>
      </c>
      <c r="R877">
        <v>0</v>
      </c>
      <c r="S877">
        <v>0</v>
      </c>
      <c r="T877">
        <v>0</v>
      </c>
      <c r="V877">
        <v>0</v>
      </c>
      <c r="W877">
        <v>0</v>
      </c>
      <c r="X877">
        <v>0</v>
      </c>
      <c r="Y877">
        <v>0</v>
      </c>
      <c r="AA877" s="2">
        <v>4810</v>
      </c>
      <c r="AB877">
        <v>0</v>
      </c>
      <c r="AC877">
        <v>0</v>
      </c>
      <c r="AD877">
        <v>0</v>
      </c>
      <c r="AE877">
        <v>0</v>
      </c>
    </row>
    <row r="878" spans="1:31" x14ac:dyDescent="0.25">
      <c r="A878" t="s">
        <v>872</v>
      </c>
      <c r="B878">
        <v>0</v>
      </c>
      <c r="C878">
        <v>0</v>
      </c>
      <c r="D878">
        <v>0</v>
      </c>
      <c r="E878">
        <v>0</v>
      </c>
      <c r="G878">
        <v>0</v>
      </c>
      <c r="H878">
        <v>0</v>
      </c>
      <c r="I878">
        <v>0</v>
      </c>
      <c r="J878">
        <v>0</v>
      </c>
      <c r="L878">
        <v>0</v>
      </c>
      <c r="M878">
        <v>0</v>
      </c>
      <c r="N878">
        <v>0</v>
      </c>
      <c r="O878">
        <v>0</v>
      </c>
      <c r="Q878">
        <v>0</v>
      </c>
      <c r="R878">
        <v>0</v>
      </c>
      <c r="S878">
        <v>0</v>
      </c>
      <c r="T878">
        <v>0</v>
      </c>
      <c r="V878">
        <v>0</v>
      </c>
      <c r="W878">
        <v>0</v>
      </c>
      <c r="X878">
        <v>0</v>
      </c>
      <c r="Y878">
        <v>0</v>
      </c>
      <c r="AA878" s="2">
        <v>4815</v>
      </c>
      <c r="AB878">
        <v>0</v>
      </c>
      <c r="AC878">
        <v>0</v>
      </c>
      <c r="AD878">
        <v>0</v>
      </c>
      <c r="AE878">
        <v>0</v>
      </c>
    </row>
    <row r="879" spans="1:31" x14ac:dyDescent="0.25">
      <c r="A879" t="s">
        <v>873</v>
      </c>
      <c r="B879">
        <v>0</v>
      </c>
      <c r="C879">
        <v>776770.33</v>
      </c>
      <c r="D879">
        <v>0</v>
      </c>
      <c r="E879">
        <v>0</v>
      </c>
      <c r="G879">
        <v>0</v>
      </c>
      <c r="H879">
        <v>801295.95</v>
      </c>
      <c r="I879">
        <v>0</v>
      </c>
      <c r="J879">
        <v>0</v>
      </c>
      <c r="L879">
        <v>0</v>
      </c>
      <c r="M879">
        <v>1211831.97</v>
      </c>
      <c r="N879">
        <v>0</v>
      </c>
      <c r="O879">
        <v>0</v>
      </c>
      <c r="Q879">
        <v>0</v>
      </c>
      <c r="R879">
        <v>1873790.99</v>
      </c>
      <c r="S879">
        <v>0</v>
      </c>
      <c r="T879">
        <v>0</v>
      </c>
      <c r="V879">
        <v>2238341.35</v>
      </c>
      <c r="W879">
        <v>0</v>
      </c>
      <c r="X879">
        <v>0</v>
      </c>
      <c r="Y879">
        <v>0</v>
      </c>
      <c r="AA879" s="2">
        <v>4890</v>
      </c>
      <c r="AB879">
        <v>0</v>
      </c>
      <c r="AC879">
        <v>2593389.64</v>
      </c>
      <c r="AD879">
        <v>0</v>
      </c>
      <c r="AE879">
        <v>0</v>
      </c>
    </row>
    <row r="880" spans="1:31" x14ac:dyDescent="0.25">
      <c r="A880" t="s">
        <v>874</v>
      </c>
      <c r="B880">
        <v>13089390.92</v>
      </c>
      <c r="C880">
        <v>31452710.199999999</v>
      </c>
      <c r="D880">
        <v>53031794.340000004</v>
      </c>
      <c r="E880">
        <v>63449232.789999999</v>
      </c>
      <c r="G880">
        <v>12896940.640000001</v>
      </c>
      <c r="H880">
        <v>34063812.869999997</v>
      </c>
      <c r="I880">
        <v>62835841.950000003</v>
      </c>
      <c r="J880">
        <v>77880821.290000007</v>
      </c>
      <c r="L880">
        <v>13829337.029999999</v>
      </c>
      <c r="M880">
        <v>46185626.340000004</v>
      </c>
      <c r="N880">
        <v>111957816.34</v>
      </c>
      <c r="O880">
        <v>151687399.91999999</v>
      </c>
      <c r="Q880">
        <v>17556886.280000001</v>
      </c>
      <c r="R880">
        <v>62854444.590000004</v>
      </c>
      <c r="S880">
        <v>149589322.94999999</v>
      </c>
      <c r="T880">
        <v>138979237.68000001</v>
      </c>
      <c r="V880">
        <v>75422546.439999998</v>
      </c>
      <c r="W880">
        <v>18637640.719999999</v>
      </c>
      <c r="X880">
        <v>140096581.63999999</v>
      </c>
      <c r="Y880">
        <v>133737632.3</v>
      </c>
      <c r="AA880" s="2">
        <v>5</v>
      </c>
      <c r="AB880">
        <v>222502955.08000001</v>
      </c>
      <c r="AC880">
        <v>83183968.370000005</v>
      </c>
      <c r="AD880">
        <v>23395575.5</v>
      </c>
      <c r="AE880">
        <v>149.68926263999998</v>
      </c>
    </row>
    <row r="881" spans="1:31" x14ac:dyDescent="0.25">
      <c r="A881" t="s">
        <v>875</v>
      </c>
      <c r="B881">
        <v>5221499.09</v>
      </c>
      <c r="C881">
        <v>27304755.449999999</v>
      </c>
      <c r="D881">
        <v>30721343.5</v>
      </c>
      <c r="E881">
        <v>41196172.340000004</v>
      </c>
      <c r="G881">
        <v>5995112.3200000003</v>
      </c>
      <c r="H881">
        <v>29867926.050000001</v>
      </c>
      <c r="I881">
        <v>40787455.68</v>
      </c>
      <c r="J881">
        <v>57242587.460000001</v>
      </c>
      <c r="L881">
        <v>6984487.3899999997</v>
      </c>
      <c r="M881">
        <v>44186463.960000001</v>
      </c>
      <c r="N881">
        <v>62800736.57</v>
      </c>
      <c r="O881">
        <v>68669655.790000007</v>
      </c>
      <c r="Q881">
        <v>7378079.96</v>
      </c>
      <c r="R881">
        <v>59648600.049999997</v>
      </c>
      <c r="S881">
        <v>92816400.489999995</v>
      </c>
      <c r="T881">
        <v>81680162.560000002</v>
      </c>
      <c r="V881">
        <v>67902413.760000005</v>
      </c>
      <c r="W881">
        <v>10190409.109999999</v>
      </c>
      <c r="X881">
        <v>95508996.870000005</v>
      </c>
      <c r="Y881">
        <v>95071086.609999999</v>
      </c>
      <c r="AA881" s="2">
        <v>51</v>
      </c>
      <c r="AB881">
        <v>122920684.92</v>
      </c>
      <c r="AC881">
        <v>77231289.129999995</v>
      </c>
      <c r="AD881">
        <v>13148001.630000001</v>
      </c>
      <c r="AE881">
        <v>97.345358169999997</v>
      </c>
    </row>
    <row r="882" spans="1:31" x14ac:dyDescent="0.25">
      <c r="A882" t="s">
        <v>876</v>
      </c>
      <c r="B882">
        <v>5.86</v>
      </c>
      <c r="C882">
        <v>1468.89</v>
      </c>
      <c r="D882">
        <v>2779843.25</v>
      </c>
      <c r="E882">
        <v>0</v>
      </c>
      <c r="G882">
        <v>42.34</v>
      </c>
      <c r="H882">
        <v>3283.68</v>
      </c>
      <c r="I882">
        <v>3103325.97</v>
      </c>
      <c r="J882">
        <v>0</v>
      </c>
      <c r="L882">
        <v>55.1</v>
      </c>
      <c r="M882">
        <v>128.96</v>
      </c>
      <c r="N882">
        <v>2220064.0699999998</v>
      </c>
      <c r="O882">
        <v>0</v>
      </c>
      <c r="Q882">
        <v>38.909999999999997</v>
      </c>
      <c r="R882">
        <v>17.850000000000001</v>
      </c>
      <c r="S882">
        <v>1089116.48</v>
      </c>
      <c r="T882">
        <v>0</v>
      </c>
      <c r="V882">
        <v>19.72</v>
      </c>
      <c r="W882">
        <v>81.91</v>
      </c>
      <c r="X882">
        <v>557404.03</v>
      </c>
      <c r="Y882">
        <v>0</v>
      </c>
      <c r="AA882" s="2">
        <v>5101</v>
      </c>
      <c r="AB882">
        <v>580068.26</v>
      </c>
      <c r="AC882">
        <v>10.84</v>
      </c>
      <c r="AD882">
        <v>2262.9499999999998</v>
      </c>
      <c r="AE882">
        <v>0</v>
      </c>
    </row>
    <row r="883" spans="1:31" x14ac:dyDescent="0.25">
      <c r="A883" t="s">
        <v>877</v>
      </c>
      <c r="B883">
        <v>0</v>
      </c>
      <c r="C883">
        <v>0</v>
      </c>
      <c r="D883">
        <v>0</v>
      </c>
      <c r="E883">
        <v>0</v>
      </c>
      <c r="G883">
        <v>0</v>
      </c>
      <c r="H883">
        <v>0</v>
      </c>
      <c r="I883">
        <v>0</v>
      </c>
      <c r="J883">
        <v>0</v>
      </c>
      <c r="L883">
        <v>0</v>
      </c>
      <c r="M883">
        <v>0</v>
      </c>
      <c r="N883">
        <v>0</v>
      </c>
      <c r="O883">
        <v>0</v>
      </c>
      <c r="Q883">
        <v>0</v>
      </c>
      <c r="R883">
        <v>0</v>
      </c>
      <c r="S883">
        <v>0</v>
      </c>
      <c r="T883">
        <v>0</v>
      </c>
      <c r="V883">
        <v>0</v>
      </c>
      <c r="W883">
        <v>0</v>
      </c>
      <c r="X883">
        <v>0</v>
      </c>
      <c r="Y883">
        <v>0</v>
      </c>
      <c r="AA883" s="2">
        <v>510105</v>
      </c>
      <c r="AB883">
        <v>0</v>
      </c>
      <c r="AC883">
        <v>0</v>
      </c>
      <c r="AD883">
        <v>0</v>
      </c>
      <c r="AE883">
        <v>0</v>
      </c>
    </row>
    <row r="884" spans="1:31" x14ac:dyDescent="0.25">
      <c r="A884" t="s">
        <v>878</v>
      </c>
      <c r="B884">
        <v>5.86</v>
      </c>
      <c r="C884">
        <v>1468.89</v>
      </c>
      <c r="D884">
        <v>2.69</v>
      </c>
      <c r="E884">
        <v>0</v>
      </c>
      <c r="G884">
        <v>42.34</v>
      </c>
      <c r="H884">
        <v>3283.68</v>
      </c>
      <c r="I884">
        <v>0</v>
      </c>
      <c r="J884">
        <v>0</v>
      </c>
      <c r="L884">
        <v>55.1</v>
      </c>
      <c r="M884">
        <v>128.96</v>
      </c>
      <c r="N884">
        <v>0</v>
      </c>
      <c r="O884">
        <v>0</v>
      </c>
      <c r="Q884">
        <v>38.909999999999997</v>
      </c>
      <c r="R884">
        <v>17.850000000000001</v>
      </c>
      <c r="S884">
        <v>0</v>
      </c>
      <c r="T884">
        <v>0</v>
      </c>
      <c r="V884">
        <v>19.72</v>
      </c>
      <c r="W884">
        <v>81.91</v>
      </c>
      <c r="X884">
        <v>0</v>
      </c>
      <c r="Y884">
        <v>0</v>
      </c>
      <c r="AA884" s="2">
        <v>510110</v>
      </c>
      <c r="AB884">
        <v>0</v>
      </c>
      <c r="AC884">
        <v>10.84</v>
      </c>
      <c r="AD884">
        <v>2262.9499999999998</v>
      </c>
      <c r="AE884">
        <v>0</v>
      </c>
    </row>
    <row r="885" spans="1:31" x14ac:dyDescent="0.25">
      <c r="A885" t="s">
        <v>879</v>
      </c>
      <c r="B885">
        <v>0</v>
      </c>
      <c r="C885">
        <v>0</v>
      </c>
      <c r="D885">
        <v>2779840.56</v>
      </c>
      <c r="E885">
        <v>0</v>
      </c>
      <c r="G885">
        <v>0</v>
      </c>
      <c r="H885">
        <v>0</v>
      </c>
      <c r="I885">
        <v>3103325.97</v>
      </c>
      <c r="J885">
        <v>0</v>
      </c>
      <c r="L885">
        <v>0</v>
      </c>
      <c r="M885">
        <v>0</v>
      </c>
      <c r="N885">
        <v>2220064.0699999998</v>
      </c>
      <c r="O885">
        <v>0</v>
      </c>
      <c r="Q885">
        <v>0</v>
      </c>
      <c r="R885">
        <v>0</v>
      </c>
      <c r="S885">
        <v>1089116.48</v>
      </c>
      <c r="T885">
        <v>0</v>
      </c>
      <c r="V885">
        <v>0</v>
      </c>
      <c r="W885">
        <v>0</v>
      </c>
      <c r="X885">
        <v>557404.03</v>
      </c>
      <c r="Y885">
        <v>0</v>
      </c>
      <c r="AA885" s="2">
        <v>510115</v>
      </c>
      <c r="AB885">
        <v>580068.26</v>
      </c>
      <c r="AC885">
        <v>0</v>
      </c>
      <c r="AD885">
        <v>0</v>
      </c>
      <c r="AE885">
        <v>0</v>
      </c>
    </row>
    <row r="886" spans="1:31" x14ac:dyDescent="0.25">
      <c r="A886" t="s">
        <v>880</v>
      </c>
      <c r="B886">
        <v>0</v>
      </c>
      <c r="C886">
        <v>0</v>
      </c>
      <c r="D886">
        <v>0</v>
      </c>
      <c r="E886">
        <v>0</v>
      </c>
      <c r="G886">
        <v>0</v>
      </c>
      <c r="H886">
        <v>0</v>
      </c>
      <c r="I886">
        <v>0</v>
      </c>
      <c r="J886">
        <v>667723.56000000006</v>
      </c>
      <c r="L886">
        <v>0</v>
      </c>
      <c r="M886">
        <v>0</v>
      </c>
      <c r="N886">
        <v>0</v>
      </c>
      <c r="O886">
        <v>104299.99</v>
      </c>
      <c r="Q886">
        <v>0</v>
      </c>
      <c r="R886">
        <v>0</v>
      </c>
      <c r="S886">
        <v>350</v>
      </c>
      <c r="T886">
        <v>833.42</v>
      </c>
      <c r="V886">
        <v>0</v>
      </c>
      <c r="W886">
        <v>0</v>
      </c>
      <c r="X886">
        <v>208.33</v>
      </c>
      <c r="Y886">
        <v>0</v>
      </c>
      <c r="AA886" s="2">
        <v>5102</v>
      </c>
      <c r="AB886">
        <v>0</v>
      </c>
      <c r="AC886">
        <v>0</v>
      </c>
      <c r="AD886">
        <v>0</v>
      </c>
      <c r="AE886">
        <v>0</v>
      </c>
    </row>
    <row r="887" spans="1:31" x14ac:dyDescent="0.25">
      <c r="A887" t="s">
        <v>881</v>
      </c>
      <c r="B887">
        <v>0</v>
      </c>
      <c r="C887">
        <v>0</v>
      </c>
      <c r="D887">
        <v>0</v>
      </c>
      <c r="E887">
        <v>0</v>
      </c>
      <c r="G887">
        <v>0</v>
      </c>
      <c r="H887">
        <v>0</v>
      </c>
      <c r="I887">
        <v>0</v>
      </c>
      <c r="J887">
        <v>0</v>
      </c>
      <c r="L887">
        <v>0</v>
      </c>
      <c r="M887">
        <v>0</v>
      </c>
      <c r="N887">
        <v>0</v>
      </c>
      <c r="O887">
        <v>0</v>
      </c>
      <c r="Q887">
        <v>0</v>
      </c>
      <c r="R887">
        <v>0</v>
      </c>
      <c r="S887">
        <v>350</v>
      </c>
      <c r="T887">
        <v>833.42</v>
      </c>
      <c r="V887">
        <v>0</v>
      </c>
      <c r="W887">
        <v>0</v>
      </c>
      <c r="X887">
        <v>194.44</v>
      </c>
      <c r="Y887">
        <v>0</v>
      </c>
      <c r="AA887" s="2">
        <v>510205</v>
      </c>
      <c r="AB887">
        <v>0</v>
      </c>
      <c r="AC887">
        <v>0</v>
      </c>
      <c r="AD887">
        <v>0</v>
      </c>
      <c r="AE887">
        <v>0</v>
      </c>
    </row>
    <row r="888" spans="1:31" x14ac:dyDescent="0.25">
      <c r="A888" t="s">
        <v>882</v>
      </c>
      <c r="B888">
        <v>0</v>
      </c>
      <c r="C888">
        <v>0</v>
      </c>
      <c r="D888">
        <v>0</v>
      </c>
      <c r="E888">
        <v>0</v>
      </c>
      <c r="G888">
        <v>0</v>
      </c>
      <c r="H888">
        <v>0</v>
      </c>
      <c r="I888">
        <v>0</v>
      </c>
      <c r="J888">
        <v>667723.56000000006</v>
      </c>
      <c r="L888">
        <v>0</v>
      </c>
      <c r="M888">
        <v>0</v>
      </c>
      <c r="N888">
        <v>0</v>
      </c>
      <c r="O888">
        <v>104299.99</v>
      </c>
      <c r="Q888">
        <v>0</v>
      </c>
      <c r="R888">
        <v>0</v>
      </c>
      <c r="S888">
        <v>0</v>
      </c>
      <c r="T888">
        <v>0</v>
      </c>
      <c r="V888">
        <v>0</v>
      </c>
      <c r="W888">
        <v>0</v>
      </c>
      <c r="X888">
        <v>13.89</v>
      </c>
      <c r="Y888">
        <v>0</v>
      </c>
      <c r="AA888" s="2">
        <v>510210</v>
      </c>
      <c r="AB888">
        <v>0</v>
      </c>
      <c r="AC888">
        <v>0</v>
      </c>
      <c r="AD888">
        <v>0</v>
      </c>
      <c r="AE888">
        <v>0</v>
      </c>
    </row>
    <row r="889" spans="1:31" x14ac:dyDescent="0.25">
      <c r="A889" t="s">
        <v>883</v>
      </c>
      <c r="B889">
        <v>1549739.04</v>
      </c>
      <c r="C889">
        <v>211210.69</v>
      </c>
      <c r="D889">
        <v>5702661.0999999996</v>
      </c>
      <c r="E889">
        <v>3839901.51</v>
      </c>
      <c r="G889">
        <v>1456528.76</v>
      </c>
      <c r="H889">
        <v>178931.69</v>
      </c>
      <c r="I889">
        <v>7106767.2199999997</v>
      </c>
      <c r="J889">
        <v>2256596.35</v>
      </c>
      <c r="L889">
        <v>1590077.24</v>
      </c>
      <c r="M889">
        <v>37242.089999999997</v>
      </c>
      <c r="N889">
        <v>7510374.5099999998</v>
      </c>
      <c r="O889">
        <v>1200716.1200000001</v>
      </c>
      <c r="Q889">
        <v>1880569.91</v>
      </c>
      <c r="R889">
        <v>121378.56</v>
      </c>
      <c r="S889">
        <v>11175793.890000001</v>
      </c>
      <c r="T889">
        <v>1086889.6599999999</v>
      </c>
      <c r="V889">
        <v>303951.42</v>
      </c>
      <c r="W889">
        <v>1910743.6</v>
      </c>
      <c r="X889">
        <v>8378141</v>
      </c>
      <c r="Y889">
        <v>675936.97</v>
      </c>
      <c r="AA889" s="2">
        <v>5103</v>
      </c>
      <c r="AB889">
        <v>22883268.719999999</v>
      </c>
      <c r="AC889">
        <v>5562375.0099999998</v>
      </c>
      <c r="AD889">
        <v>1657895.97</v>
      </c>
      <c r="AE889">
        <v>6.4508888200000003</v>
      </c>
    </row>
    <row r="890" spans="1:31" x14ac:dyDescent="0.25">
      <c r="A890" t="s">
        <v>884</v>
      </c>
      <c r="B890">
        <v>0</v>
      </c>
      <c r="C890">
        <v>0</v>
      </c>
      <c r="D890">
        <v>3737823.1</v>
      </c>
      <c r="E890">
        <v>3839901.51</v>
      </c>
      <c r="G890">
        <v>0</v>
      </c>
      <c r="H890">
        <v>0</v>
      </c>
      <c r="I890">
        <v>1337685.27</v>
      </c>
      <c r="J890">
        <v>2124384.39</v>
      </c>
      <c r="L890">
        <v>0</v>
      </c>
      <c r="M890">
        <v>0</v>
      </c>
      <c r="N890">
        <v>434457.29</v>
      </c>
      <c r="O890">
        <v>1130295.8600000001</v>
      </c>
      <c r="Q890">
        <v>0</v>
      </c>
      <c r="R890">
        <v>0</v>
      </c>
      <c r="S890">
        <v>59925.760000000002</v>
      </c>
      <c r="T890">
        <v>1066653.1499999999</v>
      </c>
      <c r="V890">
        <v>0</v>
      </c>
      <c r="W890">
        <v>0</v>
      </c>
      <c r="X890">
        <v>19995.47</v>
      </c>
      <c r="Y890">
        <v>668235.69999999995</v>
      </c>
      <c r="AA890" s="2">
        <v>510305</v>
      </c>
      <c r="AB890">
        <v>15106.42</v>
      </c>
      <c r="AC890">
        <v>0</v>
      </c>
      <c r="AD890">
        <v>0</v>
      </c>
      <c r="AE890">
        <v>6.4487662099999996</v>
      </c>
    </row>
    <row r="891" spans="1:31" x14ac:dyDescent="0.25">
      <c r="A891" t="s">
        <v>885</v>
      </c>
      <c r="B891">
        <v>1516353.92</v>
      </c>
      <c r="C891">
        <v>92243.66</v>
      </c>
      <c r="D891">
        <v>1683327.23</v>
      </c>
      <c r="E891">
        <v>0</v>
      </c>
      <c r="G891">
        <v>1442826.65</v>
      </c>
      <c r="H891">
        <v>103755.99</v>
      </c>
      <c r="I891">
        <v>5769081.9500000002</v>
      </c>
      <c r="J891">
        <v>0</v>
      </c>
      <c r="L891">
        <v>1567393.92</v>
      </c>
      <c r="M891">
        <v>4655.45</v>
      </c>
      <c r="N891">
        <v>7063661.8300000001</v>
      </c>
      <c r="O891">
        <v>0</v>
      </c>
      <c r="Q891">
        <v>1851845.57</v>
      </c>
      <c r="R891">
        <v>29061.24</v>
      </c>
      <c r="S891">
        <v>9927833.1799999997</v>
      </c>
      <c r="T891">
        <v>0</v>
      </c>
      <c r="V891">
        <v>5520.83</v>
      </c>
      <c r="W891">
        <v>1855087.59</v>
      </c>
      <c r="X891">
        <v>6411151.1500000004</v>
      </c>
      <c r="Y891">
        <v>0</v>
      </c>
      <c r="AA891" s="2">
        <v>510310</v>
      </c>
      <c r="AB891">
        <v>16192884.050000001</v>
      </c>
      <c r="AC891">
        <v>0</v>
      </c>
      <c r="AD891">
        <v>1518355.55</v>
      </c>
      <c r="AE891">
        <v>0</v>
      </c>
    </row>
    <row r="892" spans="1:31" x14ac:dyDescent="0.25">
      <c r="A892" t="s">
        <v>886</v>
      </c>
      <c r="B892">
        <v>33385.120000000003</v>
      </c>
      <c r="C892">
        <v>0</v>
      </c>
      <c r="D892">
        <v>281510.77</v>
      </c>
      <c r="E892">
        <v>0</v>
      </c>
      <c r="G892">
        <v>13702.11</v>
      </c>
      <c r="H892">
        <v>0</v>
      </c>
      <c r="I892">
        <v>0</v>
      </c>
      <c r="J892">
        <v>0</v>
      </c>
      <c r="L892">
        <v>22683.32</v>
      </c>
      <c r="M892">
        <v>0</v>
      </c>
      <c r="N892">
        <v>12255.39</v>
      </c>
      <c r="O892">
        <v>0</v>
      </c>
      <c r="Q892">
        <v>28724.34</v>
      </c>
      <c r="R892">
        <v>0</v>
      </c>
      <c r="S892">
        <v>0</v>
      </c>
      <c r="T892">
        <v>0</v>
      </c>
      <c r="V892">
        <v>0</v>
      </c>
      <c r="W892">
        <v>31852.68</v>
      </c>
      <c r="X892">
        <v>0</v>
      </c>
      <c r="Y892">
        <v>0</v>
      </c>
      <c r="AA892" s="2">
        <v>510315</v>
      </c>
      <c r="AB892">
        <v>0</v>
      </c>
      <c r="AC892">
        <v>4830875</v>
      </c>
      <c r="AD892">
        <v>59034.3</v>
      </c>
      <c r="AE892">
        <v>0</v>
      </c>
    </row>
    <row r="893" spans="1:31" x14ac:dyDescent="0.25">
      <c r="A893" t="s">
        <v>887</v>
      </c>
      <c r="B893">
        <v>0</v>
      </c>
      <c r="C893">
        <v>118967.03</v>
      </c>
      <c r="D893">
        <v>0</v>
      </c>
      <c r="E893">
        <v>0</v>
      </c>
      <c r="G893">
        <v>0</v>
      </c>
      <c r="H893">
        <v>75175.7</v>
      </c>
      <c r="I893">
        <v>0</v>
      </c>
      <c r="J893">
        <v>132211.96</v>
      </c>
      <c r="L893">
        <v>0</v>
      </c>
      <c r="M893">
        <v>32586.639999999999</v>
      </c>
      <c r="N893">
        <v>0</v>
      </c>
      <c r="O893">
        <v>70420.259999999995</v>
      </c>
      <c r="Q893">
        <v>0</v>
      </c>
      <c r="R893">
        <v>92317.32</v>
      </c>
      <c r="S893">
        <v>1188034.95</v>
      </c>
      <c r="T893">
        <v>20236.509999999998</v>
      </c>
      <c r="V893">
        <v>298430.59000000003</v>
      </c>
      <c r="W893">
        <v>23803.33</v>
      </c>
      <c r="X893">
        <v>1946994.38</v>
      </c>
      <c r="Y893">
        <v>7701.27</v>
      </c>
      <c r="AA893" s="2">
        <v>510320</v>
      </c>
      <c r="AB893">
        <v>6675278.25</v>
      </c>
      <c r="AC893">
        <v>731500.01</v>
      </c>
      <c r="AD893">
        <v>80506.12</v>
      </c>
      <c r="AE893">
        <v>2.12261E-3</v>
      </c>
    </row>
    <row r="894" spans="1:31" x14ac:dyDescent="0.25">
      <c r="A894" t="s">
        <v>888</v>
      </c>
      <c r="B894">
        <v>3588035.97</v>
      </c>
      <c r="C894">
        <v>27075591.140000001</v>
      </c>
      <c r="D894">
        <v>20160493.550000001</v>
      </c>
      <c r="E894">
        <v>34517998.009999998</v>
      </c>
      <c r="G894">
        <v>3489649.95</v>
      </c>
      <c r="H894">
        <v>29659869.949999999</v>
      </c>
      <c r="I894">
        <v>28749794.43</v>
      </c>
      <c r="J894">
        <v>52044863.869999997</v>
      </c>
      <c r="L894">
        <v>4257478.46</v>
      </c>
      <c r="M894">
        <v>44117748.049999997</v>
      </c>
      <c r="N894">
        <v>50950823.07</v>
      </c>
      <c r="O894">
        <v>67336431.590000004</v>
      </c>
      <c r="Q894">
        <v>4827457.3</v>
      </c>
      <c r="R894">
        <v>59510680.32</v>
      </c>
      <c r="S894">
        <v>78361674.859999999</v>
      </c>
      <c r="T894">
        <v>80587277.219999999</v>
      </c>
      <c r="V894">
        <v>67573596.319999993</v>
      </c>
      <c r="W894">
        <v>7834760.8399999999</v>
      </c>
      <c r="X894">
        <v>83562385.5</v>
      </c>
      <c r="Y894">
        <v>94391678.670000002</v>
      </c>
      <c r="AA894" s="2">
        <v>5104</v>
      </c>
      <c r="AB894">
        <v>94695268.629999995</v>
      </c>
      <c r="AC894">
        <v>71666035.920000002</v>
      </c>
      <c r="AD894">
        <v>11128299.02</v>
      </c>
      <c r="AE894">
        <v>90.893163829999992</v>
      </c>
    </row>
    <row r="895" spans="1:31" x14ac:dyDescent="0.25">
      <c r="A895" t="s">
        <v>889</v>
      </c>
      <c r="B895">
        <v>1619415.21</v>
      </c>
      <c r="C895">
        <v>27068687.280000001</v>
      </c>
      <c r="D895">
        <v>13441231.640000001</v>
      </c>
      <c r="E895">
        <v>23413133.920000002</v>
      </c>
      <c r="G895">
        <v>1527239.3</v>
      </c>
      <c r="H895">
        <v>29647832.079999998</v>
      </c>
      <c r="I895">
        <v>20803433.039999999</v>
      </c>
      <c r="J895">
        <v>35900568.25</v>
      </c>
      <c r="L895">
        <v>2177890.21</v>
      </c>
      <c r="M895">
        <v>44096039.780000001</v>
      </c>
      <c r="N895">
        <v>41957185.960000001</v>
      </c>
      <c r="O895">
        <v>46972674.630000003</v>
      </c>
      <c r="Q895">
        <v>2574181.27</v>
      </c>
      <c r="R895">
        <v>59452467.130000003</v>
      </c>
      <c r="S895">
        <v>52007419.969999999</v>
      </c>
      <c r="T895">
        <v>52735236.450000003</v>
      </c>
      <c r="V895">
        <v>67558281.859999999</v>
      </c>
      <c r="W895">
        <v>5447876.0599999996</v>
      </c>
      <c r="X895">
        <v>67438963.329999998</v>
      </c>
      <c r="Y895">
        <v>60245256.579999998</v>
      </c>
      <c r="AA895" s="2">
        <v>510405</v>
      </c>
      <c r="AB895">
        <v>79281104.049999997</v>
      </c>
      <c r="AC895">
        <v>0</v>
      </c>
      <c r="AD895">
        <v>8827212.0800000001</v>
      </c>
      <c r="AE895">
        <v>54.79292444</v>
      </c>
    </row>
    <row r="896" spans="1:31" x14ac:dyDescent="0.25">
      <c r="A896" t="s">
        <v>890</v>
      </c>
      <c r="B896">
        <v>0</v>
      </c>
      <c r="C896">
        <v>0</v>
      </c>
      <c r="D896">
        <v>0</v>
      </c>
      <c r="E896">
        <v>5713806.6200000001</v>
      </c>
      <c r="G896">
        <v>0</v>
      </c>
      <c r="H896">
        <v>0</v>
      </c>
      <c r="I896">
        <v>0</v>
      </c>
      <c r="J896">
        <v>6475076.7199999997</v>
      </c>
      <c r="L896">
        <v>0</v>
      </c>
      <c r="M896">
        <v>0</v>
      </c>
      <c r="N896">
        <v>0</v>
      </c>
      <c r="O896">
        <v>6087295.7400000002</v>
      </c>
      <c r="Q896">
        <v>0</v>
      </c>
      <c r="R896">
        <v>0</v>
      </c>
      <c r="S896">
        <v>0</v>
      </c>
      <c r="T896">
        <v>6537354.0800000001</v>
      </c>
      <c r="V896">
        <v>0</v>
      </c>
      <c r="W896">
        <v>0</v>
      </c>
      <c r="X896">
        <v>0</v>
      </c>
      <c r="Y896">
        <v>7558525.3399999999</v>
      </c>
      <c r="AA896" s="2">
        <v>510410</v>
      </c>
      <c r="AB896">
        <v>0</v>
      </c>
      <c r="AC896">
        <v>0</v>
      </c>
      <c r="AD896">
        <v>0</v>
      </c>
      <c r="AE896">
        <v>5.4694350400000005</v>
      </c>
    </row>
    <row r="897" spans="1:31" x14ac:dyDescent="0.25">
      <c r="A897" t="s">
        <v>891</v>
      </c>
      <c r="B897">
        <v>1658040.74</v>
      </c>
      <c r="C897">
        <v>0</v>
      </c>
      <c r="D897">
        <v>0</v>
      </c>
      <c r="E897">
        <v>0</v>
      </c>
      <c r="G897">
        <v>1878502.67</v>
      </c>
      <c r="H897">
        <v>0</v>
      </c>
      <c r="I897">
        <v>0</v>
      </c>
      <c r="J897">
        <v>0</v>
      </c>
      <c r="L897">
        <v>1847022.56</v>
      </c>
      <c r="M897">
        <v>0</v>
      </c>
      <c r="N897">
        <v>48674.15</v>
      </c>
      <c r="O897">
        <v>0</v>
      </c>
      <c r="Q897">
        <v>1698352.72</v>
      </c>
      <c r="R897">
        <v>0</v>
      </c>
      <c r="S897">
        <v>59007.02</v>
      </c>
      <c r="T897">
        <v>0</v>
      </c>
      <c r="V897">
        <v>0</v>
      </c>
      <c r="W897">
        <v>1725211.51</v>
      </c>
      <c r="X897">
        <v>34734.14</v>
      </c>
      <c r="Y897">
        <v>0</v>
      </c>
      <c r="AA897" s="2">
        <v>510415</v>
      </c>
      <c r="AB897">
        <v>0</v>
      </c>
      <c r="AC897">
        <v>0</v>
      </c>
      <c r="AD897">
        <v>1348521.18</v>
      </c>
      <c r="AE897">
        <v>0</v>
      </c>
    </row>
    <row r="898" spans="1:31" x14ac:dyDescent="0.25">
      <c r="A898" t="s">
        <v>892</v>
      </c>
      <c r="B898">
        <v>0</v>
      </c>
      <c r="C898">
        <v>0</v>
      </c>
      <c r="D898">
        <v>4439.3100000000004</v>
      </c>
      <c r="E898">
        <v>567862.49</v>
      </c>
      <c r="G898">
        <v>0</v>
      </c>
      <c r="H898">
        <v>0</v>
      </c>
      <c r="I898">
        <v>318917.51</v>
      </c>
      <c r="J898">
        <v>3083068.22</v>
      </c>
      <c r="L898">
        <v>0</v>
      </c>
      <c r="M898">
        <v>0</v>
      </c>
      <c r="N898">
        <v>1804174.33</v>
      </c>
      <c r="O898">
        <v>5675233.4100000001</v>
      </c>
      <c r="Q898">
        <v>0</v>
      </c>
      <c r="R898">
        <v>0</v>
      </c>
      <c r="S898">
        <v>2431088.2000000002</v>
      </c>
      <c r="T898">
        <v>12701910.34</v>
      </c>
      <c r="V898">
        <v>0</v>
      </c>
      <c r="W898">
        <v>0</v>
      </c>
      <c r="X898">
        <v>3044644.68</v>
      </c>
      <c r="Y898">
        <v>16824671.530000001</v>
      </c>
      <c r="AA898" s="2">
        <v>510420</v>
      </c>
      <c r="AB898">
        <v>2795720.92</v>
      </c>
      <c r="AC898">
        <v>0</v>
      </c>
      <c r="AD898">
        <v>0</v>
      </c>
      <c r="AE898">
        <v>22.904406909999999</v>
      </c>
    </row>
    <row r="899" spans="1:31" x14ac:dyDescent="0.25">
      <c r="A899" t="s">
        <v>893</v>
      </c>
      <c r="AA899" s="2">
        <v>510421</v>
      </c>
      <c r="AB899">
        <v>0</v>
      </c>
      <c r="AC899">
        <v>0</v>
      </c>
      <c r="AD899">
        <v>0</v>
      </c>
      <c r="AE899">
        <v>0</v>
      </c>
    </row>
    <row r="900" spans="1:31" x14ac:dyDescent="0.25">
      <c r="A900" t="s">
        <v>894</v>
      </c>
      <c r="AA900" s="2">
        <v>510430</v>
      </c>
      <c r="AB900">
        <v>0</v>
      </c>
      <c r="AC900">
        <v>0</v>
      </c>
      <c r="AD900">
        <v>22406.400000000001</v>
      </c>
      <c r="AE900">
        <v>0</v>
      </c>
    </row>
    <row r="901" spans="1:31" x14ac:dyDescent="0.25">
      <c r="A901" t="s">
        <v>895</v>
      </c>
      <c r="B901">
        <v>234583.38</v>
      </c>
      <c r="C901">
        <v>0</v>
      </c>
      <c r="D901">
        <v>1467542.19</v>
      </c>
      <c r="E901">
        <v>2082736.88</v>
      </c>
      <c r="G901">
        <v>31021.98</v>
      </c>
      <c r="H901">
        <v>0</v>
      </c>
      <c r="I901">
        <v>1125828.52</v>
      </c>
      <c r="J901">
        <v>2147799.88</v>
      </c>
      <c r="L901">
        <v>174436.09</v>
      </c>
      <c r="M901">
        <v>0</v>
      </c>
      <c r="N901">
        <v>1581660.59</v>
      </c>
      <c r="O901">
        <v>2960465.86</v>
      </c>
      <c r="Q901">
        <v>449244.3</v>
      </c>
      <c r="R901">
        <v>0</v>
      </c>
      <c r="S901">
        <v>2101582.5</v>
      </c>
      <c r="T901">
        <v>3309945.12</v>
      </c>
      <c r="V901">
        <v>0</v>
      </c>
      <c r="W901">
        <v>381842.6</v>
      </c>
      <c r="X901">
        <v>1348897.44</v>
      </c>
      <c r="Y901">
        <v>3532996.33</v>
      </c>
      <c r="AA901" s="2">
        <v>510435</v>
      </c>
      <c r="AB901">
        <v>861597.42</v>
      </c>
      <c r="AC901">
        <v>0</v>
      </c>
      <c r="AD901">
        <v>363547.32</v>
      </c>
      <c r="AE901">
        <v>1.9996561000000002</v>
      </c>
    </row>
    <row r="902" spans="1:31" x14ac:dyDescent="0.25">
      <c r="A902" t="s">
        <v>896</v>
      </c>
      <c r="B902">
        <v>75996.639999999999</v>
      </c>
      <c r="C902">
        <v>6903.86</v>
      </c>
      <c r="D902">
        <v>5247280.41</v>
      </c>
      <c r="E902">
        <v>2740458.1</v>
      </c>
      <c r="G902">
        <v>52886</v>
      </c>
      <c r="H902">
        <v>12037.87</v>
      </c>
      <c r="I902">
        <v>6501615.3600000003</v>
      </c>
      <c r="J902">
        <v>4438350.8</v>
      </c>
      <c r="L902">
        <v>58129.599999999999</v>
      </c>
      <c r="M902">
        <v>21708.27</v>
      </c>
      <c r="N902">
        <v>5559128.04</v>
      </c>
      <c r="O902">
        <v>5640761.9500000002</v>
      </c>
      <c r="Q902">
        <v>62851.99</v>
      </c>
      <c r="R902">
        <v>58213.19</v>
      </c>
      <c r="S902">
        <v>21762577.170000002</v>
      </c>
      <c r="T902">
        <v>5302831.2300000004</v>
      </c>
      <c r="V902">
        <v>15314.46</v>
      </c>
      <c r="W902">
        <v>184610.41</v>
      </c>
      <c r="X902">
        <v>11695145.91</v>
      </c>
      <c r="Y902">
        <v>6230228.8899999997</v>
      </c>
      <c r="AA902" s="2">
        <v>510450</v>
      </c>
      <c r="AB902">
        <v>11756846.24</v>
      </c>
      <c r="AC902">
        <v>20207.189999999999</v>
      </c>
      <c r="AD902">
        <v>483835.55</v>
      </c>
      <c r="AE902">
        <v>5.7267413400000002</v>
      </c>
    </row>
    <row r="903" spans="1:31" x14ac:dyDescent="0.25">
      <c r="A903" t="s">
        <v>897</v>
      </c>
      <c r="B903">
        <v>0</v>
      </c>
      <c r="C903">
        <v>0</v>
      </c>
      <c r="D903">
        <v>0</v>
      </c>
      <c r="E903">
        <v>0</v>
      </c>
      <c r="G903">
        <v>0</v>
      </c>
      <c r="H903">
        <v>0</v>
      </c>
      <c r="I903">
        <v>0</v>
      </c>
      <c r="J903">
        <v>0</v>
      </c>
      <c r="L903">
        <v>0</v>
      </c>
      <c r="M903">
        <v>0</v>
      </c>
      <c r="N903">
        <v>0</v>
      </c>
      <c r="O903">
        <v>0</v>
      </c>
      <c r="Q903">
        <v>42827.02</v>
      </c>
      <c r="R903">
        <v>0</v>
      </c>
      <c r="S903">
        <v>0</v>
      </c>
      <c r="T903">
        <v>0</v>
      </c>
      <c r="V903">
        <v>0</v>
      </c>
      <c r="W903">
        <v>95220.26</v>
      </c>
      <c r="X903">
        <v>0</v>
      </c>
      <c r="Y903">
        <v>0</v>
      </c>
      <c r="AA903" s="2">
        <v>510455</v>
      </c>
      <c r="AB903">
        <v>0</v>
      </c>
      <c r="AC903">
        <v>0</v>
      </c>
      <c r="AD903">
        <v>82776.490000000005</v>
      </c>
      <c r="AE903">
        <v>0</v>
      </c>
    </row>
    <row r="904" spans="1:31" x14ac:dyDescent="0.25">
      <c r="A904" t="s">
        <v>898</v>
      </c>
      <c r="B904">
        <v>83718.22</v>
      </c>
      <c r="C904">
        <v>16484.73</v>
      </c>
      <c r="D904">
        <v>2078345.6</v>
      </c>
      <c r="E904">
        <v>2838272.82</v>
      </c>
      <c r="G904">
        <v>1048891.27</v>
      </c>
      <c r="H904">
        <v>25840.73</v>
      </c>
      <c r="I904">
        <v>1827568.06</v>
      </c>
      <c r="J904">
        <v>2273403.6800000002</v>
      </c>
      <c r="L904">
        <v>1136876.5900000001</v>
      </c>
      <c r="M904">
        <v>31344.86</v>
      </c>
      <c r="N904">
        <v>2119474.92</v>
      </c>
      <c r="O904">
        <v>28208.09</v>
      </c>
      <c r="Q904">
        <v>670013.84</v>
      </c>
      <c r="R904">
        <v>16523.32</v>
      </c>
      <c r="S904">
        <v>2189465.2599999998</v>
      </c>
      <c r="T904">
        <v>5162.26</v>
      </c>
      <c r="V904">
        <v>24846.3</v>
      </c>
      <c r="W904">
        <v>444822.76</v>
      </c>
      <c r="X904">
        <v>3010858.01</v>
      </c>
      <c r="Y904">
        <v>3470.97</v>
      </c>
      <c r="AA904" s="2">
        <v>5190</v>
      </c>
      <c r="AB904">
        <v>4762079.3099999996</v>
      </c>
      <c r="AC904">
        <v>2867.36</v>
      </c>
      <c r="AD904">
        <v>359543.69</v>
      </c>
      <c r="AE904">
        <v>1.3055199999999999E-3</v>
      </c>
    </row>
    <row r="905" spans="1:31" x14ac:dyDescent="0.25">
      <c r="A905" t="s">
        <v>899</v>
      </c>
      <c r="B905">
        <v>0</v>
      </c>
      <c r="C905">
        <v>0</v>
      </c>
      <c r="D905">
        <v>0</v>
      </c>
      <c r="E905">
        <v>29.91</v>
      </c>
      <c r="G905">
        <v>0</v>
      </c>
      <c r="H905">
        <v>0</v>
      </c>
      <c r="I905">
        <v>0</v>
      </c>
      <c r="J905">
        <v>0</v>
      </c>
      <c r="L905">
        <v>0</v>
      </c>
      <c r="M905">
        <v>0</v>
      </c>
      <c r="N905">
        <v>0</v>
      </c>
      <c r="O905">
        <v>0</v>
      </c>
      <c r="Q905">
        <v>0</v>
      </c>
      <c r="R905">
        <v>0</v>
      </c>
      <c r="S905">
        <v>0</v>
      </c>
      <c r="T905">
        <v>0</v>
      </c>
      <c r="V905">
        <v>0</v>
      </c>
      <c r="W905">
        <v>0</v>
      </c>
      <c r="X905">
        <v>0</v>
      </c>
      <c r="Y905">
        <v>0</v>
      </c>
      <c r="AA905" s="2">
        <v>519005</v>
      </c>
      <c r="AB905">
        <v>0</v>
      </c>
      <c r="AC905">
        <v>0</v>
      </c>
      <c r="AD905">
        <v>0</v>
      </c>
      <c r="AE905">
        <v>0</v>
      </c>
    </row>
    <row r="906" spans="1:31" x14ac:dyDescent="0.25">
      <c r="A906" t="s">
        <v>900</v>
      </c>
      <c r="B906">
        <v>0</v>
      </c>
      <c r="C906">
        <v>0</v>
      </c>
      <c r="D906">
        <v>0</v>
      </c>
      <c r="E906">
        <v>131.97999999999999</v>
      </c>
      <c r="G906">
        <v>0</v>
      </c>
      <c r="H906">
        <v>0</v>
      </c>
      <c r="I906">
        <v>0</v>
      </c>
      <c r="J906">
        <v>140.88</v>
      </c>
      <c r="L906">
        <v>0</v>
      </c>
      <c r="M906">
        <v>0</v>
      </c>
      <c r="N906">
        <v>0</v>
      </c>
      <c r="O906">
        <v>0</v>
      </c>
      <c r="Q906">
        <v>0</v>
      </c>
      <c r="R906">
        <v>0</v>
      </c>
      <c r="S906">
        <v>0</v>
      </c>
      <c r="T906">
        <v>0</v>
      </c>
      <c r="V906">
        <v>0</v>
      </c>
      <c r="W906">
        <v>0</v>
      </c>
      <c r="X906">
        <v>0</v>
      </c>
      <c r="Y906">
        <v>0</v>
      </c>
      <c r="AA906" s="2">
        <v>519010</v>
      </c>
      <c r="AB906">
        <v>0</v>
      </c>
      <c r="AC906">
        <v>0</v>
      </c>
      <c r="AD906">
        <v>0</v>
      </c>
      <c r="AE906">
        <v>0</v>
      </c>
    </row>
    <row r="907" spans="1:31" x14ac:dyDescent="0.25">
      <c r="A907" t="s">
        <v>901</v>
      </c>
      <c r="B907">
        <v>83718.22</v>
      </c>
      <c r="C907">
        <v>16484.73</v>
      </c>
      <c r="D907">
        <v>2078345.6</v>
      </c>
      <c r="E907">
        <v>2838110.93</v>
      </c>
      <c r="G907">
        <v>1048891.27</v>
      </c>
      <c r="H907">
        <v>25840.73</v>
      </c>
      <c r="I907">
        <v>1827568.06</v>
      </c>
      <c r="J907">
        <v>2273262.7999999998</v>
      </c>
      <c r="L907">
        <v>1136876.5900000001</v>
      </c>
      <c r="M907">
        <v>31344.86</v>
      </c>
      <c r="N907">
        <v>2119474.92</v>
      </c>
      <c r="O907">
        <v>28208.09</v>
      </c>
      <c r="Q907">
        <v>670013.84</v>
      </c>
      <c r="R907">
        <v>16523.32</v>
      </c>
      <c r="S907">
        <v>2189465.2599999998</v>
      </c>
      <c r="T907">
        <v>5162.26</v>
      </c>
      <c r="V907">
        <v>24846.3</v>
      </c>
      <c r="W907">
        <v>444822.76</v>
      </c>
      <c r="X907">
        <v>3010858.01</v>
      </c>
      <c r="Y907">
        <v>3470.97</v>
      </c>
      <c r="AA907" s="2">
        <v>519090</v>
      </c>
      <c r="AB907">
        <v>4762079.3099999996</v>
      </c>
      <c r="AC907">
        <v>2867.36</v>
      </c>
      <c r="AD907">
        <v>359543.69</v>
      </c>
      <c r="AE907">
        <v>1.3055199999999999E-3</v>
      </c>
    </row>
    <row r="908" spans="1:31" x14ac:dyDescent="0.25">
      <c r="A908" t="s">
        <v>902</v>
      </c>
      <c r="B908">
        <v>0</v>
      </c>
      <c r="C908">
        <v>114364.62</v>
      </c>
      <c r="D908">
        <v>34289.32</v>
      </c>
      <c r="E908">
        <v>6594258.6399999997</v>
      </c>
      <c r="G908">
        <v>576705.51</v>
      </c>
      <c r="H908">
        <v>188603.31</v>
      </c>
      <c r="I908">
        <v>64178.65</v>
      </c>
      <c r="J908">
        <v>3597880.14</v>
      </c>
      <c r="L908">
        <v>935950.11</v>
      </c>
      <c r="M908">
        <v>393883.83</v>
      </c>
      <c r="N908">
        <v>55391.06</v>
      </c>
      <c r="O908">
        <v>2468466.73</v>
      </c>
      <c r="Q908">
        <v>567517.03</v>
      </c>
      <c r="R908">
        <v>574947.92000000004</v>
      </c>
      <c r="S908">
        <v>45429.51</v>
      </c>
      <c r="T908">
        <v>2449312.1800000002</v>
      </c>
      <c r="V908">
        <v>986154.82</v>
      </c>
      <c r="W908">
        <v>272519.24</v>
      </c>
      <c r="X908">
        <v>32274.41</v>
      </c>
      <c r="Y908">
        <v>3204637.18</v>
      </c>
      <c r="AA908" s="2">
        <v>52</v>
      </c>
      <c r="AB908">
        <v>55932.02</v>
      </c>
      <c r="AC908">
        <v>2421834.89</v>
      </c>
      <c r="AD908">
        <v>196976.89</v>
      </c>
      <c r="AE908">
        <v>3.2257801800000001</v>
      </c>
    </row>
    <row r="909" spans="1:31" x14ac:dyDescent="0.25">
      <c r="A909" t="s">
        <v>903</v>
      </c>
      <c r="B909">
        <v>0</v>
      </c>
      <c r="C909">
        <v>12566.75</v>
      </c>
      <c r="D909">
        <v>0</v>
      </c>
      <c r="E909">
        <v>2898329.84</v>
      </c>
      <c r="G909">
        <v>0</v>
      </c>
      <c r="H909">
        <v>0</v>
      </c>
      <c r="I909">
        <v>0</v>
      </c>
      <c r="J909">
        <v>1832447.57</v>
      </c>
      <c r="L909">
        <v>0</v>
      </c>
      <c r="M909">
        <v>0</v>
      </c>
      <c r="N909">
        <v>0</v>
      </c>
      <c r="O909">
        <v>836616.27</v>
      </c>
      <c r="Q909">
        <v>0</v>
      </c>
      <c r="R909">
        <v>0</v>
      </c>
      <c r="S909">
        <v>0</v>
      </c>
      <c r="T909">
        <v>435448.9</v>
      </c>
      <c r="V909">
        <v>0</v>
      </c>
      <c r="W909">
        <v>0</v>
      </c>
      <c r="X909">
        <v>0</v>
      </c>
      <c r="Y909">
        <v>56443.72</v>
      </c>
      <c r="AA909" s="2">
        <v>5201</v>
      </c>
      <c r="AB909">
        <v>0</v>
      </c>
      <c r="AC909">
        <v>0</v>
      </c>
      <c r="AD909">
        <v>0</v>
      </c>
      <c r="AE909">
        <v>1.3102639999999999E-2</v>
      </c>
    </row>
    <row r="910" spans="1:31" x14ac:dyDescent="0.25">
      <c r="A910" t="s">
        <v>904</v>
      </c>
      <c r="B910">
        <v>0</v>
      </c>
      <c r="C910">
        <v>12566.75</v>
      </c>
      <c r="D910">
        <v>0</v>
      </c>
      <c r="E910">
        <v>2032203.44</v>
      </c>
      <c r="G910">
        <v>0</v>
      </c>
      <c r="H910">
        <v>0</v>
      </c>
      <c r="I910">
        <v>0</v>
      </c>
      <c r="J910">
        <v>1301698.1499999999</v>
      </c>
      <c r="L910">
        <v>0</v>
      </c>
      <c r="M910">
        <v>0</v>
      </c>
      <c r="N910">
        <v>0</v>
      </c>
      <c r="O910">
        <v>581376.11</v>
      </c>
      <c r="Q910">
        <v>0</v>
      </c>
      <c r="R910">
        <v>0</v>
      </c>
      <c r="S910">
        <v>0</v>
      </c>
      <c r="T910">
        <v>196298.87</v>
      </c>
      <c r="V910">
        <v>0</v>
      </c>
      <c r="W910">
        <v>0</v>
      </c>
      <c r="X910">
        <v>0</v>
      </c>
      <c r="Y910">
        <v>23998.45</v>
      </c>
      <c r="AA910" s="2">
        <v>520105</v>
      </c>
      <c r="AB910">
        <v>0</v>
      </c>
      <c r="AC910">
        <v>0</v>
      </c>
      <c r="AD910">
        <v>0</v>
      </c>
      <c r="AE910">
        <v>1.9521199999999999E-3</v>
      </c>
    </row>
    <row r="911" spans="1:31" x14ac:dyDescent="0.25">
      <c r="A911" t="s">
        <v>905</v>
      </c>
      <c r="B911">
        <v>0</v>
      </c>
      <c r="C911">
        <v>0</v>
      </c>
      <c r="D911">
        <v>0</v>
      </c>
      <c r="E911">
        <v>604214.5</v>
      </c>
      <c r="G911">
        <v>0</v>
      </c>
      <c r="H911">
        <v>0</v>
      </c>
      <c r="I911">
        <v>0</v>
      </c>
      <c r="J911">
        <v>291720.40999999997</v>
      </c>
      <c r="L911">
        <v>0</v>
      </c>
      <c r="M911">
        <v>0</v>
      </c>
      <c r="N911">
        <v>0</v>
      </c>
      <c r="O911">
        <v>59192.06</v>
      </c>
      <c r="Q911">
        <v>0</v>
      </c>
      <c r="R911">
        <v>0</v>
      </c>
      <c r="S911">
        <v>0</v>
      </c>
      <c r="T911">
        <v>9041.4599999999991</v>
      </c>
      <c r="V911">
        <v>0</v>
      </c>
      <c r="W911">
        <v>0</v>
      </c>
      <c r="X911">
        <v>0</v>
      </c>
      <c r="Y911">
        <v>593.66999999999996</v>
      </c>
      <c r="AA911" s="2">
        <v>520110</v>
      </c>
      <c r="AB911">
        <v>0</v>
      </c>
      <c r="AC911">
        <v>0</v>
      </c>
      <c r="AD911">
        <v>0</v>
      </c>
      <c r="AE911">
        <v>0</v>
      </c>
    </row>
    <row r="912" spans="1:31" x14ac:dyDescent="0.25">
      <c r="A912" t="s">
        <v>906</v>
      </c>
      <c r="B912">
        <v>0</v>
      </c>
      <c r="C912">
        <v>0</v>
      </c>
      <c r="D912">
        <v>0</v>
      </c>
      <c r="E912">
        <v>0</v>
      </c>
      <c r="G912">
        <v>0</v>
      </c>
      <c r="H912">
        <v>0</v>
      </c>
      <c r="I912">
        <v>0</v>
      </c>
      <c r="J912">
        <v>0</v>
      </c>
      <c r="L912">
        <v>0</v>
      </c>
      <c r="M912">
        <v>0</v>
      </c>
      <c r="N912">
        <v>0</v>
      </c>
      <c r="O912">
        <v>0</v>
      </c>
      <c r="Q912">
        <v>0</v>
      </c>
      <c r="R912">
        <v>0</v>
      </c>
      <c r="S912">
        <v>0</v>
      </c>
      <c r="T912">
        <v>0</v>
      </c>
      <c r="V912">
        <v>0</v>
      </c>
      <c r="W912">
        <v>0</v>
      </c>
      <c r="X912">
        <v>0</v>
      </c>
      <c r="Y912">
        <v>0</v>
      </c>
      <c r="AA912" s="2">
        <v>520115</v>
      </c>
      <c r="AB912">
        <v>0</v>
      </c>
      <c r="AC912">
        <v>0</v>
      </c>
      <c r="AD912">
        <v>0</v>
      </c>
      <c r="AE912">
        <v>0</v>
      </c>
    </row>
    <row r="913" spans="1:31" x14ac:dyDescent="0.25">
      <c r="A913" t="s">
        <v>907</v>
      </c>
      <c r="B913">
        <v>0</v>
      </c>
      <c r="C913">
        <v>0</v>
      </c>
      <c r="D913">
        <v>0</v>
      </c>
      <c r="E913">
        <v>1223.54</v>
      </c>
      <c r="G913">
        <v>0</v>
      </c>
      <c r="H913">
        <v>0</v>
      </c>
      <c r="I913">
        <v>0</v>
      </c>
      <c r="J913">
        <v>178.8</v>
      </c>
      <c r="L913">
        <v>0</v>
      </c>
      <c r="M913">
        <v>0</v>
      </c>
      <c r="N913">
        <v>0</v>
      </c>
      <c r="O913">
        <v>132.69</v>
      </c>
      <c r="Q913">
        <v>0</v>
      </c>
      <c r="R913">
        <v>0</v>
      </c>
      <c r="S913">
        <v>0</v>
      </c>
      <c r="T913">
        <v>5.62</v>
      </c>
      <c r="V913">
        <v>0</v>
      </c>
      <c r="W913">
        <v>0</v>
      </c>
      <c r="X913">
        <v>0</v>
      </c>
      <c r="Y913">
        <v>0</v>
      </c>
      <c r="AA913" s="2">
        <v>520120</v>
      </c>
      <c r="AB913">
        <v>0</v>
      </c>
      <c r="AC913">
        <v>0</v>
      </c>
      <c r="AD913">
        <v>0</v>
      </c>
      <c r="AE913">
        <v>0</v>
      </c>
    </row>
    <row r="914" spans="1:31" x14ac:dyDescent="0.25">
      <c r="A914" t="s">
        <v>908</v>
      </c>
      <c r="B914">
        <v>0</v>
      </c>
      <c r="C914">
        <v>0</v>
      </c>
      <c r="D914">
        <v>0</v>
      </c>
      <c r="E914">
        <v>260688.36</v>
      </c>
      <c r="G914">
        <v>0</v>
      </c>
      <c r="H914">
        <v>0</v>
      </c>
      <c r="I914">
        <v>0</v>
      </c>
      <c r="J914">
        <v>238850.21</v>
      </c>
      <c r="L914">
        <v>0</v>
      </c>
      <c r="M914">
        <v>0</v>
      </c>
      <c r="N914">
        <v>0</v>
      </c>
      <c r="O914">
        <v>195915.41</v>
      </c>
      <c r="Q914">
        <v>0</v>
      </c>
      <c r="R914">
        <v>0</v>
      </c>
      <c r="S914">
        <v>0</v>
      </c>
      <c r="T914">
        <v>230102.95</v>
      </c>
      <c r="V914">
        <v>0</v>
      </c>
      <c r="W914">
        <v>0</v>
      </c>
      <c r="X914">
        <v>0</v>
      </c>
      <c r="Y914">
        <v>31851.599999999999</v>
      </c>
      <c r="AA914" s="2">
        <v>520125</v>
      </c>
      <c r="AB914">
        <v>0</v>
      </c>
      <c r="AC914">
        <v>0</v>
      </c>
      <c r="AD914">
        <v>0</v>
      </c>
      <c r="AE914">
        <v>1.1150520000000001E-2</v>
      </c>
    </row>
    <row r="915" spans="1:31" x14ac:dyDescent="0.25">
      <c r="A915" t="s">
        <v>909</v>
      </c>
      <c r="B915">
        <v>0</v>
      </c>
      <c r="C915">
        <v>0</v>
      </c>
      <c r="D915">
        <v>0</v>
      </c>
      <c r="E915">
        <v>0</v>
      </c>
      <c r="G915">
        <v>0</v>
      </c>
      <c r="H915">
        <v>0</v>
      </c>
      <c r="I915">
        <v>0</v>
      </c>
      <c r="J915">
        <v>0</v>
      </c>
      <c r="L915">
        <v>0</v>
      </c>
      <c r="M915">
        <v>0</v>
      </c>
      <c r="N915">
        <v>0</v>
      </c>
      <c r="O915">
        <v>0</v>
      </c>
      <c r="Q915">
        <v>0</v>
      </c>
      <c r="R915">
        <v>0</v>
      </c>
      <c r="S915">
        <v>0</v>
      </c>
      <c r="T915">
        <v>0</v>
      </c>
      <c r="V915">
        <v>0</v>
      </c>
      <c r="W915">
        <v>0</v>
      </c>
      <c r="X915">
        <v>0</v>
      </c>
      <c r="Y915">
        <v>0</v>
      </c>
      <c r="AA915" s="2">
        <v>5202</v>
      </c>
      <c r="AB915">
        <v>0</v>
      </c>
      <c r="AC915">
        <v>0</v>
      </c>
      <c r="AD915">
        <v>0</v>
      </c>
      <c r="AE915">
        <v>0</v>
      </c>
    </row>
    <row r="916" spans="1:31" x14ac:dyDescent="0.25">
      <c r="A916" t="s">
        <v>910</v>
      </c>
      <c r="B916">
        <v>0</v>
      </c>
      <c r="C916">
        <v>0</v>
      </c>
      <c r="D916">
        <v>0</v>
      </c>
      <c r="E916">
        <v>21.47</v>
      </c>
      <c r="G916">
        <v>0</v>
      </c>
      <c r="H916">
        <v>0</v>
      </c>
      <c r="I916">
        <v>0</v>
      </c>
      <c r="J916">
        <v>310.75</v>
      </c>
      <c r="L916">
        <v>0</v>
      </c>
      <c r="M916">
        <v>0</v>
      </c>
      <c r="N916">
        <v>0</v>
      </c>
      <c r="O916">
        <v>1031.57</v>
      </c>
      <c r="Q916">
        <v>0</v>
      </c>
      <c r="R916">
        <v>0</v>
      </c>
      <c r="S916">
        <v>0</v>
      </c>
      <c r="T916">
        <v>658.03</v>
      </c>
      <c r="V916">
        <v>0</v>
      </c>
      <c r="W916">
        <v>0</v>
      </c>
      <c r="X916">
        <v>0</v>
      </c>
      <c r="Y916">
        <v>342.05</v>
      </c>
      <c r="AA916" s="2">
        <v>5203</v>
      </c>
      <c r="AB916">
        <v>0</v>
      </c>
      <c r="AC916">
        <v>0</v>
      </c>
      <c r="AD916">
        <v>0</v>
      </c>
      <c r="AE916">
        <v>1.0424100000000001E-3</v>
      </c>
    </row>
    <row r="917" spans="1:31" x14ac:dyDescent="0.25">
      <c r="A917" t="s">
        <v>911</v>
      </c>
      <c r="B917">
        <v>0</v>
      </c>
      <c r="C917">
        <v>0</v>
      </c>
      <c r="D917">
        <v>0</v>
      </c>
      <c r="E917">
        <v>0</v>
      </c>
      <c r="G917">
        <v>0</v>
      </c>
      <c r="H917">
        <v>0</v>
      </c>
      <c r="I917">
        <v>0</v>
      </c>
      <c r="J917">
        <v>0</v>
      </c>
      <c r="L917">
        <v>0</v>
      </c>
      <c r="M917">
        <v>0</v>
      </c>
      <c r="N917">
        <v>0</v>
      </c>
      <c r="O917">
        <v>0</v>
      </c>
      <c r="Q917">
        <v>0</v>
      </c>
      <c r="R917">
        <v>0</v>
      </c>
      <c r="S917">
        <v>0</v>
      </c>
      <c r="T917">
        <v>0</v>
      </c>
      <c r="V917">
        <v>0</v>
      </c>
      <c r="W917">
        <v>0</v>
      </c>
      <c r="X917">
        <v>0</v>
      </c>
      <c r="Y917">
        <v>0</v>
      </c>
      <c r="AA917" s="2">
        <v>5204</v>
      </c>
      <c r="AB917">
        <v>0</v>
      </c>
      <c r="AC917">
        <v>0</v>
      </c>
      <c r="AD917">
        <v>0</v>
      </c>
      <c r="AE917">
        <v>0</v>
      </c>
    </row>
    <row r="918" spans="1:31" x14ac:dyDescent="0.25">
      <c r="A918" t="s">
        <v>912</v>
      </c>
      <c r="B918">
        <v>0</v>
      </c>
      <c r="C918">
        <v>0</v>
      </c>
      <c r="D918">
        <v>0</v>
      </c>
      <c r="E918">
        <v>49.5</v>
      </c>
      <c r="G918">
        <v>0</v>
      </c>
      <c r="H918">
        <v>0</v>
      </c>
      <c r="I918">
        <v>0</v>
      </c>
      <c r="J918">
        <v>0</v>
      </c>
      <c r="L918">
        <v>0</v>
      </c>
      <c r="M918">
        <v>0</v>
      </c>
      <c r="N918">
        <v>0</v>
      </c>
      <c r="O918">
        <v>0</v>
      </c>
      <c r="Q918">
        <v>0</v>
      </c>
      <c r="R918">
        <v>0</v>
      </c>
      <c r="S918">
        <v>0</v>
      </c>
      <c r="T918">
        <v>0</v>
      </c>
      <c r="V918">
        <v>0</v>
      </c>
      <c r="W918">
        <v>0</v>
      </c>
      <c r="X918">
        <v>0</v>
      </c>
      <c r="Y918">
        <v>0</v>
      </c>
      <c r="AA918" s="2">
        <v>5205</v>
      </c>
      <c r="AB918">
        <v>0</v>
      </c>
      <c r="AC918">
        <v>0</v>
      </c>
      <c r="AD918">
        <v>0</v>
      </c>
      <c r="AE918">
        <v>0</v>
      </c>
    </row>
    <row r="919" spans="1:31" x14ac:dyDescent="0.25">
      <c r="A919" t="s">
        <v>913</v>
      </c>
      <c r="B919">
        <v>0</v>
      </c>
      <c r="C919">
        <v>101797.87</v>
      </c>
      <c r="D919">
        <v>34289.32</v>
      </c>
      <c r="E919">
        <v>3695857.83</v>
      </c>
      <c r="G919">
        <v>576705.51</v>
      </c>
      <c r="H919">
        <v>188603.31</v>
      </c>
      <c r="I919">
        <v>64178.65</v>
      </c>
      <c r="J919">
        <v>1765121.82</v>
      </c>
      <c r="L919">
        <v>935950.11</v>
      </c>
      <c r="M919">
        <v>393883.83</v>
      </c>
      <c r="N919">
        <v>55391.06</v>
      </c>
      <c r="O919">
        <v>1630818.89</v>
      </c>
      <c r="Q919">
        <v>567517.03</v>
      </c>
      <c r="R919">
        <v>574947.92000000004</v>
      </c>
      <c r="S919">
        <v>45429.51</v>
      </c>
      <c r="T919">
        <v>2013205.25</v>
      </c>
      <c r="V919">
        <v>986154.82</v>
      </c>
      <c r="W919">
        <v>272519.24</v>
      </c>
      <c r="X919">
        <v>32274.41</v>
      </c>
      <c r="Y919">
        <v>3147851.41</v>
      </c>
      <c r="AA919" s="2">
        <v>5290</v>
      </c>
      <c r="AB919">
        <v>55932.02</v>
      </c>
      <c r="AC919">
        <v>2421834.89</v>
      </c>
      <c r="AD919">
        <v>196976.89</v>
      </c>
      <c r="AE919">
        <v>3.2116351299999999</v>
      </c>
    </row>
    <row r="920" spans="1:31" x14ac:dyDescent="0.25">
      <c r="A920" t="s">
        <v>914</v>
      </c>
      <c r="B920">
        <v>801656.87</v>
      </c>
      <c r="C920">
        <v>205686.43</v>
      </c>
      <c r="D920">
        <v>2542692.64</v>
      </c>
      <c r="E920">
        <v>3477259</v>
      </c>
      <c r="G920">
        <v>466719.92</v>
      </c>
      <c r="H920">
        <v>235439.14</v>
      </c>
      <c r="I920">
        <v>1959659.63</v>
      </c>
      <c r="J920">
        <v>2651664.29</v>
      </c>
      <c r="L920">
        <v>91377.51</v>
      </c>
      <c r="M920">
        <v>550687.42000000004</v>
      </c>
      <c r="N920">
        <v>2063625.59</v>
      </c>
      <c r="O920">
        <v>860623.51</v>
      </c>
      <c r="Q920">
        <v>276897.36</v>
      </c>
      <c r="R920">
        <v>297059.17</v>
      </c>
      <c r="S920">
        <v>4191584.19</v>
      </c>
      <c r="T920">
        <v>3165894.37</v>
      </c>
      <c r="V920">
        <v>5887825.4500000002</v>
      </c>
      <c r="W920">
        <v>118758.66</v>
      </c>
      <c r="X920">
        <v>11090597.050000001</v>
      </c>
      <c r="Y920">
        <v>1661078.19</v>
      </c>
      <c r="AA920" s="2">
        <v>53</v>
      </c>
      <c r="AB920">
        <v>7904748.54</v>
      </c>
      <c r="AC920">
        <v>1979220.02</v>
      </c>
      <c r="AD920">
        <v>75202.720000000001</v>
      </c>
      <c r="AE920">
        <v>1.14187314</v>
      </c>
    </row>
    <row r="921" spans="1:31" x14ac:dyDescent="0.25">
      <c r="A921" t="s">
        <v>915</v>
      </c>
      <c r="B921">
        <v>0</v>
      </c>
      <c r="C921">
        <v>0</v>
      </c>
      <c r="D921">
        <v>192.87</v>
      </c>
      <c r="E921">
        <v>0</v>
      </c>
      <c r="G921">
        <v>0</v>
      </c>
      <c r="H921">
        <v>0</v>
      </c>
      <c r="I921">
        <v>0</v>
      </c>
      <c r="J921">
        <v>0</v>
      </c>
      <c r="L921">
        <v>0</v>
      </c>
      <c r="M921">
        <v>0</v>
      </c>
      <c r="N921">
        <v>0</v>
      </c>
      <c r="O921">
        <v>0</v>
      </c>
      <c r="Q921">
        <v>0</v>
      </c>
      <c r="R921">
        <v>0</v>
      </c>
      <c r="S921">
        <v>0</v>
      </c>
      <c r="T921">
        <v>0</v>
      </c>
      <c r="V921">
        <v>0</v>
      </c>
      <c r="W921">
        <v>0</v>
      </c>
      <c r="X921">
        <v>0</v>
      </c>
      <c r="Y921">
        <v>0</v>
      </c>
      <c r="AA921" s="2">
        <v>5301</v>
      </c>
      <c r="AB921">
        <v>0</v>
      </c>
      <c r="AC921">
        <v>0</v>
      </c>
      <c r="AD921">
        <v>0</v>
      </c>
      <c r="AE921">
        <v>0</v>
      </c>
    </row>
    <row r="922" spans="1:31" x14ac:dyDescent="0.25">
      <c r="A922" t="s">
        <v>916</v>
      </c>
      <c r="B922">
        <v>21.87</v>
      </c>
      <c r="C922">
        <v>63700.91</v>
      </c>
      <c r="D922">
        <v>2226092.15</v>
      </c>
      <c r="E922">
        <v>3477256.99</v>
      </c>
      <c r="G922">
        <v>0</v>
      </c>
      <c r="H922">
        <v>3924.82</v>
      </c>
      <c r="I922">
        <v>1591215.66</v>
      </c>
      <c r="J922">
        <v>2644214.79</v>
      </c>
      <c r="L922">
        <v>0</v>
      </c>
      <c r="M922">
        <v>1679.71</v>
      </c>
      <c r="N922">
        <v>1457613.69</v>
      </c>
      <c r="O922">
        <v>738849.99</v>
      </c>
      <c r="Q922">
        <v>11824.75</v>
      </c>
      <c r="R922">
        <v>131038.55</v>
      </c>
      <c r="S922">
        <v>735384.1</v>
      </c>
      <c r="T922">
        <v>3116265.15</v>
      </c>
      <c r="V922">
        <v>5751405.9500000002</v>
      </c>
      <c r="W922">
        <v>118758.66</v>
      </c>
      <c r="X922">
        <v>5255709.2699999996</v>
      </c>
      <c r="Y922">
        <v>1589960.96</v>
      </c>
      <c r="AA922" s="2">
        <v>5302</v>
      </c>
      <c r="AB922">
        <v>178659.47</v>
      </c>
      <c r="AC922">
        <v>1979220.02</v>
      </c>
      <c r="AD922">
        <v>75202.720000000001</v>
      </c>
      <c r="AE922">
        <v>1.1069059800000001</v>
      </c>
    </row>
    <row r="923" spans="1:31" x14ac:dyDescent="0.25">
      <c r="A923" t="s">
        <v>917</v>
      </c>
      <c r="B923">
        <v>0</v>
      </c>
      <c r="C923">
        <v>141985.51999999999</v>
      </c>
      <c r="D923">
        <v>125810.97</v>
      </c>
      <c r="E923">
        <v>2.0099999999999998</v>
      </c>
      <c r="G923">
        <v>0</v>
      </c>
      <c r="H923">
        <v>231514.32</v>
      </c>
      <c r="I923">
        <v>196460.96</v>
      </c>
      <c r="J923">
        <v>0</v>
      </c>
      <c r="L923">
        <v>0</v>
      </c>
      <c r="M923">
        <v>549007.71</v>
      </c>
      <c r="N923">
        <v>357255.64</v>
      </c>
      <c r="O923">
        <v>16477.54</v>
      </c>
      <c r="Q923">
        <v>0</v>
      </c>
      <c r="R923">
        <v>166020.62</v>
      </c>
      <c r="S923">
        <v>90058.16</v>
      </c>
      <c r="T923">
        <v>0</v>
      </c>
      <c r="V923">
        <v>136419.5</v>
      </c>
      <c r="W923">
        <v>0</v>
      </c>
      <c r="X923">
        <v>81717.88</v>
      </c>
      <c r="Y923">
        <v>1299.4100000000001</v>
      </c>
      <c r="AA923" s="2">
        <v>5303</v>
      </c>
      <c r="AB923">
        <v>1040038.71</v>
      </c>
      <c r="AC923">
        <v>0</v>
      </c>
      <c r="AD923">
        <v>0</v>
      </c>
      <c r="AE923">
        <v>0</v>
      </c>
    </row>
    <row r="924" spans="1:31" x14ac:dyDescent="0.25">
      <c r="A924" t="s">
        <v>918</v>
      </c>
      <c r="B924">
        <v>0</v>
      </c>
      <c r="C924">
        <v>141985.51999999999</v>
      </c>
      <c r="D924">
        <v>125789.17</v>
      </c>
      <c r="E924">
        <v>0</v>
      </c>
      <c r="G924">
        <v>0</v>
      </c>
      <c r="H924">
        <v>231514.32</v>
      </c>
      <c r="I924">
        <v>196460.96</v>
      </c>
      <c r="J924">
        <v>0</v>
      </c>
      <c r="L924">
        <v>0</v>
      </c>
      <c r="M924">
        <v>549007.71</v>
      </c>
      <c r="N924">
        <v>342032.66</v>
      </c>
      <c r="O924">
        <v>16477.54</v>
      </c>
      <c r="Q924">
        <v>0</v>
      </c>
      <c r="R924">
        <v>166020.62</v>
      </c>
      <c r="S924">
        <v>90058.16</v>
      </c>
      <c r="T924">
        <v>0</v>
      </c>
      <c r="V924">
        <v>136419.5</v>
      </c>
      <c r="W924">
        <v>0</v>
      </c>
      <c r="X924">
        <v>81717.88</v>
      </c>
      <c r="Y924">
        <v>1299.4100000000001</v>
      </c>
      <c r="AA924" s="2">
        <v>530305</v>
      </c>
      <c r="AB924">
        <v>1040034.8</v>
      </c>
      <c r="AC924">
        <v>0</v>
      </c>
      <c r="AD924">
        <v>0</v>
      </c>
      <c r="AE924">
        <v>0</v>
      </c>
    </row>
    <row r="925" spans="1:31" x14ac:dyDescent="0.25">
      <c r="A925" t="s">
        <v>919</v>
      </c>
      <c r="B925">
        <v>0</v>
      </c>
      <c r="C925">
        <v>0</v>
      </c>
      <c r="D925">
        <v>0</v>
      </c>
      <c r="E925">
        <v>0</v>
      </c>
      <c r="G925">
        <v>0</v>
      </c>
      <c r="H925">
        <v>0</v>
      </c>
      <c r="I925">
        <v>0</v>
      </c>
      <c r="J925">
        <v>0</v>
      </c>
      <c r="L925">
        <v>0</v>
      </c>
      <c r="M925">
        <v>0</v>
      </c>
      <c r="N925">
        <v>0</v>
      </c>
      <c r="O925">
        <v>0</v>
      </c>
      <c r="Q925">
        <v>0</v>
      </c>
      <c r="R925">
        <v>0</v>
      </c>
      <c r="S925">
        <v>0</v>
      </c>
      <c r="T925">
        <v>0</v>
      </c>
      <c r="V925">
        <v>0</v>
      </c>
      <c r="W925">
        <v>0</v>
      </c>
      <c r="X925">
        <v>0</v>
      </c>
      <c r="Y925">
        <v>0</v>
      </c>
      <c r="AA925" s="2">
        <v>530310</v>
      </c>
      <c r="AB925">
        <v>0</v>
      </c>
      <c r="AC925">
        <v>0</v>
      </c>
      <c r="AD925">
        <v>0</v>
      </c>
      <c r="AE925">
        <v>0</v>
      </c>
    </row>
    <row r="926" spans="1:31" x14ac:dyDescent="0.25">
      <c r="A926" t="s">
        <v>920</v>
      </c>
      <c r="B926">
        <v>0</v>
      </c>
      <c r="C926">
        <v>0</v>
      </c>
      <c r="D926">
        <v>21.8</v>
      </c>
      <c r="E926">
        <v>2.0099999999999998</v>
      </c>
      <c r="G926">
        <v>0</v>
      </c>
      <c r="H926">
        <v>0</v>
      </c>
      <c r="I926">
        <v>0</v>
      </c>
      <c r="J926">
        <v>0</v>
      </c>
      <c r="L926">
        <v>0</v>
      </c>
      <c r="M926">
        <v>0</v>
      </c>
      <c r="N926">
        <v>15222.98</v>
      </c>
      <c r="O926">
        <v>0</v>
      </c>
      <c r="Q926">
        <v>0</v>
      </c>
      <c r="R926">
        <v>0</v>
      </c>
      <c r="S926">
        <v>0</v>
      </c>
      <c r="T926">
        <v>0</v>
      </c>
      <c r="V926">
        <v>0</v>
      </c>
      <c r="W926">
        <v>0</v>
      </c>
      <c r="X926">
        <v>0</v>
      </c>
      <c r="Y926">
        <v>0</v>
      </c>
      <c r="AA926" s="2">
        <v>530390</v>
      </c>
      <c r="AB926">
        <v>3.91</v>
      </c>
      <c r="AC926">
        <v>0</v>
      </c>
      <c r="AD926">
        <v>0</v>
      </c>
      <c r="AE926">
        <v>0</v>
      </c>
    </row>
    <row r="927" spans="1:31" x14ac:dyDescent="0.25">
      <c r="A927" t="s">
        <v>921</v>
      </c>
      <c r="B927">
        <v>801635</v>
      </c>
      <c r="C927">
        <v>0</v>
      </c>
      <c r="D927">
        <v>0</v>
      </c>
      <c r="E927">
        <v>0</v>
      </c>
      <c r="G927">
        <v>466719.92</v>
      </c>
      <c r="H927">
        <v>0</v>
      </c>
      <c r="I927">
        <v>0</v>
      </c>
      <c r="J927">
        <v>0</v>
      </c>
      <c r="L927">
        <v>91377.51</v>
      </c>
      <c r="M927">
        <v>0</v>
      </c>
      <c r="N927">
        <v>87080.17</v>
      </c>
      <c r="O927">
        <v>0</v>
      </c>
      <c r="Q927">
        <v>265072.61</v>
      </c>
      <c r="R927">
        <v>0</v>
      </c>
      <c r="S927">
        <v>3232795.83</v>
      </c>
      <c r="T927">
        <v>0</v>
      </c>
      <c r="V927">
        <v>0</v>
      </c>
      <c r="W927">
        <v>0</v>
      </c>
      <c r="X927">
        <v>5679548.2999999998</v>
      </c>
      <c r="Y927">
        <v>0</v>
      </c>
      <c r="AA927" s="2">
        <v>5304</v>
      </c>
      <c r="AB927">
        <v>6634592.5</v>
      </c>
      <c r="AC927">
        <v>0</v>
      </c>
      <c r="AD927">
        <v>0</v>
      </c>
      <c r="AE927">
        <v>0</v>
      </c>
    </row>
    <row r="928" spans="1:31" x14ac:dyDescent="0.25">
      <c r="A928" t="s">
        <v>922</v>
      </c>
      <c r="B928">
        <v>0</v>
      </c>
      <c r="C928">
        <v>0</v>
      </c>
      <c r="D928">
        <v>190596.65</v>
      </c>
      <c r="E928">
        <v>0</v>
      </c>
      <c r="G928">
        <v>0</v>
      </c>
      <c r="H928">
        <v>0</v>
      </c>
      <c r="I928">
        <v>171983.01</v>
      </c>
      <c r="J928">
        <v>7449.5</v>
      </c>
      <c r="L928">
        <v>0</v>
      </c>
      <c r="M928">
        <v>0</v>
      </c>
      <c r="N928">
        <v>161676.09</v>
      </c>
      <c r="O928">
        <v>105295.98</v>
      </c>
      <c r="Q928">
        <v>0</v>
      </c>
      <c r="R928">
        <v>0</v>
      </c>
      <c r="S928">
        <v>133346.1</v>
      </c>
      <c r="T928">
        <v>49629.22</v>
      </c>
      <c r="V928">
        <v>0</v>
      </c>
      <c r="W928">
        <v>0</v>
      </c>
      <c r="X928">
        <v>73621.600000000006</v>
      </c>
      <c r="Y928">
        <v>69817.820000000007</v>
      </c>
      <c r="AA928" s="2">
        <v>5305</v>
      </c>
      <c r="AB928">
        <v>51457.86</v>
      </c>
      <c r="AC928">
        <v>0</v>
      </c>
      <c r="AD928">
        <v>0</v>
      </c>
      <c r="AE928">
        <v>3.4967160000000004E-2</v>
      </c>
    </row>
    <row r="929" spans="1:31" x14ac:dyDescent="0.25">
      <c r="A929" t="s">
        <v>923</v>
      </c>
      <c r="B929">
        <v>0</v>
      </c>
      <c r="C929">
        <v>0</v>
      </c>
      <c r="D929">
        <v>852379.17</v>
      </c>
      <c r="E929">
        <v>0</v>
      </c>
      <c r="G929">
        <v>0</v>
      </c>
      <c r="H929">
        <v>0</v>
      </c>
      <c r="I929">
        <v>1169190.17</v>
      </c>
      <c r="J929">
        <v>0</v>
      </c>
      <c r="L929">
        <v>0</v>
      </c>
      <c r="M929">
        <v>0</v>
      </c>
      <c r="N929">
        <v>1416538.39</v>
      </c>
      <c r="O929">
        <v>0</v>
      </c>
      <c r="Q929">
        <v>0</v>
      </c>
      <c r="R929">
        <v>0</v>
      </c>
      <c r="S929">
        <v>1665155.33</v>
      </c>
      <c r="T929">
        <v>0</v>
      </c>
      <c r="V929">
        <v>0</v>
      </c>
      <c r="W929">
        <v>0</v>
      </c>
      <c r="X929">
        <v>2193037.94</v>
      </c>
      <c r="Y929">
        <v>547726.53</v>
      </c>
      <c r="AA929" s="2">
        <v>54</v>
      </c>
      <c r="AB929">
        <v>2296679.2400000002</v>
      </c>
      <c r="AC929">
        <v>0</v>
      </c>
      <c r="AD929">
        <v>0</v>
      </c>
      <c r="AE929">
        <v>1.5024041399999999</v>
      </c>
    </row>
    <row r="930" spans="1:31" x14ac:dyDescent="0.25">
      <c r="A930" t="s">
        <v>924</v>
      </c>
      <c r="B930">
        <v>0</v>
      </c>
      <c r="C930">
        <v>0</v>
      </c>
      <c r="D930">
        <v>0</v>
      </c>
      <c r="E930">
        <v>0</v>
      </c>
      <c r="G930">
        <v>0</v>
      </c>
      <c r="H930">
        <v>0</v>
      </c>
      <c r="I930">
        <v>0</v>
      </c>
      <c r="J930">
        <v>0</v>
      </c>
      <c r="L930">
        <v>0</v>
      </c>
      <c r="M930">
        <v>0</v>
      </c>
      <c r="N930">
        <v>0</v>
      </c>
      <c r="O930">
        <v>0</v>
      </c>
      <c r="Q930">
        <v>0</v>
      </c>
      <c r="R930">
        <v>0</v>
      </c>
      <c r="S930">
        <v>0</v>
      </c>
      <c r="T930">
        <v>0</v>
      </c>
      <c r="V930">
        <v>0</v>
      </c>
      <c r="W930">
        <v>0</v>
      </c>
      <c r="X930">
        <v>0</v>
      </c>
      <c r="Y930">
        <v>0</v>
      </c>
      <c r="AA930" s="2">
        <v>5403</v>
      </c>
      <c r="AB930">
        <v>0</v>
      </c>
      <c r="AC930">
        <v>0</v>
      </c>
      <c r="AD930">
        <v>0</v>
      </c>
      <c r="AE930">
        <v>0</v>
      </c>
    </row>
    <row r="931" spans="1:31" x14ac:dyDescent="0.25">
      <c r="A931" t="s">
        <v>925</v>
      </c>
      <c r="B931">
        <v>0</v>
      </c>
      <c r="C931">
        <v>0</v>
      </c>
      <c r="D931">
        <v>0</v>
      </c>
      <c r="E931">
        <v>0</v>
      </c>
      <c r="G931">
        <v>0</v>
      </c>
      <c r="H931">
        <v>0</v>
      </c>
      <c r="I931">
        <v>0</v>
      </c>
      <c r="J931">
        <v>0</v>
      </c>
      <c r="L931">
        <v>0</v>
      </c>
      <c r="M931">
        <v>0</v>
      </c>
      <c r="N931">
        <v>0</v>
      </c>
      <c r="O931">
        <v>0</v>
      </c>
      <c r="Q931">
        <v>0</v>
      </c>
      <c r="R931">
        <v>0</v>
      </c>
      <c r="S931">
        <v>0</v>
      </c>
      <c r="T931">
        <v>0</v>
      </c>
      <c r="V931">
        <v>0</v>
      </c>
      <c r="W931">
        <v>0</v>
      </c>
      <c r="X931">
        <v>0</v>
      </c>
      <c r="Y931">
        <v>0</v>
      </c>
      <c r="AA931" s="2">
        <v>5404</v>
      </c>
      <c r="AB931">
        <v>0</v>
      </c>
      <c r="AC931">
        <v>0</v>
      </c>
      <c r="AD931">
        <v>0</v>
      </c>
      <c r="AE931">
        <v>0</v>
      </c>
    </row>
    <row r="932" spans="1:31" x14ac:dyDescent="0.25">
      <c r="A932" t="s">
        <v>926</v>
      </c>
      <c r="B932">
        <v>0</v>
      </c>
      <c r="C932">
        <v>0</v>
      </c>
      <c r="D932">
        <v>0</v>
      </c>
      <c r="E932">
        <v>0</v>
      </c>
      <c r="G932">
        <v>0</v>
      </c>
      <c r="H932">
        <v>0</v>
      </c>
      <c r="I932">
        <v>0</v>
      </c>
      <c r="J932">
        <v>0</v>
      </c>
      <c r="L932">
        <v>0</v>
      </c>
      <c r="M932">
        <v>0</v>
      </c>
      <c r="N932">
        <v>0</v>
      </c>
      <c r="O932">
        <v>0</v>
      </c>
      <c r="Q932">
        <v>0</v>
      </c>
      <c r="R932">
        <v>0</v>
      </c>
      <c r="S932">
        <v>0</v>
      </c>
      <c r="T932">
        <v>0</v>
      </c>
      <c r="V932">
        <v>0</v>
      </c>
      <c r="W932">
        <v>0</v>
      </c>
      <c r="X932">
        <v>0</v>
      </c>
      <c r="Y932">
        <v>0</v>
      </c>
      <c r="AA932" s="2">
        <v>5406</v>
      </c>
      <c r="AB932">
        <v>0</v>
      </c>
      <c r="AC932">
        <v>0</v>
      </c>
      <c r="AD932">
        <v>0</v>
      </c>
      <c r="AE932">
        <v>0</v>
      </c>
    </row>
    <row r="933" spans="1:31" x14ac:dyDescent="0.25">
      <c r="A933" t="s">
        <v>927</v>
      </c>
      <c r="B933">
        <v>0</v>
      </c>
      <c r="C933">
        <v>0</v>
      </c>
      <c r="D933">
        <v>0</v>
      </c>
      <c r="E933">
        <v>0</v>
      </c>
      <c r="G933">
        <v>0</v>
      </c>
      <c r="H933">
        <v>0</v>
      </c>
      <c r="I933">
        <v>0</v>
      </c>
      <c r="J933">
        <v>0</v>
      </c>
      <c r="L933">
        <v>0</v>
      </c>
      <c r="M933">
        <v>0</v>
      </c>
      <c r="N933">
        <v>0</v>
      </c>
      <c r="O933">
        <v>0</v>
      </c>
      <c r="Q933">
        <v>0</v>
      </c>
      <c r="R933">
        <v>0</v>
      </c>
      <c r="S933">
        <v>0</v>
      </c>
      <c r="T933">
        <v>0</v>
      </c>
      <c r="V933">
        <v>0</v>
      </c>
      <c r="W933">
        <v>0</v>
      </c>
      <c r="X933">
        <v>0</v>
      </c>
      <c r="Y933">
        <v>0</v>
      </c>
      <c r="AA933" s="2">
        <v>5490</v>
      </c>
      <c r="AB933">
        <v>0</v>
      </c>
      <c r="AC933">
        <v>0</v>
      </c>
      <c r="AD933">
        <v>0</v>
      </c>
      <c r="AE933">
        <v>1.5024041399999999</v>
      </c>
    </row>
    <row r="934" spans="1:31" x14ac:dyDescent="0.25">
      <c r="A934" t="s">
        <v>928</v>
      </c>
      <c r="B934">
        <v>0</v>
      </c>
      <c r="C934">
        <v>0</v>
      </c>
      <c r="D934">
        <v>0</v>
      </c>
      <c r="E934">
        <v>0</v>
      </c>
      <c r="G934">
        <v>0</v>
      </c>
      <c r="H934">
        <v>0</v>
      </c>
      <c r="I934">
        <v>0</v>
      </c>
      <c r="J934">
        <v>0</v>
      </c>
      <c r="L934">
        <v>0</v>
      </c>
      <c r="M934">
        <v>0</v>
      </c>
      <c r="N934">
        <v>0</v>
      </c>
      <c r="O934">
        <v>0</v>
      </c>
      <c r="Q934">
        <v>0</v>
      </c>
      <c r="R934">
        <v>0</v>
      </c>
      <c r="S934">
        <v>0</v>
      </c>
      <c r="T934">
        <v>0</v>
      </c>
      <c r="V934">
        <v>0</v>
      </c>
      <c r="W934">
        <v>0</v>
      </c>
      <c r="X934">
        <v>0</v>
      </c>
      <c r="Y934">
        <v>547726.53</v>
      </c>
      <c r="AA934" s="2">
        <v>549005</v>
      </c>
      <c r="AB934">
        <v>0</v>
      </c>
      <c r="AC934">
        <v>0</v>
      </c>
      <c r="AD934">
        <v>0</v>
      </c>
      <c r="AE934">
        <v>1.5024041399999999</v>
      </c>
    </row>
    <row r="935" spans="1:31" x14ac:dyDescent="0.25">
      <c r="A935" t="s">
        <v>929</v>
      </c>
      <c r="B935">
        <v>0</v>
      </c>
      <c r="C935">
        <v>0</v>
      </c>
      <c r="D935">
        <v>0</v>
      </c>
      <c r="E935">
        <v>0</v>
      </c>
      <c r="G935">
        <v>0</v>
      </c>
      <c r="H935">
        <v>0</v>
      </c>
      <c r="I935">
        <v>0</v>
      </c>
      <c r="J935">
        <v>0</v>
      </c>
      <c r="L935">
        <v>0</v>
      </c>
      <c r="M935">
        <v>0</v>
      </c>
      <c r="N935">
        <v>0</v>
      </c>
      <c r="O935">
        <v>0</v>
      </c>
      <c r="Q935">
        <v>0</v>
      </c>
      <c r="R935">
        <v>0</v>
      </c>
      <c r="S935">
        <v>0</v>
      </c>
      <c r="T935">
        <v>0</v>
      </c>
      <c r="V935">
        <v>0</v>
      </c>
      <c r="W935">
        <v>0</v>
      </c>
      <c r="X935">
        <v>0</v>
      </c>
      <c r="Y935">
        <v>0</v>
      </c>
      <c r="AA935" s="2">
        <v>549010</v>
      </c>
      <c r="AB935">
        <v>0</v>
      </c>
      <c r="AC935">
        <v>0</v>
      </c>
      <c r="AD935">
        <v>0</v>
      </c>
      <c r="AE935">
        <v>0</v>
      </c>
    </row>
    <row r="936" spans="1:31" x14ac:dyDescent="0.25">
      <c r="A936" t="s">
        <v>930</v>
      </c>
      <c r="B936">
        <v>1538383.13</v>
      </c>
      <c r="C936">
        <v>0</v>
      </c>
      <c r="D936">
        <v>3353696.38</v>
      </c>
      <c r="E936">
        <v>569273.97</v>
      </c>
      <c r="G936">
        <v>967912.24</v>
      </c>
      <c r="H936">
        <v>0</v>
      </c>
      <c r="I936">
        <v>5446960.7400000002</v>
      </c>
      <c r="J936">
        <v>8949.2900000000009</v>
      </c>
      <c r="L936">
        <v>696824.06</v>
      </c>
      <c r="M936">
        <v>0</v>
      </c>
      <c r="N936">
        <v>3505418.63</v>
      </c>
      <c r="O936">
        <v>56263893.689999998</v>
      </c>
      <c r="Q936">
        <v>1655872.06</v>
      </c>
      <c r="R936">
        <v>0</v>
      </c>
      <c r="S936">
        <v>6309549.3499999996</v>
      </c>
      <c r="T936">
        <v>2686665.87</v>
      </c>
      <c r="V936">
        <v>0</v>
      </c>
      <c r="W936">
        <v>1235985.3</v>
      </c>
      <c r="X936">
        <v>2149488.6</v>
      </c>
      <c r="Y936">
        <v>35784.47</v>
      </c>
      <c r="AA936" s="2">
        <v>55</v>
      </c>
      <c r="AB936">
        <v>54236479.399999999</v>
      </c>
      <c r="AC936">
        <v>0</v>
      </c>
      <c r="AD936">
        <v>1167826.27</v>
      </c>
      <c r="AE936">
        <v>4.8129999999999999E-4</v>
      </c>
    </row>
    <row r="937" spans="1:31" x14ac:dyDescent="0.25">
      <c r="A937" t="s">
        <v>931</v>
      </c>
      <c r="B937">
        <v>962553.04</v>
      </c>
      <c r="C937">
        <v>0</v>
      </c>
      <c r="D937">
        <v>3353696.38</v>
      </c>
      <c r="E937">
        <v>566447.19999999995</v>
      </c>
      <c r="G937">
        <v>927929.92</v>
      </c>
      <c r="H937">
        <v>0</v>
      </c>
      <c r="I937">
        <v>5446960.7400000002</v>
      </c>
      <c r="J937">
        <v>8116.98</v>
      </c>
      <c r="L937">
        <v>356971.29</v>
      </c>
      <c r="M937">
        <v>0</v>
      </c>
      <c r="N937">
        <v>3505418.63</v>
      </c>
      <c r="O937">
        <v>31198315.300000001</v>
      </c>
      <c r="Q937">
        <v>882726.8</v>
      </c>
      <c r="R937">
        <v>0</v>
      </c>
      <c r="S937">
        <v>6309549.3499999996</v>
      </c>
      <c r="T937">
        <v>2654803.0299999998</v>
      </c>
      <c r="V937">
        <v>0</v>
      </c>
      <c r="W937">
        <v>759474.69</v>
      </c>
      <c r="X937">
        <v>2149488.6</v>
      </c>
      <c r="Y937">
        <v>30237.46</v>
      </c>
      <c r="AA937" s="2">
        <v>5501</v>
      </c>
      <c r="AB937">
        <v>54236479.399999999</v>
      </c>
      <c r="AC937">
        <v>0</v>
      </c>
      <c r="AD937">
        <v>1041265.29</v>
      </c>
      <c r="AE937">
        <v>4.8129999999999999E-4</v>
      </c>
    </row>
    <row r="938" spans="1:31" x14ac:dyDescent="0.25">
      <c r="A938" t="s">
        <v>932</v>
      </c>
      <c r="B938">
        <v>575830.09</v>
      </c>
      <c r="C938">
        <v>0</v>
      </c>
      <c r="D938">
        <v>0</v>
      </c>
      <c r="E938">
        <v>2795.21</v>
      </c>
      <c r="G938">
        <v>39982.32</v>
      </c>
      <c r="H938">
        <v>0</v>
      </c>
      <c r="I938">
        <v>0</v>
      </c>
      <c r="J938">
        <v>0</v>
      </c>
      <c r="L938">
        <v>339852.77</v>
      </c>
      <c r="M938">
        <v>0</v>
      </c>
      <c r="N938">
        <v>0</v>
      </c>
      <c r="O938">
        <v>0</v>
      </c>
      <c r="Q938">
        <v>773145.26</v>
      </c>
      <c r="R938">
        <v>0</v>
      </c>
      <c r="S938">
        <v>0</v>
      </c>
      <c r="T938">
        <v>4540</v>
      </c>
      <c r="V938">
        <v>0</v>
      </c>
      <c r="W938">
        <v>476510.61</v>
      </c>
      <c r="X938">
        <v>0</v>
      </c>
      <c r="Y938">
        <v>2359.3200000000002</v>
      </c>
      <c r="AA938" s="2">
        <v>5502</v>
      </c>
      <c r="AB938">
        <v>0</v>
      </c>
      <c r="AC938">
        <v>0</v>
      </c>
      <c r="AD938">
        <v>126560.98</v>
      </c>
      <c r="AE938">
        <v>0</v>
      </c>
    </row>
    <row r="939" spans="1:31" x14ac:dyDescent="0.25">
      <c r="A939" t="s">
        <v>933</v>
      </c>
      <c r="B939">
        <v>0</v>
      </c>
      <c r="C939">
        <v>0</v>
      </c>
      <c r="D939">
        <v>0</v>
      </c>
      <c r="E939">
        <v>31.56</v>
      </c>
      <c r="G939">
        <v>0</v>
      </c>
      <c r="H939">
        <v>0</v>
      </c>
      <c r="I939">
        <v>0</v>
      </c>
      <c r="J939">
        <v>832.31</v>
      </c>
      <c r="L939">
        <v>0</v>
      </c>
      <c r="M939">
        <v>0</v>
      </c>
      <c r="N939">
        <v>0</v>
      </c>
      <c r="O939">
        <v>5019.45</v>
      </c>
      <c r="Q939">
        <v>0</v>
      </c>
      <c r="R939">
        <v>0</v>
      </c>
      <c r="S939">
        <v>0</v>
      </c>
      <c r="T939">
        <v>22473.72</v>
      </c>
      <c r="V939">
        <v>0</v>
      </c>
      <c r="W939">
        <v>0</v>
      </c>
      <c r="X939">
        <v>0</v>
      </c>
      <c r="Y939">
        <v>53.39</v>
      </c>
      <c r="AA939" s="2">
        <v>5590</v>
      </c>
      <c r="AB939">
        <v>0</v>
      </c>
      <c r="AC939">
        <v>0</v>
      </c>
      <c r="AD939">
        <v>0</v>
      </c>
      <c r="AE939">
        <v>0</v>
      </c>
    </row>
    <row r="940" spans="1:31" x14ac:dyDescent="0.25">
      <c r="A940" t="s">
        <v>934</v>
      </c>
      <c r="B940">
        <v>5527851.8300000001</v>
      </c>
      <c r="C940">
        <v>3827903.7</v>
      </c>
      <c r="D940">
        <v>15527393.33</v>
      </c>
      <c r="E940">
        <v>11612268.84</v>
      </c>
      <c r="G940">
        <v>4890490.6500000004</v>
      </c>
      <c r="H940">
        <v>3771844.37</v>
      </c>
      <c r="I940">
        <v>13408397.08</v>
      </c>
      <c r="J940">
        <v>14379740.109999999</v>
      </c>
      <c r="L940">
        <v>5120697.96</v>
      </c>
      <c r="M940">
        <v>1054591.1299999999</v>
      </c>
      <c r="N940">
        <v>42116106.100000001</v>
      </c>
      <c r="O940">
        <v>23424760.199999999</v>
      </c>
      <c r="Q940">
        <v>7678519.8700000001</v>
      </c>
      <c r="R940">
        <v>2333837.4500000002</v>
      </c>
      <c r="S940">
        <v>44561204.079999998</v>
      </c>
      <c r="T940">
        <v>48997202.700000003</v>
      </c>
      <c r="V940">
        <v>646152.41</v>
      </c>
      <c r="W940">
        <v>6819968.4100000001</v>
      </c>
      <c r="X940">
        <v>29122186.77</v>
      </c>
      <c r="Y940">
        <v>33217319.32</v>
      </c>
      <c r="AA940" s="2">
        <v>56</v>
      </c>
      <c r="AB940">
        <v>35088430.960000001</v>
      </c>
      <c r="AC940">
        <v>1551624.33</v>
      </c>
      <c r="AD940">
        <v>8807567.9900000002</v>
      </c>
      <c r="AE940">
        <v>46.473365710000003</v>
      </c>
    </row>
    <row r="941" spans="1:31" x14ac:dyDescent="0.25">
      <c r="A941" t="s">
        <v>935</v>
      </c>
      <c r="B941">
        <v>508114.58</v>
      </c>
      <c r="C941">
        <v>0</v>
      </c>
      <c r="D941">
        <v>749100.37</v>
      </c>
      <c r="E941">
        <v>27731.97</v>
      </c>
      <c r="G941">
        <v>303569.69</v>
      </c>
      <c r="H941">
        <v>0</v>
      </c>
      <c r="I941">
        <v>251952.47</v>
      </c>
      <c r="J941">
        <v>23656.75</v>
      </c>
      <c r="L941">
        <v>18796.14</v>
      </c>
      <c r="M941">
        <v>0</v>
      </c>
      <c r="N941">
        <v>137820.29</v>
      </c>
      <c r="O941">
        <v>7038.43</v>
      </c>
      <c r="Q941">
        <v>2924910.11</v>
      </c>
      <c r="R941">
        <v>0</v>
      </c>
      <c r="S941">
        <v>736044.05</v>
      </c>
      <c r="T941">
        <v>24908.07</v>
      </c>
      <c r="V941">
        <v>0</v>
      </c>
      <c r="W941">
        <v>1749942.55</v>
      </c>
      <c r="X941">
        <v>2155228.35</v>
      </c>
      <c r="Y941">
        <v>90788.82</v>
      </c>
      <c r="AA941" s="2">
        <v>5601</v>
      </c>
      <c r="AB941">
        <v>732433.87</v>
      </c>
      <c r="AC941">
        <v>0</v>
      </c>
      <c r="AD941">
        <v>1757134.2</v>
      </c>
      <c r="AE941">
        <v>1.1095899999999999E-3</v>
      </c>
    </row>
    <row r="942" spans="1:31" x14ac:dyDescent="0.25">
      <c r="A942" t="s">
        <v>936</v>
      </c>
      <c r="B942">
        <v>0</v>
      </c>
      <c r="C942">
        <v>0</v>
      </c>
      <c r="D942">
        <v>0</v>
      </c>
      <c r="E942">
        <v>0</v>
      </c>
      <c r="G942">
        <v>0</v>
      </c>
      <c r="H942">
        <v>0</v>
      </c>
      <c r="I942">
        <v>0</v>
      </c>
      <c r="J942">
        <v>0</v>
      </c>
      <c r="L942">
        <v>0</v>
      </c>
      <c r="M942">
        <v>0</v>
      </c>
      <c r="N942">
        <v>154777.93</v>
      </c>
      <c r="O942">
        <v>0</v>
      </c>
      <c r="Q942">
        <v>0</v>
      </c>
      <c r="R942">
        <v>0</v>
      </c>
      <c r="S942">
        <v>22886.93</v>
      </c>
      <c r="T942">
        <v>15398555.08</v>
      </c>
      <c r="V942">
        <v>0</v>
      </c>
      <c r="W942">
        <v>0</v>
      </c>
      <c r="X942">
        <v>59100.89</v>
      </c>
      <c r="Y942">
        <v>0</v>
      </c>
      <c r="AA942" s="2">
        <v>5602</v>
      </c>
      <c r="AB942">
        <v>1581.53</v>
      </c>
      <c r="AC942">
        <v>0</v>
      </c>
      <c r="AD942">
        <v>0</v>
      </c>
      <c r="AE942">
        <v>0</v>
      </c>
    </row>
    <row r="943" spans="1:31" x14ac:dyDescent="0.25">
      <c r="A943" t="s">
        <v>937</v>
      </c>
      <c r="B943">
        <v>27169.5</v>
      </c>
      <c r="C943">
        <v>0</v>
      </c>
      <c r="D943">
        <v>445141.14</v>
      </c>
      <c r="E943">
        <v>67898.16</v>
      </c>
      <c r="G943">
        <v>23449</v>
      </c>
      <c r="H943">
        <v>0</v>
      </c>
      <c r="I943">
        <v>356118.84</v>
      </c>
      <c r="J943">
        <v>63129.55</v>
      </c>
      <c r="L943">
        <v>21450</v>
      </c>
      <c r="M943">
        <v>0</v>
      </c>
      <c r="N943">
        <v>93183.82</v>
      </c>
      <c r="O943">
        <v>23290.69</v>
      </c>
      <c r="Q943">
        <v>22980</v>
      </c>
      <c r="R943">
        <v>0</v>
      </c>
      <c r="S943">
        <v>301985.71000000002</v>
      </c>
      <c r="T943">
        <v>16841.73</v>
      </c>
      <c r="V943">
        <v>0</v>
      </c>
      <c r="W943">
        <v>28328.61</v>
      </c>
      <c r="X943">
        <v>910250.27</v>
      </c>
      <c r="Y943">
        <v>14775.68</v>
      </c>
      <c r="AA943" s="2">
        <v>5603</v>
      </c>
      <c r="AB943">
        <v>567256.41</v>
      </c>
      <c r="AC943">
        <v>0</v>
      </c>
      <c r="AD943">
        <v>30710.47</v>
      </c>
      <c r="AE943">
        <v>5.8640000000000003E-3</v>
      </c>
    </row>
    <row r="944" spans="1:31" x14ac:dyDescent="0.25">
      <c r="A944" t="s">
        <v>938</v>
      </c>
      <c r="B944">
        <v>4375532.2300000004</v>
      </c>
      <c r="C944">
        <v>3744884.75</v>
      </c>
      <c r="D944">
        <v>14267502.35</v>
      </c>
      <c r="E944">
        <v>8462021.7400000002</v>
      </c>
      <c r="G944">
        <v>3922318.26</v>
      </c>
      <c r="H944">
        <v>3382001.01</v>
      </c>
      <c r="I944">
        <v>12413138.43</v>
      </c>
      <c r="J944">
        <v>11432602.35</v>
      </c>
      <c r="L944">
        <v>3262258.68</v>
      </c>
      <c r="M944">
        <v>803645.43999999994</v>
      </c>
      <c r="N944">
        <v>41512673.140000001</v>
      </c>
      <c r="O944">
        <v>16844697.629999999</v>
      </c>
      <c r="Q944">
        <v>4233123.71</v>
      </c>
      <c r="R944">
        <v>1012410.5</v>
      </c>
      <c r="S944">
        <v>42705600.960000001</v>
      </c>
      <c r="T944">
        <v>29155482.859999999</v>
      </c>
      <c r="V944">
        <v>452120.28</v>
      </c>
      <c r="W944">
        <v>4377096.97</v>
      </c>
      <c r="X944">
        <v>25857877.75</v>
      </c>
      <c r="Y944">
        <v>30808396.329999998</v>
      </c>
      <c r="AA944" s="2">
        <v>5604</v>
      </c>
      <c r="AB944">
        <v>33108205.77</v>
      </c>
      <c r="AC944">
        <v>1276218.72</v>
      </c>
      <c r="AD944">
        <v>6399703.96</v>
      </c>
      <c r="AE944">
        <v>22.090132409999999</v>
      </c>
    </row>
    <row r="945" spans="1:31" x14ac:dyDescent="0.25">
      <c r="A945" t="s">
        <v>939</v>
      </c>
      <c r="B945">
        <v>1013880.83</v>
      </c>
      <c r="C945">
        <v>1196.76</v>
      </c>
      <c r="D945">
        <v>5303792.76</v>
      </c>
      <c r="E945">
        <v>956990.9</v>
      </c>
      <c r="G945">
        <v>790202.52</v>
      </c>
      <c r="H945">
        <v>345.16</v>
      </c>
      <c r="I945">
        <v>4537841.13</v>
      </c>
      <c r="J945">
        <v>2274159.5</v>
      </c>
      <c r="L945">
        <v>1108344.03</v>
      </c>
      <c r="M945">
        <v>0</v>
      </c>
      <c r="N945">
        <v>8091670.8899999997</v>
      </c>
      <c r="O945">
        <v>3338184.19</v>
      </c>
      <c r="Q945">
        <v>1358597.76</v>
      </c>
      <c r="R945">
        <v>0</v>
      </c>
      <c r="S945">
        <v>20167102.670000002</v>
      </c>
      <c r="T945">
        <v>3607467.14</v>
      </c>
      <c r="V945">
        <v>0</v>
      </c>
      <c r="W945">
        <v>1323075.8</v>
      </c>
      <c r="X945">
        <v>6378412.3899999997</v>
      </c>
      <c r="Y945">
        <v>11130183.52</v>
      </c>
      <c r="AA945" s="2">
        <v>560405</v>
      </c>
      <c r="AB945">
        <v>10806314.24</v>
      </c>
      <c r="AC945">
        <v>0</v>
      </c>
      <c r="AD945">
        <v>1061368.73</v>
      </c>
      <c r="AE945">
        <v>8.4681363699999999</v>
      </c>
    </row>
    <row r="946" spans="1:31" x14ac:dyDescent="0.25">
      <c r="A946" t="s">
        <v>940</v>
      </c>
      <c r="B946">
        <v>3129197.48</v>
      </c>
      <c r="C946">
        <v>3710349.28</v>
      </c>
      <c r="D946">
        <v>8276987.6100000003</v>
      </c>
      <c r="E946">
        <v>4246844.8899999997</v>
      </c>
      <c r="G946">
        <v>3004056.91</v>
      </c>
      <c r="H946">
        <v>3283368.62</v>
      </c>
      <c r="I946">
        <v>7507808.96</v>
      </c>
      <c r="J946">
        <v>4995377.5199999996</v>
      </c>
      <c r="L946">
        <v>2001566.32</v>
      </c>
      <c r="M946">
        <v>753433.33</v>
      </c>
      <c r="N946">
        <v>32946730.25</v>
      </c>
      <c r="O946">
        <v>7643873.96</v>
      </c>
      <c r="Q946">
        <v>2760738.6</v>
      </c>
      <c r="R946">
        <v>829654.75</v>
      </c>
      <c r="S946">
        <v>13558068.880000001</v>
      </c>
      <c r="T946">
        <v>16897095.32</v>
      </c>
      <c r="V946">
        <v>445604.3</v>
      </c>
      <c r="W946">
        <v>2923763.71</v>
      </c>
      <c r="X946">
        <v>16248212.949999999</v>
      </c>
      <c r="Y946">
        <v>11840673.34</v>
      </c>
      <c r="AA946" s="2">
        <v>560410</v>
      </c>
      <c r="AB946">
        <v>14070125.560000001</v>
      </c>
      <c r="AC946">
        <v>946638.02</v>
      </c>
      <c r="AD946">
        <v>5245277.4800000004</v>
      </c>
      <c r="AE946">
        <v>5.0690236399999993</v>
      </c>
    </row>
    <row r="947" spans="1:31" x14ac:dyDescent="0.25">
      <c r="A947" t="s">
        <v>941</v>
      </c>
      <c r="B947">
        <v>0</v>
      </c>
      <c r="C947">
        <v>0</v>
      </c>
      <c r="D947">
        <v>0</v>
      </c>
      <c r="E947">
        <v>0</v>
      </c>
      <c r="G947">
        <v>0</v>
      </c>
      <c r="H947">
        <v>6.77</v>
      </c>
      <c r="I947">
        <v>0</v>
      </c>
      <c r="J947">
        <v>3.89</v>
      </c>
      <c r="L947">
        <v>0</v>
      </c>
      <c r="M947">
        <v>0</v>
      </c>
      <c r="N947">
        <v>30000</v>
      </c>
      <c r="O947">
        <v>0.01</v>
      </c>
      <c r="Q947">
        <v>0</v>
      </c>
      <c r="R947">
        <v>0</v>
      </c>
      <c r="S947">
        <v>0</v>
      </c>
      <c r="T947">
        <v>0</v>
      </c>
      <c r="V947">
        <v>0</v>
      </c>
      <c r="W947">
        <v>0</v>
      </c>
      <c r="X947">
        <v>0</v>
      </c>
      <c r="Y947">
        <v>0</v>
      </c>
      <c r="AA947" s="2">
        <v>560415</v>
      </c>
      <c r="AB947">
        <v>0</v>
      </c>
      <c r="AC947">
        <v>0</v>
      </c>
      <c r="AD947">
        <v>0</v>
      </c>
      <c r="AE947">
        <v>0</v>
      </c>
    </row>
    <row r="948" spans="1:31" x14ac:dyDescent="0.25">
      <c r="A948" t="s">
        <v>942</v>
      </c>
      <c r="B948">
        <v>232453.92</v>
      </c>
      <c r="C948">
        <v>33338.71</v>
      </c>
      <c r="D948">
        <v>686721.98</v>
      </c>
      <c r="E948">
        <v>3258185.95</v>
      </c>
      <c r="G948">
        <v>128058.83</v>
      </c>
      <c r="H948">
        <v>98280.46</v>
      </c>
      <c r="I948">
        <v>367488.34</v>
      </c>
      <c r="J948">
        <v>4163061.44</v>
      </c>
      <c r="L948">
        <v>152348.32999999999</v>
      </c>
      <c r="M948">
        <v>50212.11</v>
      </c>
      <c r="N948">
        <v>444272</v>
      </c>
      <c r="O948">
        <v>5862639.4699999997</v>
      </c>
      <c r="Q948">
        <v>113787.35</v>
      </c>
      <c r="R948">
        <v>182755.75</v>
      </c>
      <c r="S948">
        <v>8980429.4100000001</v>
      </c>
      <c r="T948">
        <v>8650920.4000000004</v>
      </c>
      <c r="V948">
        <v>6515.98</v>
      </c>
      <c r="W948">
        <v>130257.46</v>
      </c>
      <c r="X948">
        <v>3231252.41</v>
      </c>
      <c r="Y948">
        <v>7837539.4699999997</v>
      </c>
      <c r="AA948" s="2">
        <v>560420</v>
      </c>
      <c r="AB948">
        <v>8231765.9699999997</v>
      </c>
      <c r="AC948">
        <v>329580.7</v>
      </c>
      <c r="AD948">
        <v>93057.75</v>
      </c>
      <c r="AE948">
        <v>8.5529723999999998</v>
      </c>
    </row>
    <row r="949" spans="1:31" x14ac:dyDescent="0.25">
      <c r="A949" t="s">
        <v>943</v>
      </c>
      <c r="B949">
        <v>617035.52000000002</v>
      </c>
      <c r="C949">
        <v>83018.95</v>
      </c>
      <c r="D949">
        <v>65649.47</v>
      </c>
      <c r="E949">
        <v>3054616.97</v>
      </c>
      <c r="G949">
        <v>641153.69999999995</v>
      </c>
      <c r="H949">
        <v>389843.36</v>
      </c>
      <c r="I949">
        <v>387187.34</v>
      </c>
      <c r="J949">
        <v>2860351.46</v>
      </c>
      <c r="L949">
        <v>1818193.14</v>
      </c>
      <c r="M949">
        <v>250945.69</v>
      </c>
      <c r="N949">
        <v>217650.92</v>
      </c>
      <c r="O949">
        <v>6549733.4500000002</v>
      </c>
      <c r="Q949">
        <v>497506.05</v>
      </c>
      <c r="R949">
        <v>1321426.95</v>
      </c>
      <c r="S949">
        <v>794686.43</v>
      </c>
      <c r="T949">
        <v>4401414.96</v>
      </c>
      <c r="V949">
        <v>194032.13</v>
      </c>
      <c r="W949">
        <v>664600.28</v>
      </c>
      <c r="X949">
        <v>139729.51</v>
      </c>
      <c r="Y949">
        <v>2303358.4900000002</v>
      </c>
      <c r="AA949" s="2">
        <v>5690</v>
      </c>
      <c r="AB949">
        <v>678953.38</v>
      </c>
      <c r="AC949">
        <v>275405.61</v>
      </c>
      <c r="AD949">
        <v>620019.36</v>
      </c>
      <c r="AE949">
        <v>24.376259709999999</v>
      </c>
    </row>
    <row r="950" spans="1:31" x14ac:dyDescent="0.25">
      <c r="A950" t="s">
        <v>944</v>
      </c>
      <c r="B950">
        <v>1928426.44</v>
      </c>
      <c r="C950">
        <v>14537854.82</v>
      </c>
      <c r="D950">
        <v>24350804.420000002</v>
      </c>
      <c r="E950">
        <v>-3620135.51</v>
      </c>
      <c r="G950">
        <v>143029.70000000001</v>
      </c>
      <c r="H950">
        <v>14904105.18</v>
      </c>
      <c r="I950">
        <v>17988191.489999998</v>
      </c>
      <c r="J950">
        <v>-37688444.009999998</v>
      </c>
      <c r="L950">
        <v>1519674</v>
      </c>
      <c r="M950">
        <v>22540074.66</v>
      </c>
      <c r="N950">
        <v>10742670.41</v>
      </c>
      <c r="O950">
        <v>21213090.039999999</v>
      </c>
      <c r="Q950">
        <v>4891159.84</v>
      </c>
      <c r="R950">
        <v>35602028.729999997</v>
      </c>
      <c r="S950">
        <v>20572173.91</v>
      </c>
      <c r="T950">
        <v>2461476.06</v>
      </c>
      <c r="V950">
        <v>42528485.689999998</v>
      </c>
      <c r="W950">
        <v>226593.33</v>
      </c>
      <c r="X950">
        <v>30360876.629999999</v>
      </c>
      <c r="Y950">
        <v>1696303.44</v>
      </c>
      <c r="AA950" s="2">
        <v>59</v>
      </c>
      <c r="AB950">
        <v>79284083.909999996</v>
      </c>
      <c r="AC950">
        <v>49274403.170000002</v>
      </c>
      <c r="AD950">
        <v>-9249584.6999999993</v>
      </c>
      <c r="AE950">
        <v>-1.74266868</v>
      </c>
    </row>
    <row r="951" spans="1:31" x14ac:dyDescent="0.25">
      <c r="A951" t="s">
        <v>945</v>
      </c>
      <c r="B951">
        <v>0</v>
      </c>
      <c r="C951">
        <v>221997696.44999999</v>
      </c>
      <c r="D951">
        <v>0</v>
      </c>
      <c r="E951">
        <v>2767228.32</v>
      </c>
      <c r="G951">
        <v>0</v>
      </c>
      <c r="H951">
        <v>355217174.06</v>
      </c>
      <c r="I951">
        <v>0</v>
      </c>
      <c r="J951">
        <v>4474035.9000000004</v>
      </c>
      <c r="L951">
        <v>0</v>
      </c>
      <c r="M951">
        <v>261892649.00999999</v>
      </c>
      <c r="N951">
        <v>0</v>
      </c>
      <c r="O951">
        <v>5416074.8499999996</v>
      </c>
      <c r="Q951">
        <v>44532511.079999998</v>
      </c>
      <c r="R951">
        <v>294189097.56</v>
      </c>
      <c r="S951">
        <v>0</v>
      </c>
      <c r="T951">
        <v>3937416.78</v>
      </c>
      <c r="V951">
        <v>302110654.97000003</v>
      </c>
      <c r="W951">
        <v>79246298.75</v>
      </c>
      <c r="X951">
        <v>26042014.809999999</v>
      </c>
      <c r="Y951">
        <v>3343290.28</v>
      </c>
      <c r="AA951" s="2">
        <v>6</v>
      </c>
      <c r="AB951">
        <v>60583443.18</v>
      </c>
      <c r="AC951">
        <v>267313800.74000001</v>
      </c>
      <c r="AD951">
        <v>43737120.039999999</v>
      </c>
      <c r="AE951">
        <v>3.4881582500000001</v>
      </c>
    </row>
    <row r="952" spans="1:31" x14ac:dyDescent="0.25">
      <c r="A952" t="s">
        <v>946</v>
      </c>
      <c r="B952">
        <v>0</v>
      </c>
      <c r="C952">
        <v>0</v>
      </c>
      <c r="D952">
        <v>0</v>
      </c>
      <c r="E952">
        <v>869019</v>
      </c>
      <c r="G952">
        <v>0</v>
      </c>
      <c r="H952">
        <v>0</v>
      </c>
      <c r="I952">
        <v>0</v>
      </c>
      <c r="J952">
        <v>869019</v>
      </c>
      <c r="L952">
        <v>0</v>
      </c>
      <c r="M952">
        <v>0</v>
      </c>
      <c r="N952">
        <v>0</v>
      </c>
      <c r="O952">
        <v>869019</v>
      </c>
      <c r="Q952">
        <v>0</v>
      </c>
      <c r="R952">
        <v>0</v>
      </c>
      <c r="S952">
        <v>0</v>
      </c>
      <c r="T952">
        <v>869019</v>
      </c>
      <c r="V952">
        <v>0</v>
      </c>
      <c r="W952">
        <v>0</v>
      </c>
      <c r="X952">
        <v>0</v>
      </c>
      <c r="Y952">
        <v>869019</v>
      </c>
      <c r="AA952" s="2">
        <v>61</v>
      </c>
      <c r="AB952">
        <v>0</v>
      </c>
      <c r="AC952">
        <v>0</v>
      </c>
      <c r="AD952">
        <v>0</v>
      </c>
      <c r="AE952">
        <v>0.86901899999999999</v>
      </c>
    </row>
    <row r="953" spans="1:31" x14ac:dyDescent="0.25">
      <c r="A953" t="s">
        <v>947</v>
      </c>
      <c r="B953">
        <v>0</v>
      </c>
      <c r="C953">
        <v>0</v>
      </c>
      <c r="D953">
        <v>0</v>
      </c>
      <c r="E953">
        <v>0</v>
      </c>
      <c r="G953">
        <v>0</v>
      </c>
      <c r="H953">
        <v>0</v>
      </c>
      <c r="I953">
        <v>0</v>
      </c>
      <c r="J953">
        <v>0</v>
      </c>
      <c r="L953">
        <v>0</v>
      </c>
      <c r="M953">
        <v>0</v>
      </c>
      <c r="N953">
        <v>0</v>
      </c>
      <c r="O953">
        <v>0</v>
      </c>
      <c r="Q953">
        <v>0</v>
      </c>
      <c r="R953">
        <v>0</v>
      </c>
      <c r="S953">
        <v>0</v>
      </c>
      <c r="T953">
        <v>0</v>
      </c>
      <c r="V953">
        <v>0</v>
      </c>
      <c r="W953">
        <v>0</v>
      </c>
      <c r="X953">
        <v>0</v>
      </c>
      <c r="Y953">
        <v>0</v>
      </c>
      <c r="AA953" s="2">
        <v>6101</v>
      </c>
      <c r="AB953">
        <v>0</v>
      </c>
      <c r="AC953">
        <v>0</v>
      </c>
      <c r="AD953">
        <v>0</v>
      </c>
      <c r="AE953">
        <v>0</v>
      </c>
    </row>
    <row r="954" spans="1:31" x14ac:dyDescent="0.25">
      <c r="A954" t="s">
        <v>948</v>
      </c>
      <c r="B954">
        <v>0</v>
      </c>
      <c r="C954">
        <v>0</v>
      </c>
      <c r="D954">
        <v>0</v>
      </c>
      <c r="E954">
        <v>0</v>
      </c>
      <c r="G954">
        <v>0</v>
      </c>
      <c r="H954">
        <v>0</v>
      </c>
      <c r="I954">
        <v>0</v>
      </c>
      <c r="J954">
        <v>0</v>
      </c>
      <c r="L954">
        <v>0</v>
      </c>
      <c r="M954">
        <v>0</v>
      </c>
      <c r="N954">
        <v>0</v>
      </c>
      <c r="O954">
        <v>0</v>
      </c>
      <c r="Q954">
        <v>0</v>
      </c>
      <c r="R954">
        <v>0</v>
      </c>
      <c r="S954">
        <v>0</v>
      </c>
      <c r="T954">
        <v>0</v>
      </c>
      <c r="V954">
        <v>0</v>
      </c>
      <c r="W954">
        <v>0</v>
      </c>
      <c r="X954">
        <v>0</v>
      </c>
      <c r="Y954">
        <v>0</v>
      </c>
      <c r="AA954" s="2">
        <v>610105</v>
      </c>
      <c r="AB954">
        <v>0</v>
      </c>
      <c r="AC954">
        <v>0</v>
      </c>
      <c r="AD954">
        <v>0</v>
      </c>
      <c r="AE954">
        <v>0</v>
      </c>
    </row>
    <row r="955" spans="1:31" x14ac:dyDescent="0.25">
      <c r="A955" t="s">
        <v>949</v>
      </c>
      <c r="B955">
        <v>0</v>
      </c>
      <c r="C955">
        <v>0</v>
      </c>
      <c r="D955">
        <v>0</v>
      </c>
      <c r="E955">
        <v>0</v>
      </c>
      <c r="G955">
        <v>0</v>
      </c>
      <c r="H955">
        <v>0</v>
      </c>
      <c r="I955">
        <v>0</v>
      </c>
      <c r="J955">
        <v>0</v>
      </c>
      <c r="L955">
        <v>0</v>
      </c>
      <c r="M955">
        <v>0</v>
      </c>
      <c r="N955">
        <v>0</v>
      </c>
      <c r="O955">
        <v>0</v>
      </c>
      <c r="Q955">
        <v>0</v>
      </c>
      <c r="R955">
        <v>0</v>
      </c>
      <c r="S955">
        <v>0</v>
      </c>
      <c r="T955">
        <v>0</v>
      </c>
      <c r="V955">
        <v>0</v>
      </c>
      <c r="W955">
        <v>0</v>
      </c>
      <c r="X955">
        <v>0</v>
      </c>
      <c r="Y955">
        <v>0</v>
      </c>
      <c r="AA955" s="2">
        <v>610110</v>
      </c>
      <c r="AB955">
        <v>0</v>
      </c>
      <c r="AC955">
        <v>0</v>
      </c>
      <c r="AD955">
        <v>0</v>
      </c>
      <c r="AE955">
        <v>0</v>
      </c>
    </row>
    <row r="956" spans="1:31" x14ac:dyDescent="0.25">
      <c r="A956" t="s">
        <v>950</v>
      </c>
      <c r="B956">
        <v>0</v>
      </c>
      <c r="C956">
        <v>0</v>
      </c>
      <c r="D956">
        <v>0</v>
      </c>
      <c r="E956">
        <v>0</v>
      </c>
      <c r="G956">
        <v>0</v>
      </c>
      <c r="H956">
        <v>0</v>
      </c>
      <c r="I956">
        <v>0</v>
      </c>
      <c r="J956">
        <v>0</v>
      </c>
      <c r="L956">
        <v>0</v>
      </c>
      <c r="M956">
        <v>0</v>
      </c>
      <c r="N956">
        <v>0</v>
      </c>
      <c r="O956">
        <v>0</v>
      </c>
      <c r="Q956">
        <v>0</v>
      </c>
      <c r="R956">
        <v>0</v>
      </c>
      <c r="S956">
        <v>0</v>
      </c>
      <c r="T956">
        <v>0</v>
      </c>
      <c r="V956">
        <v>0</v>
      </c>
      <c r="W956">
        <v>0</v>
      </c>
      <c r="X956">
        <v>0</v>
      </c>
      <c r="Y956">
        <v>0</v>
      </c>
      <c r="AA956" s="2">
        <v>610115</v>
      </c>
      <c r="AB956">
        <v>0</v>
      </c>
      <c r="AC956">
        <v>0</v>
      </c>
      <c r="AD956">
        <v>0</v>
      </c>
      <c r="AE956">
        <v>0</v>
      </c>
    </row>
    <row r="957" spans="1:31" x14ac:dyDescent="0.25">
      <c r="A957" t="s">
        <v>951</v>
      </c>
      <c r="B957">
        <v>0</v>
      </c>
      <c r="C957">
        <v>0</v>
      </c>
      <c r="D957">
        <v>0</v>
      </c>
      <c r="E957">
        <v>0</v>
      </c>
      <c r="G957">
        <v>0</v>
      </c>
      <c r="H957">
        <v>0</v>
      </c>
      <c r="I957">
        <v>0</v>
      </c>
      <c r="J957">
        <v>0</v>
      </c>
      <c r="L957">
        <v>0</v>
      </c>
      <c r="M957">
        <v>0</v>
      </c>
      <c r="N957">
        <v>0</v>
      </c>
      <c r="O957">
        <v>0</v>
      </c>
      <c r="Q957">
        <v>0</v>
      </c>
      <c r="R957">
        <v>0</v>
      </c>
      <c r="S957">
        <v>0</v>
      </c>
      <c r="T957">
        <v>0</v>
      </c>
      <c r="V957">
        <v>0</v>
      </c>
      <c r="W957">
        <v>0</v>
      </c>
      <c r="X957">
        <v>0</v>
      </c>
      <c r="Y957">
        <v>0</v>
      </c>
      <c r="AA957" s="2">
        <v>610120</v>
      </c>
      <c r="AB957">
        <v>0</v>
      </c>
      <c r="AC957">
        <v>0</v>
      </c>
      <c r="AD957">
        <v>0</v>
      </c>
      <c r="AE957">
        <v>0</v>
      </c>
    </row>
    <row r="958" spans="1:31" x14ac:dyDescent="0.25">
      <c r="A958" t="s">
        <v>952</v>
      </c>
      <c r="B958">
        <v>0</v>
      </c>
      <c r="C958">
        <v>0</v>
      </c>
      <c r="D958">
        <v>0</v>
      </c>
      <c r="E958">
        <v>0</v>
      </c>
      <c r="G958">
        <v>0</v>
      </c>
      <c r="H958">
        <v>0</v>
      </c>
      <c r="I958">
        <v>0</v>
      </c>
      <c r="J958">
        <v>0</v>
      </c>
      <c r="L958">
        <v>0</v>
      </c>
      <c r="M958">
        <v>0</v>
      </c>
      <c r="N958">
        <v>0</v>
      </c>
      <c r="O958">
        <v>0</v>
      </c>
      <c r="Q958">
        <v>0</v>
      </c>
      <c r="R958">
        <v>0</v>
      </c>
      <c r="S958">
        <v>0</v>
      </c>
      <c r="T958">
        <v>0</v>
      </c>
      <c r="V958">
        <v>0</v>
      </c>
      <c r="W958">
        <v>0</v>
      </c>
      <c r="X958">
        <v>0</v>
      </c>
      <c r="Y958">
        <v>0</v>
      </c>
      <c r="AA958" s="2">
        <v>6102</v>
      </c>
      <c r="AB958">
        <v>0</v>
      </c>
      <c r="AC958">
        <v>0</v>
      </c>
      <c r="AD958">
        <v>0</v>
      </c>
      <c r="AE958">
        <v>0</v>
      </c>
    </row>
    <row r="959" spans="1:31" x14ac:dyDescent="0.25">
      <c r="A959" t="s">
        <v>953</v>
      </c>
      <c r="B959">
        <v>0</v>
      </c>
      <c r="C959">
        <v>0</v>
      </c>
      <c r="D959">
        <v>0</v>
      </c>
      <c r="E959">
        <v>0</v>
      </c>
      <c r="G959">
        <v>0</v>
      </c>
      <c r="H959">
        <v>0</v>
      </c>
      <c r="I959">
        <v>0</v>
      </c>
      <c r="J959">
        <v>0</v>
      </c>
      <c r="L959">
        <v>0</v>
      </c>
      <c r="M959">
        <v>0</v>
      </c>
      <c r="N959">
        <v>0</v>
      </c>
      <c r="O959">
        <v>0</v>
      </c>
      <c r="Q959">
        <v>0</v>
      </c>
      <c r="R959">
        <v>0</v>
      </c>
      <c r="S959">
        <v>0</v>
      </c>
      <c r="T959">
        <v>0</v>
      </c>
      <c r="V959">
        <v>0</v>
      </c>
      <c r="W959">
        <v>0</v>
      </c>
      <c r="X959">
        <v>0</v>
      </c>
      <c r="Y959">
        <v>0</v>
      </c>
      <c r="AA959" s="2">
        <v>610205</v>
      </c>
      <c r="AB959">
        <v>0</v>
      </c>
      <c r="AC959">
        <v>0</v>
      </c>
      <c r="AD959">
        <v>0</v>
      </c>
      <c r="AE959">
        <v>0</v>
      </c>
    </row>
    <row r="960" spans="1:31" x14ac:dyDescent="0.25">
      <c r="A960" t="s">
        <v>954</v>
      </c>
      <c r="B960">
        <v>0</v>
      </c>
      <c r="C960">
        <v>0</v>
      </c>
      <c r="D960">
        <v>0</v>
      </c>
      <c r="E960">
        <v>0</v>
      </c>
      <c r="G960">
        <v>0</v>
      </c>
      <c r="H960">
        <v>0</v>
      </c>
      <c r="I960">
        <v>0</v>
      </c>
      <c r="J960">
        <v>0</v>
      </c>
      <c r="L960">
        <v>0</v>
      </c>
      <c r="M960">
        <v>0</v>
      </c>
      <c r="N960">
        <v>0</v>
      </c>
      <c r="O960">
        <v>0</v>
      </c>
      <c r="Q960">
        <v>0</v>
      </c>
      <c r="R960">
        <v>0</v>
      </c>
      <c r="S960">
        <v>0</v>
      </c>
      <c r="T960">
        <v>0</v>
      </c>
      <c r="V960">
        <v>0</v>
      </c>
      <c r="W960">
        <v>0</v>
      </c>
      <c r="X960">
        <v>0</v>
      </c>
      <c r="Y960">
        <v>0</v>
      </c>
      <c r="AA960" s="2">
        <v>610210</v>
      </c>
      <c r="AB960">
        <v>0</v>
      </c>
      <c r="AC960">
        <v>0</v>
      </c>
      <c r="AD960">
        <v>0</v>
      </c>
      <c r="AE960">
        <v>0</v>
      </c>
    </row>
    <row r="961" spans="1:31" x14ac:dyDescent="0.25">
      <c r="A961" t="s">
        <v>955</v>
      </c>
      <c r="B961">
        <v>0</v>
      </c>
      <c r="C961">
        <v>0</v>
      </c>
      <c r="D961">
        <v>0</v>
      </c>
      <c r="E961">
        <v>0</v>
      </c>
      <c r="G961">
        <v>0</v>
      </c>
      <c r="H961">
        <v>0</v>
      </c>
      <c r="I961">
        <v>0</v>
      </c>
      <c r="J961">
        <v>0</v>
      </c>
      <c r="L961">
        <v>0</v>
      </c>
      <c r="M961">
        <v>0</v>
      </c>
      <c r="N961">
        <v>0</v>
      </c>
      <c r="O961">
        <v>0</v>
      </c>
      <c r="Q961">
        <v>0</v>
      </c>
      <c r="R961">
        <v>0</v>
      </c>
      <c r="S961">
        <v>0</v>
      </c>
      <c r="T961">
        <v>0</v>
      </c>
      <c r="V961">
        <v>0</v>
      </c>
      <c r="W961">
        <v>0</v>
      </c>
      <c r="X961">
        <v>0</v>
      </c>
      <c r="Y961">
        <v>0</v>
      </c>
      <c r="AA961" s="2">
        <v>610215</v>
      </c>
      <c r="AB961">
        <v>0</v>
      </c>
      <c r="AC961">
        <v>0</v>
      </c>
      <c r="AD961">
        <v>0</v>
      </c>
      <c r="AE961">
        <v>0</v>
      </c>
    </row>
    <row r="962" spans="1:31" x14ac:dyDescent="0.25">
      <c r="A962" t="s">
        <v>956</v>
      </c>
      <c r="B962">
        <v>0</v>
      </c>
      <c r="C962">
        <v>0</v>
      </c>
      <c r="D962">
        <v>0</v>
      </c>
      <c r="E962">
        <v>0</v>
      </c>
      <c r="G962">
        <v>0</v>
      </c>
      <c r="H962">
        <v>0</v>
      </c>
      <c r="I962">
        <v>0</v>
      </c>
      <c r="J962">
        <v>0</v>
      </c>
      <c r="L962">
        <v>0</v>
      </c>
      <c r="M962">
        <v>0</v>
      </c>
      <c r="N962">
        <v>0</v>
      </c>
      <c r="O962">
        <v>0</v>
      </c>
      <c r="Q962">
        <v>0</v>
      </c>
      <c r="R962">
        <v>0</v>
      </c>
      <c r="S962">
        <v>0</v>
      </c>
      <c r="T962">
        <v>0</v>
      </c>
      <c r="V962">
        <v>0</v>
      </c>
      <c r="W962">
        <v>0</v>
      </c>
      <c r="X962">
        <v>0</v>
      </c>
      <c r="Y962">
        <v>0</v>
      </c>
      <c r="AA962" s="2">
        <v>610220</v>
      </c>
      <c r="AB962">
        <v>0</v>
      </c>
      <c r="AC962">
        <v>0</v>
      </c>
      <c r="AD962">
        <v>0</v>
      </c>
      <c r="AE962">
        <v>0</v>
      </c>
    </row>
    <row r="963" spans="1:31" x14ac:dyDescent="0.25">
      <c r="A963" t="s">
        <v>957</v>
      </c>
      <c r="B963">
        <v>0</v>
      </c>
      <c r="C963">
        <v>0</v>
      </c>
      <c r="D963">
        <v>0</v>
      </c>
      <c r="E963">
        <v>0</v>
      </c>
      <c r="G963">
        <v>0</v>
      </c>
      <c r="H963">
        <v>0</v>
      </c>
      <c r="I963">
        <v>0</v>
      </c>
      <c r="J963">
        <v>0</v>
      </c>
      <c r="L963">
        <v>0</v>
      </c>
      <c r="M963">
        <v>0</v>
      </c>
      <c r="N963">
        <v>0</v>
      </c>
      <c r="O963">
        <v>0</v>
      </c>
      <c r="Q963">
        <v>0</v>
      </c>
      <c r="R963">
        <v>0</v>
      </c>
      <c r="S963">
        <v>0</v>
      </c>
      <c r="T963">
        <v>0</v>
      </c>
      <c r="V963">
        <v>0</v>
      </c>
      <c r="W963">
        <v>0</v>
      </c>
      <c r="X963">
        <v>0</v>
      </c>
      <c r="Y963">
        <v>0</v>
      </c>
      <c r="AA963" s="2">
        <v>6103</v>
      </c>
      <c r="AB963">
        <v>0</v>
      </c>
      <c r="AC963">
        <v>0</v>
      </c>
      <c r="AD963">
        <v>0</v>
      </c>
      <c r="AE963">
        <v>0</v>
      </c>
    </row>
    <row r="964" spans="1:31" x14ac:dyDescent="0.25">
      <c r="A964" t="s">
        <v>958</v>
      </c>
      <c r="B964">
        <v>0</v>
      </c>
      <c r="C964">
        <v>0</v>
      </c>
      <c r="D964">
        <v>0</v>
      </c>
      <c r="E964">
        <v>0</v>
      </c>
      <c r="G964">
        <v>0</v>
      </c>
      <c r="H964">
        <v>0</v>
      </c>
      <c r="I964">
        <v>0</v>
      </c>
      <c r="J964">
        <v>0</v>
      </c>
      <c r="L964">
        <v>0</v>
      </c>
      <c r="M964">
        <v>0</v>
      </c>
      <c r="N964">
        <v>0</v>
      </c>
      <c r="O964">
        <v>0</v>
      </c>
      <c r="Q964">
        <v>0</v>
      </c>
      <c r="R964">
        <v>0</v>
      </c>
      <c r="S964">
        <v>0</v>
      </c>
      <c r="T964">
        <v>0</v>
      </c>
      <c r="V964">
        <v>0</v>
      </c>
      <c r="W964">
        <v>0</v>
      </c>
      <c r="X964">
        <v>0</v>
      </c>
      <c r="Y964">
        <v>0</v>
      </c>
      <c r="AA964" s="2">
        <v>6104</v>
      </c>
      <c r="AB964">
        <v>0</v>
      </c>
      <c r="AC964">
        <v>0</v>
      </c>
      <c r="AD964">
        <v>0</v>
      </c>
      <c r="AE964">
        <v>0</v>
      </c>
    </row>
    <row r="965" spans="1:31" x14ac:dyDescent="0.25">
      <c r="A965" t="s">
        <v>959</v>
      </c>
      <c r="B965">
        <v>0</v>
      </c>
      <c r="C965">
        <v>0</v>
      </c>
      <c r="D965">
        <v>0</v>
      </c>
      <c r="E965">
        <v>0</v>
      </c>
      <c r="G965">
        <v>0</v>
      </c>
      <c r="H965">
        <v>0</v>
      </c>
      <c r="I965">
        <v>0</v>
      </c>
      <c r="J965">
        <v>0</v>
      </c>
      <c r="L965">
        <v>0</v>
      </c>
      <c r="M965">
        <v>0</v>
      </c>
      <c r="N965">
        <v>0</v>
      </c>
      <c r="O965">
        <v>0</v>
      </c>
      <c r="Q965">
        <v>0</v>
      </c>
      <c r="R965">
        <v>0</v>
      </c>
      <c r="S965">
        <v>0</v>
      </c>
      <c r="T965">
        <v>0</v>
      </c>
      <c r="V965">
        <v>0</v>
      </c>
      <c r="W965">
        <v>0</v>
      </c>
      <c r="X965">
        <v>0</v>
      </c>
      <c r="Y965">
        <v>0</v>
      </c>
      <c r="AA965" s="2">
        <v>6105</v>
      </c>
      <c r="AB965">
        <v>0</v>
      </c>
      <c r="AC965">
        <v>0</v>
      </c>
      <c r="AD965">
        <v>0</v>
      </c>
      <c r="AE965">
        <v>0</v>
      </c>
    </row>
    <row r="966" spans="1:31" x14ac:dyDescent="0.25">
      <c r="A966" t="s">
        <v>960</v>
      </c>
      <c r="B966">
        <v>0</v>
      </c>
      <c r="C966">
        <v>0</v>
      </c>
      <c r="D966">
        <v>0</v>
      </c>
      <c r="E966">
        <v>869019</v>
      </c>
      <c r="G966">
        <v>0</v>
      </c>
      <c r="H966">
        <v>0</v>
      </c>
      <c r="I966">
        <v>0</v>
      </c>
      <c r="J966">
        <v>869019</v>
      </c>
      <c r="L966">
        <v>0</v>
      </c>
      <c r="M966">
        <v>0</v>
      </c>
      <c r="N966">
        <v>0</v>
      </c>
      <c r="O966">
        <v>869019</v>
      </c>
      <c r="Q966">
        <v>0</v>
      </c>
      <c r="R966">
        <v>0</v>
      </c>
      <c r="S966">
        <v>0</v>
      </c>
      <c r="T966">
        <v>869019</v>
      </c>
      <c r="V966">
        <v>0</v>
      </c>
      <c r="W966">
        <v>0</v>
      </c>
      <c r="X966">
        <v>0</v>
      </c>
      <c r="Y966">
        <v>869019</v>
      </c>
      <c r="AA966" s="2">
        <v>6190</v>
      </c>
      <c r="AB966">
        <v>0</v>
      </c>
      <c r="AC966">
        <v>0</v>
      </c>
      <c r="AD966">
        <v>0</v>
      </c>
      <c r="AE966">
        <v>0.86901899999999999</v>
      </c>
    </row>
    <row r="967" spans="1:31" x14ac:dyDescent="0.25">
      <c r="A967" t="s">
        <v>961</v>
      </c>
      <c r="B967">
        <v>0</v>
      </c>
      <c r="C967">
        <v>221997696.44999999</v>
      </c>
      <c r="D967">
        <v>0</v>
      </c>
      <c r="E967">
        <v>1898209.32</v>
      </c>
      <c r="G967">
        <v>0</v>
      </c>
      <c r="H967">
        <v>355217174.06</v>
      </c>
      <c r="I967">
        <v>0</v>
      </c>
      <c r="J967">
        <v>3605016.9</v>
      </c>
      <c r="L967">
        <v>0</v>
      </c>
      <c r="M967">
        <v>261892649.00999999</v>
      </c>
      <c r="N967">
        <v>0</v>
      </c>
      <c r="O967">
        <v>4547055.8499999996</v>
      </c>
      <c r="Q967">
        <v>44532511.079999998</v>
      </c>
      <c r="R967">
        <v>294189097.56</v>
      </c>
      <c r="S967">
        <v>0</v>
      </c>
      <c r="T967">
        <v>3068397.78</v>
      </c>
      <c r="V967">
        <v>302110654.97000003</v>
      </c>
      <c r="W967">
        <v>79246298.75</v>
      </c>
      <c r="X967">
        <v>26042014.809999999</v>
      </c>
      <c r="Y967">
        <v>2474271.2799999998</v>
      </c>
      <c r="AA967" s="2">
        <v>64</v>
      </c>
      <c r="AB967">
        <v>60583443.18</v>
      </c>
      <c r="AC967">
        <v>267313800.74000001</v>
      </c>
      <c r="AD967">
        <v>43737120.039999999</v>
      </c>
      <c r="AE967">
        <v>2.6191392499999999</v>
      </c>
    </row>
    <row r="968" spans="1:31" x14ac:dyDescent="0.25">
      <c r="A968" t="s">
        <v>962</v>
      </c>
      <c r="B968">
        <v>0</v>
      </c>
      <c r="C968">
        <v>0</v>
      </c>
      <c r="D968">
        <v>0</v>
      </c>
      <c r="E968">
        <v>0</v>
      </c>
      <c r="G968">
        <v>0</v>
      </c>
      <c r="H968">
        <v>0</v>
      </c>
      <c r="I968">
        <v>0</v>
      </c>
      <c r="J968">
        <v>0</v>
      </c>
      <c r="L968">
        <v>0</v>
      </c>
      <c r="M968">
        <v>0</v>
      </c>
      <c r="N968">
        <v>0</v>
      </c>
      <c r="O968">
        <v>0</v>
      </c>
      <c r="Q968">
        <v>0</v>
      </c>
      <c r="R968">
        <v>0</v>
      </c>
      <c r="S968">
        <v>0</v>
      </c>
      <c r="T968">
        <v>0</v>
      </c>
      <c r="V968">
        <v>0</v>
      </c>
      <c r="W968">
        <v>0</v>
      </c>
      <c r="X968">
        <v>0</v>
      </c>
      <c r="Y968">
        <v>0</v>
      </c>
      <c r="AA968" s="2">
        <v>6401</v>
      </c>
      <c r="AB968">
        <v>0</v>
      </c>
      <c r="AC968">
        <v>0</v>
      </c>
      <c r="AD968">
        <v>0</v>
      </c>
      <c r="AE968">
        <v>0</v>
      </c>
    </row>
    <row r="969" spans="1:31" x14ac:dyDescent="0.25">
      <c r="A969" t="s">
        <v>963</v>
      </c>
      <c r="B969">
        <v>0</v>
      </c>
      <c r="C969">
        <v>0</v>
      </c>
      <c r="D969">
        <v>0</v>
      </c>
      <c r="E969">
        <v>0</v>
      </c>
      <c r="G969">
        <v>0</v>
      </c>
      <c r="H969">
        <v>0</v>
      </c>
      <c r="I969">
        <v>0</v>
      </c>
      <c r="J969">
        <v>0</v>
      </c>
      <c r="L969">
        <v>0</v>
      </c>
      <c r="M969">
        <v>0</v>
      </c>
      <c r="N969">
        <v>0</v>
      </c>
      <c r="O969">
        <v>0</v>
      </c>
      <c r="Q969">
        <v>0</v>
      </c>
      <c r="R969">
        <v>0</v>
      </c>
      <c r="S969">
        <v>0</v>
      </c>
      <c r="T969">
        <v>0</v>
      </c>
      <c r="V969">
        <v>0</v>
      </c>
      <c r="W969">
        <v>0</v>
      </c>
      <c r="X969">
        <v>0</v>
      </c>
      <c r="Y969">
        <v>0</v>
      </c>
      <c r="AA969" s="2">
        <v>640105</v>
      </c>
      <c r="AB969">
        <v>0</v>
      </c>
      <c r="AC969">
        <v>0</v>
      </c>
      <c r="AD969">
        <v>0</v>
      </c>
      <c r="AE969">
        <v>0</v>
      </c>
    </row>
    <row r="970" spans="1:31" x14ac:dyDescent="0.25">
      <c r="A970" t="s">
        <v>964</v>
      </c>
      <c r="B970">
        <v>0</v>
      </c>
      <c r="C970">
        <v>0</v>
      </c>
      <c r="D970">
        <v>0</v>
      </c>
      <c r="E970">
        <v>0</v>
      </c>
      <c r="G970">
        <v>0</v>
      </c>
      <c r="H970">
        <v>0</v>
      </c>
      <c r="I970">
        <v>0</v>
      </c>
      <c r="J970">
        <v>0</v>
      </c>
      <c r="L970">
        <v>0</v>
      </c>
      <c r="M970">
        <v>0</v>
      </c>
      <c r="N970">
        <v>0</v>
      </c>
      <c r="O970">
        <v>0</v>
      </c>
      <c r="Q970">
        <v>0</v>
      </c>
      <c r="R970">
        <v>0</v>
      </c>
      <c r="S970">
        <v>0</v>
      </c>
      <c r="T970">
        <v>0</v>
      </c>
      <c r="V970">
        <v>0</v>
      </c>
      <c r="W970">
        <v>0</v>
      </c>
      <c r="X970">
        <v>0</v>
      </c>
      <c r="Y970">
        <v>0</v>
      </c>
      <c r="AA970" s="2">
        <v>640110</v>
      </c>
      <c r="AB970">
        <v>0</v>
      </c>
      <c r="AC970">
        <v>0</v>
      </c>
      <c r="AD970">
        <v>0</v>
      </c>
      <c r="AE970">
        <v>0</v>
      </c>
    </row>
    <row r="971" spans="1:31" x14ac:dyDescent="0.25">
      <c r="A971" t="s">
        <v>965</v>
      </c>
      <c r="B971">
        <v>0</v>
      </c>
      <c r="C971">
        <v>0</v>
      </c>
      <c r="D971">
        <v>0</v>
      </c>
      <c r="E971">
        <v>447.45</v>
      </c>
      <c r="G971">
        <v>0</v>
      </c>
      <c r="H971">
        <v>0</v>
      </c>
      <c r="I971">
        <v>0</v>
      </c>
      <c r="J971">
        <v>5668.7</v>
      </c>
      <c r="L971">
        <v>0</v>
      </c>
      <c r="M971">
        <v>0</v>
      </c>
      <c r="N971">
        <v>0</v>
      </c>
      <c r="O971">
        <v>24832.58</v>
      </c>
      <c r="Q971">
        <v>0</v>
      </c>
      <c r="R971">
        <v>0</v>
      </c>
      <c r="S971">
        <v>0</v>
      </c>
      <c r="T971">
        <v>25904.91</v>
      </c>
      <c r="V971">
        <v>0</v>
      </c>
      <c r="W971">
        <v>0</v>
      </c>
      <c r="X971">
        <v>0</v>
      </c>
      <c r="Y971">
        <v>10856.47</v>
      </c>
      <c r="AA971" s="2">
        <v>6402</v>
      </c>
      <c r="AB971">
        <v>0</v>
      </c>
      <c r="AC971">
        <v>0</v>
      </c>
      <c r="AD971">
        <v>0</v>
      </c>
      <c r="AE971">
        <v>2.1001779999999998E-2</v>
      </c>
    </row>
    <row r="972" spans="1:31" x14ac:dyDescent="0.25">
      <c r="A972" t="s">
        <v>966</v>
      </c>
      <c r="B972">
        <v>0</v>
      </c>
      <c r="C972">
        <v>0</v>
      </c>
      <c r="D972">
        <v>0</v>
      </c>
      <c r="E972">
        <v>0</v>
      </c>
      <c r="G972">
        <v>0</v>
      </c>
      <c r="H972">
        <v>0</v>
      </c>
      <c r="I972">
        <v>0</v>
      </c>
      <c r="J972">
        <v>0</v>
      </c>
      <c r="L972">
        <v>0</v>
      </c>
      <c r="M972">
        <v>0</v>
      </c>
      <c r="N972">
        <v>0</v>
      </c>
      <c r="O972">
        <v>0</v>
      </c>
      <c r="Q972">
        <v>0</v>
      </c>
      <c r="R972">
        <v>0</v>
      </c>
      <c r="S972">
        <v>0</v>
      </c>
      <c r="T972">
        <v>0</v>
      </c>
      <c r="V972">
        <v>0</v>
      </c>
      <c r="W972">
        <v>0</v>
      </c>
      <c r="X972">
        <v>0</v>
      </c>
      <c r="Y972">
        <v>0</v>
      </c>
      <c r="AA972" s="2">
        <v>640205</v>
      </c>
      <c r="AB972">
        <v>0</v>
      </c>
      <c r="AC972">
        <v>0</v>
      </c>
      <c r="AD972">
        <v>0</v>
      </c>
      <c r="AE972">
        <v>0</v>
      </c>
    </row>
    <row r="973" spans="1:31" x14ac:dyDescent="0.25">
      <c r="A973" t="s">
        <v>967</v>
      </c>
      <c r="B973">
        <v>0</v>
      </c>
      <c r="C973">
        <v>0</v>
      </c>
      <c r="D973">
        <v>0</v>
      </c>
      <c r="E973">
        <v>0</v>
      </c>
      <c r="G973">
        <v>0</v>
      </c>
      <c r="H973">
        <v>0</v>
      </c>
      <c r="I973">
        <v>0</v>
      </c>
      <c r="J973">
        <v>0</v>
      </c>
      <c r="L973">
        <v>0</v>
      </c>
      <c r="M973">
        <v>0</v>
      </c>
      <c r="N973">
        <v>0</v>
      </c>
      <c r="O973">
        <v>0</v>
      </c>
      <c r="Q973">
        <v>0</v>
      </c>
      <c r="R973">
        <v>0</v>
      </c>
      <c r="S973">
        <v>0</v>
      </c>
      <c r="T973">
        <v>0</v>
      </c>
      <c r="V973">
        <v>0</v>
      </c>
      <c r="W973">
        <v>0</v>
      </c>
      <c r="X973">
        <v>0</v>
      </c>
      <c r="Y973">
        <v>0</v>
      </c>
      <c r="AA973" s="2">
        <v>640210</v>
      </c>
      <c r="AB973">
        <v>0</v>
      </c>
      <c r="AC973">
        <v>0</v>
      </c>
      <c r="AD973">
        <v>0</v>
      </c>
      <c r="AE973">
        <v>0</v>
      </c>
    </row>
    <row r="974" spans="1:31" x14ac:dyDescent="0.25">
      <c r="A974" t="s">
        <v>968</v>
      </c>
      <c r="B974">
        <v>0</v>
      </c>
      <c r="C974">
        <v>0</v>
      </c>
      <c r="D974">
        <v>0</v>
      </c>
      <c r="E974">
        <v>0</v>
      </c>
      <c r="G974">
        <v>0</v>
      </c>
      <c r="H974">
        <v>0</v>
      </c>
      <c r="I974">
        <v>0</v>
      </c>
      <c r="J974">
        <v>0</v>
      </c>
      <c r="L974">
        <v>0</v>
      </c>
      <c r="M974">
        <v>0</v>
      </c>
      <c r="N974">
        <v>0</v>
      </c>
      <c r="O974">
        <v>0</v>
      </c>
      <c r="Q974">
        <v>0</v>
      </c>
      <c r="R974">
        <v>0</v>
      </c>
      <c r="S974">
        <v>0</v>
      </c>
      <c r="T974">
        <v>0</v>
      </c>
      <c r="V974">
        <v>0</v>
      </c>
      <c r="W974">
        <v>0</v>
      </c>
      <c r="X974">
        <v>0</v>
      </c>
      <c r="Y974">
        <v>0</v>
      </c>
      <c r="AA974" s="2">
        <v>640215</v>
      </c>
      <c r="AB974">
        <v>0</v>
      </c>
      <c r="AC974">
        <v>0</v>
      </c>
      <c r="AD974">
        <v>0</v>
      </c>
      <c r="AE974">
        <v>0</v>
      </c>
    </row>
    <row r="975" spans="1:31" x14ac:dyDescent="0.25">
      <c r="A975" t="s">
        <v>969</v>
      </c>
      <c r="B975">
        <v>0</v>
      </c>
      <c r="C975">
        <v>0</v>
      </c>
      <c r="D975">
        <v>0</v>
      </c>
      <c r="E975">
        <v>447.45</v>
      </c>
      <c r="G975">
        <v>0</v>
      </c>
      <c r="H975">
        <v>0</v>
      </c>
      <c r="I975">
        <v>0</v>
      </c>
      <c r="J975">
        <v>5668.7</v>
      </c>
      <c r="L975">
        <v>0</v>
      </c>
      <c r="M975">
        <v>0</v>
      </c>
      <c r="N975">
        <v>0</v>
      </c>
      <c r="O975">
        <v>24832.58</v>
      </c>
      <c r="Q975">
        <v>0</v>
      </c>
      <c r="R975">
        <v>0</v>
      </c>
      <c r="S975">
        <v>0</v>
      </c>
      <c r="T975">
        <v>25904.91</v>
      </c>
      <c r="V975">
        <v>0</v>
      </c>
      <c r="W975">
        <v>0</v>
      </c>
      <c r="X975">
        <v>0</v>
      </c>
      <c r="Y975">
        <v>10856.47</v>
      </c>
      <c r="AA975" s="2">
        <v>640290</v>
      </c>
      <c r="AB975">
        <v>0</v>
      </c>
      <c r="AC975">
        <v>0</v>
      </c>
      <c r="AD975">
        <v>0</v>
      </c>
      <c r="AE975">
        <v>2.1001779999999998E-2</v>
      </c>
    </row>
    <row r="976" spans="1:31" x14ac:dyDescent="0.25">
      <c r="A976" t="s">
        <v>970</v>
      </c>
      <c r="B976">
        <v>0</v>
      </c>
      <c r="C976">
        <v>0</v>
      </c>
      <c r="D976">
        <v>0</v>
      </c>
      <c r="E976">
        <v>0</v>
      </c>
      <c r="G976">
        <v>0</v>
      </c>
      <c r="H976">
        <v>0</v>
      </c>
      <c r="I976">
        <v>0</v>
      </c>
      <c r="J976">
        <v>0</v>
      </c>
      <c r="L976">
        <v>0</v>
      </c>
      <c r="M976">
        <v>0</v>
      </c>
      <c r="N976">
        <v>0</v>
      </c>
      <c r="O976">
        <v>0</v>
      </c>
      <c r="Q976">
        <v>0</v>
      </c>
      <c r="R976">
        <v>0</v>
      </c>
      <c r="S976">
        <v>0</v>
      </c>
      <c r="T976">
        <v>0</v>
      </c>
      <c r="V976">
        <v>0</v>
      </c>
      <c r="W976">
        <v>0</v>
      </c>
      <c r="X976">
        <v>0</v>
      </c>
      <c r="Y976">
        <v>0</v>
      </c>
      <c r="AA976" s="2">
        <v>6403</v>
      </c>
      <c r="AB976">
        <v>0</v>
      </c>
      <c r="AC976">
        <v>0</v>
      </c>
      <c r="AD976">
        <v>0</v>
      </c>
      <c r="AE976">
        <v>0</v>
      </c>
    </row>
    <row r="977" spans="1:31" x14ac:dyDescent="0.25">
      <c r="A977" t="s">
        <v>971</v>
      </c>
      <c r="B977">
        <v>0</v>
      </c>
      <c r="C977">
        <v>0</v>
      </c>
      <c r="D977">
        <v>0</v>
      </c>
      <c r="E977">
        <v>0</v>
      </c>
      <c r="G977">
        <v>0</v>
      </c>
      <c r="H977">
        <v>0</v>
      </c>
      <c r="I977">
        <v>0</v>
      </c>
      <c r="J977">
        <v>0</v>
      </c>
      <c r="L977">
        <v>0</v>
      </c>
      <c r="M977">
        <v>0</v>
      </c>
      <c r="N977">
        <v>0</v>
      </c>
      <c r="O977">
        <v>0</v>
      </c>
      <c r="Q977">
        <v>0</v>
      </c>
      <c r="R977">
        <v>0</v>
      </c>
      <c r="S977">
        <v>0</v>
      </c>
      <c r="T977">
        <v>0</v>
      </c>
      <c r="V977">
        <v>0</v>
      </c>
      <c r="W977">
        <v>0</v>
      </c>
      <c r="X977">
        <v>0</v>
      </c>
      <c r="Y977">
        <v>0</v>
      </c>
      <c r="AA977" s="2">
        <v>640305</v>
      </c>
      <c r="AB977">
        <v>0</v>
      </c>
      <c r="AC977">
        <v>0</v>
      </c>
      <c r="AD977">
        <v>0</v>
      </c>
      <c r="AE977">
        <v>0</v>
      </c>
    </row>
    <row r="978" spans="1:31" x14ac:dyDescent="0.25">
      <c r="A978" t="s">
        <v>972</v>
      </c>
      <c r="B978">
        <v>0</v>
      </c>
      <c r="C978">
        <v>0</v>
      </c>
      <c r="D978">
        <v>0</v>
      </c>
      <c r="E978">
        <v>0</v>
      </c>
      <c r="G978">
        <v>0</v>
      </c>
      <c r="H978">
        <v>0</v>
      </c>
      <c r="I978">
        <v>0</v>
      </c>
      <c r="J978">
        <v>0</v>
      </c>
      <c r="L978">
        <v>0</v>
      </c>
      <c r="M978">
        <v>0</v>
      </c>
      <c r="N978">
        <v>0</v>
      </c>
      <c r="O978">
        <v>0</v>
      </c>
      <c r="Q978">
        <v>0</v>
      </c>
      <c r="R978">
        <v>0</v>
      </c>
      <c r="S978">
        <v>0</v>
      </c>
      <c r="T978">
        <v>0</v>
      </c>
      <c r="V978">
        <v>0</v>
      </c>
      <c r="W978">
        <v>0</v>
      </c>
      <c r="X978">
        <v>0</v>
      </c>
      <c r="Y978">
        <v>0</v>
      </c>
      <c r="AA978" s="2">
        <v>640310</v>
      </c>
      <c r="AB978">
        <v>0</v>
      </c>
      <c r="AC978">
        <v>0</v>
      </c>
      <c r="AD978">
        <v>0</v>
      </c>
      <c r="AE978">
        <v>0</v>
      </c>
    </row>
    <row r="979" spans="1:31" x14ac:dyDescent="0.25">
      <c r="A979" t="s">
        <v>973</v>
      </c>
      <c r="B979">
        <v>0</v>
      </c>
      <c r="C979">
        <v>0</v>
      </c>
      <c r="D979">
        <v>0</v>
      </c>
      <c r="E979">
        <v>0</v>
      </c>
      <c r="G979">
        <v>0</v>
      </c>
      <c r="H979">
        <v>0</v>
      </c>
      <c r="I979">
        <v>0</v>
      </c>
      <c r="J979">
        <v>0</v>
      </c>
      <c r="L979">
        <v>0</v>
      </c>
      <c r="M979">
        <v>0</v>
      </c>
      <c r="N979">
        <v>0</v>
      </c>
      <c r="O979">
        <v>0</v>
      </c>
      <c r="Q979">
        <v>0</v>
      </c>
      <c r="R979">
        <v>0</v>
      </c>
      <c r="S979">
        <v>0</v>
      </c>
      <c r="T979">
        <v>0</v>
      </c>
      <c r="V979">
        <v>0</v>
      </c>
      <c r="W979">
        <v>0</v>
      </c>
      <c r="X979">
        <v>0</v>
      </c>
      <c r="Y979">
        <v>0</v>
      </c>
      <c r="AA979" s="2">
        <v>640315</v>
      </c>
      <c r="AB979">
        <v>0</v>
      </c>
      <c r="AC979">
        <v>0</v>
      </c>
      <c r="AD979">
        <v>0</v>
      </c>
      <c r="AE979">
        <v>0</v>
      </c>
    </row>
    <row r="980" spans="1:31" x14ac:dyDescent="0.25">
      <c r="A980" t="s">
        <v>974</v>
      </c>
      <c r="B980">
        <v>0</v>
      </c>
      <c r="C980">
        <v>221997696.44999999</v>
      </c>
      <c r="D980">
        <v>0</v>
      </c>
      <c r="E980">
        <v>1897761.87</v>
      </c>
      <c r="G980">
        <v>0</v>
      </c>
      <c r="H980">
        <v>355217174.06</v>
      </c>
      <c r="I980">
        <v>0</v>
      </c>
      <c r="J980">
        <v>3599348.2</v>
      </c>
      <c r="L980">
        <v>0</v>
      </c>
      <c r="M980">
        <v>261892649.00999999</v>
      </c>
      <c r="N980">
        <v>0</v>
      </c>
      <c r="O980">
        <v>4522223.2699999996</v>
      </c>
      <c r="Q980">
        <v>44532511.079999998</v>
      </c>
      <c r="R980">
        <v>294189097.56</v>
      </c>
      <c r="S980">
        <v>0</v>
      </c>
      <c r="T980">
        <v>3042492.87</v>
      </c>
      <c r="V980">
        <v>302110654.97000003</v>
      </c>
      <c r="W980">
        <v>79246298.75</v>
      </c>
      <c r="X980">
        <v>26042014.809999999</v>
      </c>
      <c r="Y980">
        <v>2463414.81</v>
      </c>
      <c r="AA980" s="2">
        <v>6404</v>
      </c>
      <c r="AB980">
        <v>60583443.18</v>
      </c>
      <c r="AC980">
        <v>267313800.74000001</v>
      </c>
      <c r="AD980">
        <v>43737120.039999999</v>
      </c>
      <c r="AE980">
        <v>2.5981374700000002</v>
      </c>
    </row>
    <row r="981" spans="1:31" x14ac:dyDescent="0.25">
      <c r="A981" t="s">
        <v>975</v>
      </c>
      <c r="B981">
        <v>0</v>
      </c>
      <c r="C981">
        <v>221997696.44999999</v>
      </c>
      <c r="D981">
        <v>0</v>
      </c>
      <c r="E981">
        <v>1897761.87</v>
      </c>
      <c r="G981">
        <v>0</v>
      </c>
      <c r="H981">
        <v>355217174.06</v>
      </c>
      <c r="I981">
        <v>0</v>
      </c>
      <c r="J981">
        <v>3597008.2</v>
      </c>
      <c r="L981">
        <v>0</v>
      </c>
      <c r="M981">
        <v>261892649.00999999</v>
      </c>
      <c r="N981">
        <v>0</v>
      </c>
      <c r="O981">
        <v>4511971.2699999996</v>
      </c>
      <c r="Q981">
        <v>44532511.079999998</v>
      </c>
      <c r="R981">
        <v>294189097.56</v>
      </c>
      <c r="S981">
        <v>0</v>
      </c>
      <c r="T981">
        <v>3024067.27</v>
      </c>
      <c r="V981">
        <v>302110654.97000003</v>
      </c>
      <c r="W981">
        <v>79246298.75</v>
      </c>
      <c r="X981">
        <v>25694748.809999999</v>
      </c>
      <c r="Y981">
        <v>2453764.4</v>
      </c>
      <c r="AA981" s="2">
        <v>640405</v>
      </c>
      <c r="AB981">
        <v>60186392.18</v>
      </c>
      <c r="AC981">
        <v>0</v>
      </c>
      <c r="AD981">
        <v>43737120.039999999</v>
      </c>
      <c r="AE981">
        <v>2.0483631999999998</v>
      </c>
    </row>
    <row r="982" spans="1:31" x14ac:dyDescent="0.25">
      <c r="A982" t="s">
        <v>976</v>
      </c>
      <c r="B982">
        <v>0</v>
      </c>
      <c r="C982">
        <v>0</v>
      </c>
      <c r="D982">
        <v>0</v>
      </c>
      <c r="E982">
        <v>0</v>
      </c>
      <c r="G982">
        <v>0</v>
      </c>
      <c r="H982">
        <v>0</v>
      </c>
      <c r="I982">
        <v>0</v>
      </c>
      <c r="J982">
        <v>1440</v>
      </c>
      <c r="L982">
        <v>0</v>
      </c>
      <c r="M982">
        <v>0</v>
      </c>
      <c r="N982">
        <v>0</v>
      </c>
      <c r="O982">
        <v>1440</v>
      </c>
      <c r="Q982">
        <v>0</v>
      </c>
      <c r="R982">
        <v>0</v>
      </c>
      <c r="S982">
        <v>0</v>
      </c>
      <c r="T982">
        <v>0</v>
      </c>
      <c r="V982">
        <v>0</v>
      </c>
      <c r="W982">
        <v>0</v>
      </c>
      <c r="X982">
        <v>0</v>
      </c>
      <c r="Y982">
        <v>0</v>
      </c>
      <c r="AA982" s="2">
        <v>640410</v>
      </c>
      <c r="AB982">
        <v>0</v>
      </c>
      <c r="AC982">
        <v>0</v>
      </c>
      <c r="AD982">
        <v>0</v>
      </c>
      <c r="AE982">
        <v>0</v>
      </c>
    </row>
    <row r="983" spans="1:31" x14ac:dyDescent="0.25">
      <c r="A983" t="s">
        <v>977</v>
      </c>
      <c r="B983">
        <v>0</v>
      </c>
      <c r="C983">
        <v>0</v>
      </c>
      <c r="D983">
        <v>0</v>
      </c>
      <c r="E983">
        <v>0</v>
      </c>
      <c r="G983">
        <v>0</v>
      </c>
      <c r="H983">
        <v>0</v>
      </c>
      <c r="I983">
        <v>0</v>
      </c>
      <c r="J983">
        <v>0</v>
      </c>
      <c r="L983">
        <v>0</v>
      </c>
      <c r="M983">
        <v>0</v>
      </c>
      <c r="N983">
        <v>0</v>
      </c>
      <c r="O983">
        <v>0</v>
      </c>
      <c r="Q983">
        <v>0</v>
      </c>
      <c r="R983">
        <v>0</v>
      </c>
      <c r="S983">
        <v>0</v>
      </c>
      <c r="T983">
        <v>0</v>
      </c>
      <c r="V983">
        <v>0</v>
      </c>
      <c r="W983">
        <v>0</v>
      </c>
      <c r="X983">
        <v>0</v>
      </c>
      <c r="Y983">
        <v>0</v>
      </c>
      <c r="AA983" s="2">
        <v>640415</v>
      </c>
      <c r="AB983">
        <v>0</v>
      </c>
      <c r="AC983">
        <v>0</v>
      </c>
      <c r="AD983">
        <v>0</v>
      </c>
      <c r="AE983">
        <v>0</v>
      </c>
    </row>
    <row r="984" spans="1:31" x14ac:dyDescent="0.25">
      <c r="A984" t="s">
        <v>978</v>
      </c>
      <c r="B984">
        <v>0</v>
      </c>
      <c r="C984">
        <v>0</v>
      </c>
      <c r="D984">
        <v>0</v>
      </c>
      <c r="E984">
        <v>0</v>
      </c>
      <c r="G984">
        <v>0</v>
      </c>
      <c r="H984">
        <v>0</v>
      </c>
      <c r="I984">
        <v>0</v>
      </c>
      <c r="J984">
        <v>900</v>
      </c>
      <c r="L984">
        <v>0</v>
      </c>
      <c r="M984">
        <v>0</v>
      </c>
      <c r="N984">
        <v>0</v>
      </c>
      <c r="O984">
        <v>8812</v>
      </c>
      <c r="Q984">
        <v>0</v>
      </c>
      <c r="R984">
        <v>0</v>
      </c>
      <c r="S984">
        <v>0</v>
      </c>
      <c r="T984">
        <v>18425.599999999999</v>
      </c>
      <c r="V984">
        <v>0</v>
      </c>
      <c r="W984">
        <v>0</v>
      </c>
      <c r="X984">
        <v>347266</v>
      </c>
      <c r="Y984">
        <v>9650.41</v>
      </c>
      <c r="AA984" s="2">
        <v>640420</v>
      </c>
      <c r="AB984">
        <v>397051</v>
      </c>
      <c r="AC984">
        <v>0</v>
      </c>
      <c r="AD984">
        <v>0</v>
      </c>
      <c r="AE984">
        <v>0.54977427000000001</v>
      </c>
    </row>
    <row r="985" spans="1:31" x14ac:dyDescent="0.25">
      <c r="A985" t="s">
        <v>979</v>
      </c>
      <c r="AA985" s="2">
        <v>640425</v>
      </c>
      <c r="AB985">
        <v>0</v>
      </c>
      <c r="AC985">
        <v>0</v>
      </c>
      <c r="AD985">
        <v>0</v>
      </c>
      <c r="AE985">
        <v>0</v>
      </c>
    </row>
    <row r="986" spans="1:31" x14ac:dyDescent="0.25">
      <c r="A986" t="s">
        <v>980</v>
      </c>
      <c r="B986">
        <v>0</v>
      </c>
      <c r="C986">
        <v>0</v>
      </c>
      <c r="D986">
        <v>0</v>
      </c>
      <c r="E986">
        <v>0</v>
      </c>
      <c r="G986">
        <v>0</v>
      </c>
      <c r="H986">
        <v>0</v>
      </c>
      <c r="I986">
        <v>0</v>
      </c>
      <c r="J986">
        <v>0</v>
      </c>
      <c r="L986">
        <v>0</v>
      </c>
      <c r="M986">
        <v>0</v>
      </c>
      <c r="N986">
        <v>0</v>
      </c>
      <c r="O986">
        <v>0</v>
      </c>
      <c r="Q986">
        <v>0</v>
      </c>
      <c r="R986">
        <v>0</v>
      </c>
      <c r="S986">
        <v>0</v>
      </c>
      <c r="T986">
        <v>0</v>
      </c>
      <c r="V986">
        <v>0</v>
      </c>
      <c r="W986">
        <v>0</v>
      </c>
      <c r="X986">
        <v>0</v>
      </c>
      <c r="Y986">
        <v>0</v>
      </c>
      <c r="AA986" s="2">
        <v>6405</v>
      </c>
      <c r="AB986">
        <v>0</v>
      </c>
      <c r="AC986">
        <v>0</v>
      </c>
      <c r="AD986">
        <v>0</v>
      </c>
      <c r="AE986">
        <v>0</v>
      </c>
    </row>
    <row r="987" spans="1:31" x14ac:dyDescent="0.25">
      <c r="A987" t="s">
        <v>981</v>
      </c>
      <c r="B987">
        <v>0</v>
      </c>
      <c r="C987">
        <v>0</v>
      </c>
      <c r="D987">
        <v>0</v>
      </c>
      <c r="E987">
        <v>0</v>
      </c>
      <c r="G987">
        <v>0</v>
      </c>
      <c r="H987">
        <v>0</v>
      </c>
      <c r="I987">
        <v>0</v>
      </c>
      <c r="J987">
        <v>0</v>
      </c>
      <c r="L987">
        <v>0</v>
      </c>
      <c r="M987">
        <v>0</v>
      </c>
      <c r="N987">
        <v>0</v>
      </c>
      <c r="O987">
        <v>0</v>
      </c>
      <c r="Q987">
        <v>0</v>
      </c>
      <c r="R987">
        <v>0</v>
      </c>
      <c r="S987">
        <v>0</v>
      </c>
      <c r="T987">
        <v>0</v>
      </c>
      <c r="V987">
        <v>0</v>
      </c>
      <c r="W987">
        <v>0</v>
      </c>
      <c r="X987">
        <v>0</v>
      </c>
      <c r="Y987">
        <v>0</v>
      </c>
      <c r="AA987" s="2">
        <v>640505</v>
      </c>
      <c r="AB987">
        <v>0</v>
      </c>
      <c r="AC987">
        <v>0</v>
      </c>
      <c r="AD987">
        <v>0</v>
      </c>
      <c r="AE987">
        <v>0</v>
      </c>
    </row>
    <row r="988" spans="1:31" x14ac:dyDescent="0.25">
      <c r="A988" t="s">
        <v>982</v>
      </c>
      <c r="B988">
        <v>0</v>
      </c>
      <c r="C988">
        <v>0</v>
      </c>
      <c r="D988">
        <v>0</v>
      </c>
      <c r="E988">
        <v>0</v>
      </c>
      <c r="G988">
        <v>0</v>
      </c>
      <c r="H988">
        <v>0</v>
      </c>
      <c r="I988">
        <v>0</v>
      </c>
      <c r="J988">
        <v>0</v>
      </c>
      <c r="L988">
        <v>0</v>
      </c>
      <c r="M988">
        <v>0</v>
      </c>
      <c r="N988">
        <v>0</v>
      </c>
      <c r="O988">
        <v>0</v>
      </c>
      <c r="Q988">
        <v>0</v>
      </c>
      <c r="R988">
        <v>0</v>
      </c>
      <c r="S988">
        <v>0</v>
      </c>
      <c r="T988">
        <v>0</v>
      </c>
      <c r="V988">
        <v>0</v>
      </c>
      <c r="W988">
        <v>0</v>
      </c>
      <c r="X988">
        <v>0</v>
      </c>
      <c r="Y988">
        <v>0</v>
      </c>
      <c r="AA988" s="2">
        <v>640510</v>
      </c>
      <c r="AB988">
        <v>0</v>
      </c>
      <c r="AC988">
        <v>0</v>
      </c>
      <c r="AD988">
        <v>0</v>
      </c>
      <c r="AE988">
        <v>0</v>
      </c>
    </row>
    <row r="989" spans="1:31" x14ac:dyDescent="0.25">
      <c r="A989" t="s">
        <v>983</v>
      </c>
      <c r="B989">
        <v>0</v>
      </c>
      <c r="C989">
        <v>0</v>
      </c>
      <c r="D989">
        <v>0</v>
      </c>
      <c r="E989">
        <v>0</v>
      </c>
      <c r="G989">
        <v>0</v>
      </c>
      <c r="H989">
        <v>0</v>
      </c>
      <c r="I989">
        <v>0</v>
      </c>
      <c r="J989">
        <v>0</v>
      </c>
      <c r="L989">
        <v>0</v>
      </c>
      <c r="M989">
        <v>0</v>
      </c>
      <c r="N989">
        <v>0</v>
      </c>
      <c r="O989">
        <v>0</v>
      </c>
      <c r="Q989">
        <v>0</v>
      </c>
      <c r="R989">
        <v>0</v>
      </c>
      <c r="S989">
        <v>0</v>
      </c>
      <c r="T989">
        <v>0</v>
      </c>
      <c r="V989">
        <v>0</v>
      </c>
      <c r="W989">
        <v>0</v>
      </c>
      <c r="X989">
        <v>0</v>
      </c>
      <c r="Y989">
        <v>0</v>
      </c>
      <c r="AA989" s="2">
        <v>640515</v>
      </c>
      <c r="AB989">
        <v>0</v>
      </c>
      <c r="AC989">
        <v>0</v>
      </c>
      <c r="AD989">
        <v>0</v>
      </c>
      <c r="AE989">
        <v>0</v>
      </c>
    </row>
    <row r="990" spans="1:31" x14ac:dyDescent="0.25">
      <c r="A990" t="s">
        <v>984</v>
      </c>
      <c r="B990">
        <v>0</v>
      </c>
      <c r="C990">
        <v>0</v>
      </c>
      <c r="D990">
        <v>0</v>
      </c>
      <c r="E990">
        <v>0</v>
      </c>
      <c r="G990">
        <v>0</v>
      </c>
      <c r="H990">
        <v>0</v>
      </c>
      <c r="I990">
        <v>0</v>
      </c>
      <c r="J990">
        <v>0</v>
      </c>
      <c r="L990">
        <v>0</v>
      </c>
      <c r="M990">
        <v>0</v>
      </c>
      <c r="N990">
        <v>0</v>
      </c>
      <c r="O990">
        <v>0</v>
      </c>
      <c r="Q990">
        <v>0</v>
      </c>
      <c r="R990">
        <v>0</v>
      </c>
      <c r="S990">
        <v>0</v>
      </c>
      <c r="T990">
        <v>0</v>
      </c>
      <c r="V990">
        <v>0</v>
      </c>
      <c r="W990">
        <v>0</v>
      </c>
      <c r="X990">
        <v>0</v>
      </c>
      <c r="Y990">
        <v>0</v>
      </c>
      <c r="AA990" s="2">
        <v>640590</v>
      </c>
      <c r="AB990">
        <v>0</v>
      </c>
      <c r="AC990">
        <v>0</v>
      </c>
      <c r="AD990">
        <v>0</v>
      </c>
      <c r="AE990">
        <v>0</v>
      </c>
    </row>
    <row r="991" spans="1:31" x14ac:dyDescent="0.25">
      <c r="A991" t="s">
        <v>985</v>
      </c>
      <c r="B991">
        <v>0</v>
      </c>
      <c r="C991">
        <v>0</v>
      </c>
      <c r="D991">
        <v>0</v>
      </c>
      <c r="E991">
        <v>0</v>
      </c>
      <c r="G991">
        <v>0</v>
      </c>
      <c r="H991">
        <v>0</v>
      </c>
      <c r="I991">
        <v>0</v>
      </c>
      <c r="J991">
        <v>0</v>
      </c>
      <c r="L991">
        <v>0</v>
      </c>
      <c r="M991">
        <v>0</v>
      </c>
      <c r="N991">
        <v>0</v>
      </c>
      <c r="O991">
        <v>0</v>
      </c>
      <c r="Q991">
        <v>0</v>
      </c>
      <c r="R991">
        <v>0</v>
      </c>
      <c r="S991">
        <v>0</v>
      </c>
      <c r="T991">
        <v>0</v>
      </c>
      <c r="V991">
        <v>0</v>
      </c>
      <c r="W991">
        <v>0</v>
      </c>
      <c r="X991">
        <v>0</v>
      </c>
      <c r="Y991">
        <v>0</v>
      </c>
      <c r="AA991" s="2">
        <v>6407</v>
      </c>
      <c r="AB991">
        <v>0</v>
      </c>
      <c r="AC991">
        <v>0</v>
      </c>
      <c r="AD991">
        <v>0</v>
      </c>
      <c r="AE991">
        <v>0</v>
      </c>
    </row>
    <row r="992" spans="1:31" x14ac:dyDescent="0.25">
      <c r="A992" t="s">
        <v>986</v>
      </c>
      <c r="B992">
        <v>0</v>
      </c>
      <c r="C992">
        <v>0</v>
      </c>
      <c r="D992">
        <v>0</v>
      </c>
      <c r="E992">
        <v>0</v>
      </c>
      <c r="G992">
        <v>0</v>
      </c>
      <c r="H992">
        <v>0</v>
      </c>
      <c r="I992">
        <v>0</v>
      </c>
      <c r="J992">
        <v>0</v>
      </c>
      <c r="L992">
        <v>0</v>
      </c>
      <c r="M992">
        <v>0</v>
      </c>
      <c r="N992">
        <v>0</v>
      </c>
      <c r="O992">
        <v>0</v>
      </c>
      <c r="Q992">
        <v>0</v>
      </c>
      <c r="R992">
        <v>0</v>
      </c>
      <c r="S992">
        <v>0</v>
      </c>
      <c r="T992">
        <v>0</v>
      </c>
      <c r="V992">
        <v>0</v>
      </c>
      <c r="W992">
        <v>0</v>
      </c>
      <c r="X992">
        <v>0</v>
      </c>
      <c r="Y992">
        <v>0</v>
      </c>
      <c r="AA992" s="2">
        <v>640705</v>
      </c>
      <c r="AB992">
        <v>0</v>
      </c>
      <c r="AC992">
        <v>0</v>
      </c>
      <c r="AD992">
        <v>0</v>
      </c>
      <c r="AE992">
        <v>0</v>
      </c>
    </row>
    <row r="993" spans="1:31" x14ac:dyDescent="0.25">
      <c r="A993" t="s">
        <v>987</v>
      </c>
      <c r="B993">
        <v>0</v>
      </c>
      <c r="C993">
        <v>0</v>
      </c>
      <c r="D993">
        <v>0</v>
      </c>
      <c r="E993">
        <v>0</v>
      </c>
      <c r="G993">
        <v>0</v>
      </c>
      <c r="H993">
        <v>0</v>
      </c>
      <c r="I993">
        <v>0</v>
      </c>
      <c r="J993">
        <v>0</v>
      </c>
      <c r="L993">
        <v>0</v>
      </c>
      <c r="M993">
        <v>0</v>
      </c>
      <c r="N993">
        <v>0</v>
      </c>
      <c r="O993">
        <v>0</v>
      </c>
      <c r="Q993">
        <v>0</v>
      </c>
      <c r="R993">
        <v>0</v>
      </c>
      <c r="S993">
        <v>0</v>
      </c>
      <c r="T993">
        <v>0</v>
      </c>
      <c r="V993">
        <v>0</v>
      </c>
      <c r="W993">
        <v>0</v>
      </c>
      <c r="X993">
        <v>0</v>
      </c>
      <c r="Y993">
        <v>0</v>
      </c>
      <c r="AA993" s="2">
        <v>640710</v>
      </c>
      <c r="AB993">
        <v>0</v>
      </c>
      <c r="AC993">
        <v>0</v>
      </c>
      <c r="AD993">
        <v>0</v>
      </c>
      <c r="AE993">
        <v>0</v>
      </c>
    </row>
    <row r="994" spans="1:31" x14ac:dyDescent="0.25">
      <c r="A994" t="s">
        <v>988</v>
      </c>
      <c r="B994">
        <v>0</v>
      </c>
      <c r="C994">
        <v>0</v>
      </c>
      <c r="D994">
        <v>0</v>
      </c>
      <c r="E994">
        <v>0</v>
      </c>
      <c r="G994">
        <v>0</v>
      </c>
      <c r="H994">
        <v>0</v>
      </c>
      <c r="I994">
        <v>0</v>
      </c>
      <c r="J994">
        <v>0</v>
      </c>
      <c r="L994">
        <v>0</v>
      </c>
      <c r="M994">
        <v>0</v>
      </c>
      <c r="N994">
        <v>0</v>
      </c>
      <c r="O994">
        <v>0</v>
      </c>
      <c r="Q994">
        <v>0</v>
      </c>
      <c r="R994">
        <v>0</v>
      </c>
      <c r="S994">
        <v>0</v>
      </c>
      <c r="T994">
        <v>0</v>
      </c>
      <c r="V994">
        <v>0</v>
      </c>
      <c r="W994">
        <v>0</v>
      </c>
      <c r="X994">
        <v>0</v>
      </c>
      <c r="Y994">
        <v>0</v>
      </c>
      <c r="AA994" s="2">
        <v>640715</v>
      </c>
      <c r="AB994">
        <v>0</v>
      </c>
      <c r="AC994">
        <v>0</v>
      </c>
      <c r="AD994">
        <v>0</v>
      </c>
      <c r="AE994">
        <v>0</v>
      </c>
    </row>
    <row r="995" spans="1:31" x14ac:dyDescent="0.25">
      <c r="A995" t="s">
        <v>989</v>
      </c>
      <c r="B995">
        <v>0</v>
      </c>
      <c r="C995">
        <v>0</v>
      </c>
      <c r="D995">
        <v>0</v>
      </c>
      <c r="E995">
        <v>0</v>
      </c>
      <c r="G995">
        <v>0</v>
      </c>
      <c r="H995">
        <v>0</v>
      </c>
      <c r="I995">
        <v>0</v>
      </c>
      <c r="J995">
        <v>0</v>
      </c>
      <c r="L995">
        <v>0</v>
      </c>
      <c r="M995">
        <v>0</v>
      </c>
      <c r="N995">
        <v>0</v>
      </c>
      <c r="O995">
        <v>0</v>
      </c>
      <c r="Q995">
        <v>0</v>
      </c>
      <c r="R995">
        <v>0</v>
      </c>
      <c r="S995">
        <v>0</v>
      </c>
      <c r="T995">
        <v>0</v>
      </c>
      <c r="V995">
        <v>0</v>
      </c>
      <c r="W995">
        <v>0</v>
      </c>
      <c r="X995">
        <v>0</v>
      </c>
      <c r="Y995">
        <v>0</v>
      </c>
      <c r="AA995" s="2">
        <v>640720</v>
      </c>
      <c r="AB995">
        <v>0</v>
      </c>
      <c r="AC995">
        <v>0</v>
      </c>
      <c r="AD995">
        <v>0</v>
      </c>
      <c r="AE995">
        <v>0</v>
      </c>
    </row>
    <row r="996" spans="1:31" x14ac:dyDescent="0.25">
      <c r="A996" t="s">
        <v>990</v>
      </c>
      <c r="B996">
        <v>0</v>
      </c>
      <c r="C996">
        <v>0</v>
      </c>
      <c r="D996">
        <v>0</v>
      </c>
      <c r="E996">
        <v>0</v>
      </c>
      <c r="G996">
        <v>0</v>
      </c>
      <c r="H996">
        <v>0</v>
      </c>
      <c r="I996">
        <v>0</v>
      </c>
      <c r="J996">
        <v>0</v>
      </c>
      <c r="L996">
        <v>0</v>
      </c>
      <c r="M996">
        <v>0</v>
      </c>
      <c r="N996">
        <v>0</v>
      </c>
      <c r="O996">
        <v>0</v>
      </c>
      <c r="Q996">
        <v>0</v>
      </c>
      <c r="R996">
        <v>0</v>
      </c>
      <c r="S996">
        <v>0</v>
      </c>
      <c r="T996">
        <v>0</v>
      </c>
      <c r="V996">
        <v>0</v>
      </c>
      <c r="W996">
        <v>0</v>
      </c>
      <c r="X996">
        <v>0</v>
      </c>
      <c r="Y996">
        <v>0</v>
      </c>
      <c r="AA996" s="2">
        <v>6408</v>
      </c>
      <c r="AB996">
        <v>0</v>
      </c>
      <c r="AC996">
        <v>0</v>
      </c>
      <c r="AD996">
        <v>0</v>
      </c>
      <c r="AE996">
        <v>0</v>
      </c>
    </row>
    <row r="997" spans="1:31" x14ac:dyDescent="0.25">
      <c r="A997" t="s">
        <v>991</v>
      </c>
      <c r="B997">
        <v>0</v>
      </c>
      <c r="C997">
        <v>0</v>
      </c>
      <c r="D997">
        <v>0</v>
      </c>
      <c r="E997">
        <v>0</v>
      </c>
      <c r="G997">
        <v>0</v>
      </c>
      <c r="H997">
        <v>0</v>
      </c>
      <c r="I997">
        <v>0</v>
      </c>
      <c r="J997">
        <v>0</v>
      </c>
      <c r="L997">
        <v>0</v>
      </c>
      <c r="M997">
        <v>0</v>
      </c>
      <c r="N997">
        <v>0</v>
      </c>
      <c r="O997">
        <v>0</v>
      </c>
      <c r="Q997">
        <v>0</v>
      </c>
      <c r="R997">
        <v>0</v>
      </c>
      <c r="S997">
        <v>0</v>
      </c>
      <c r="T997">
        <v>0</v>
      </c>
      <c r="V997">
        <v>0</v>
      </c>
      <c r="W997">
        <v>0</v>
      </c>
      <c r="X997">
        <v>0</v>
      </c>
      <c r="Y997">
        <v>0</v>
      </c>
      <c r="AA997" s="2">
        <v>640805</v>
      </c>
      <c r="AB997">
        <v>0</v>
      </c>
      <c r="AC997">
        <v>0</v>
      </c>
      <c r="AD997">
        <v>0</v>
      </c>
      <c r="AE997">
        <v>0</v>
      </c>
    </row>
    <row r="998" spans="1:31" x14ac:dyDescent="0.25">
      <c r="A998" t="s">
        <v>992</v>
      </c>
      <c r="B998">
        <v>0</v>
      </c>
      <c r="C998">
        <v>0</v>
      </c>
      <c r="D998">
        <v>0</v>
      </c>
      <c r="E998">
        <v>0</v>
      </c>
      <c r="G998">
        <v>0</v>
      </c>
      <c r="H998">
        <v>0</v>
      </c>
      <c r="I998">
        <v>0</v>
      </c>
      <c r="J998">
        <v>0</v>
      </c>
      <c r="L998">
        <v>0</v>
      </c>
      <c r="M998">
        <v>0</v>
      </c>
      <c r="N998">
        <v>0</v>
      </c>
      <c r="O998">
        <v>0</v>
      </c>
      <c r="Q998">
        <v>0</v>
      </c>
      <c r="R998">
        <v>0</v>
      </c>
      <c r="S998">
        <v>0</v>
      </c>
      <c r="T998">
        <v>0</v>
      </c>
      <c r="V998">
        <v>0</v>
      </c>
      <c r="W998">
        <v>0</v>
      </c>
      <c r="X998">
        <v>0</v>
      </c>
      <c r="Y998">
        <v>0</v>
      </c>
      <c r="AA998" s="2">
        <v>640810</v>
      </c>
      <c r="AB998">
        <v>0</v>
      </c>
      <c r="AC998">
        <v>0</v>
      </c>
      <c r="AD998">
        <v>0</v>
      </c>
      <c r="AE998">
        <v>0</v>
      </c>
    </row>
    <row r="999" spans="1:31" x14ac:dyDescent="0.25">
      <c r="A999" t="s">
        <v>993</v>
      </c>
      <c r="B999">
        <v>0</v>
      </c>
      <c r="C999">
        <v>0</v>
      </c>
      <c r="D999">
        <v>0</v>
      </c>
      <c r="E999">
        <v>0</v>
      </c>
      <c r="G999">
        <v>0</v>
      </c>
      <c r="H999">
        <v>0</v>
      </c>
      <c r="I999">
        <v>0</v>
      </c>
      <c r="J999">
        <v>0</v>
      </c>
      <c r="L999">
        <v>0</v>
      </c>
      <c r="M999">
        <v>0</v>
      </c>
      <c r="N999">
        <v>0</v>
      </c>
      <c r="O999">
        <v>0</v>
      </c>
      <c r="Q999">
        <v>0</v>
      </c>
      <c r="R999">
        <v>0</v>
      </c>
      <c r="S999">
        <v>0</v>
      </c>
      <c r="T999">
        <v>0</v>
      </c>
      <c r="V999">
        <v>0</v>
      </c>
      <c r="W999">
        <v>0</v>
      </c>
      <c r="X999">
        <v>0</v>
      </c>
      <c r="Y999">
        <v>0</v>
      </c>
      <c r="AA999" s="2">
        <v>640815</v>
      </c>
      <c r="AB999">
        <v>0</v>
      </c>
      <c r="AC999">
        <v>0</v>
      </c>
      <c r="AD999">
        <v>0</v>
      </c>
      <c r="AE999">
        <v>0</v>
      </c>
    </row>
    <row r="1000" spans="1:31" x14ac:dyDescent="0.25">
      <c r="A1000" t="s">
        <v>994</v>
      </c>
      <c r="B1000">
        <v>0</v>
      </c>
      <c r="C1000">
        <v>0</v>
      </c>
      <c r="D1000">
        <v>0</v>
      </c>
      <c r="E1000">
        <v>0</v>
      </c>
      <c r="G1000">
        <v>0</v>
      </c>
      <c r="H1000">
        <v>0</v>
      </c>
      <c r="I1000">
        <v>0</v>
      </c>
      <c r="J1000">
        <v>0</v>
      </c>
      <c r="L1000">
        <v>0</v>
      </c>
      <c r="M1000">
        <v>0</v>
      </c>
      <c r="N1000">
        <v>0</v>
      </c>
      <c r="O1000">
        <v>0</v>
      </c>
      <c r="Q1000">
        <v>0</v>
      </c>
      <c r="R1000">
        <v>0</v>
      </c>
      <c r="S1000">
        <v>0</v>
      </c>
      <c r="T1000">
        <v>0</v>
      </c>
      <c r="V1000">
        <v>0</v>
      </c>
      <c r="W1000">
        <v>0</v>
      </c>
      <c r="X1000">
        <v>0</v>
      </c>
      <c r="Y1000">
        <v>0</v>
      </c>
      <c r="AA1000" s="2">
        <v>640820</v>
      </c>
      <c r="AB1000">
        <v>0</v>
      </c>
      <c r="AC1000">
        <v>0</v>
      </c>
      <c r="AD1000">
        <v>0</v>
      </c>
      <c r="AE1000">
        <v>0</v>
      </c>
    </row>
    <row r="1001" spans="1:31" x14ac:dyDescent="0.25">
      <c r="A1001" t="s">
        <v>995</v>
      </c>
      <c r="B1001">
        <v>0</v>
      </c>
      <c r="C1001">
        <v>0</v>
      </c>
      <c r="D1001">
        <v>0</v>
      </c>
      <c r="E1001">
        <v>0</v>
      </c>
      <c r="G1001">
        <v>0</v>
      </c>
      <c r="H1001">
        <v>0</v>
      </c>
      <c r="I1001">
        <v>0</v>
      </c>
      <c r="J1001">
        <v>0</v>
      </c>
      <c r="L1001">
        <v>0</v>
      </c>
      <c r="M1001">
        <v>0</v>
      </c>
      <c r="N1001">
        <v>0</v>
      </c>
      <c r="O1001">
        <v>0</v>
      </c>
      <c r="Q1001">
        <v>0</v>
      </c>
      <c r="R1001">
        <v>0</v>
      </c>
      <c r="S1001">
        <v>0</v>
      </c>
      <c r="T1001">
        <v>0</v>
      </c>
      <c r="V1001">
        <v>0</v>
      </c>
      <c r="W1001">
        <v>0</v>
      </c>
      <c r="X1001">
        <v>0</v>
      </c>
      <c r="Y1001">
        <v>0</v>
      </c>
      <c r="AA1001" s="2">
        <v>6409</v>
      </c>
      <c r="AB1001">
        <v>0</v>
      </c>
      <c r="AC1001">
        <v>0</v>
      </c>
      <c r="AD1001">
        <v>0</v>
      </c>
      <c r="AE1001">
        <v>0</v>
      </c>
    </row>
    <row r="1002" spans="1:31" x14ac:dyDescent="0.25">
      <c r="A1002" t="s">
        <v>996</v>
      </c>
      <c r="B1002">
        <v>0</v>
      </c>
      <c r="C1002">
        <v>0</v>
      </c>
      <c r="D1002">
        <v>0</v>
      </c>
      <c r="E1002">
        <v>0</v>
      </c>
      <c r="G1002">
        <v>0</v>
      </c>
      <c r="H1002">
        <v>0</v>
      </c>
      <c r="I1002">
        <v>0</v>
      </c>
      <c r="J1002">
        <v>0</v>
      </c>
      <c r="L1002">
        <v>0</v>
      </c>
      <c r="M1002">
        <v>0</v>
      </c>
      <c r="N1002">
        <v>0</v>
      </c>
      <c r="O1002">
        <v>0</v>
      </c>
      <c r="Q1002">
        <v>0</v>
      </c>
      <c r="R1002">
        <v>0</v>
      </c>
      <c r="S1002">
        <v>0</v>
      </c>
      <c r="T1002">
        <v>0</v>
      </c>
      <c r="V1002">
        <v>0</v>
      </c>
      <c r="W1002">
        <v>0</v>
      </c>
      <c r="X1002">
        <v>0</v>
      </c>
      <c r="Y1002">
        <v>0</v>
      </c>
      <c r="AA1002" s="2">
        <v>6410</v>
      </c>
      <c r="AB1002">
        <v>0</v>
      </c>
      <c r="AC1002">
        <v>0</v>
      </c>
      <c r="AD1002">
        <v>0</v>
      </c>
      <c r="AE1002">
        <v>0</v>
      </c>
    </row>
    <row r="1003" spans="1:31" x14ac:dyDescent="0.25">
      <c r="A1003" t="s">
        <v>997</v>
      </c>
      <c r="B1003">
        <v>0</v>
      </c>
      <c r="C1003">
        <v>0</v>
      </c>
      <c r="D1003">
        <v>0</v>
      </c>
      <c r="E1003">
        <v>0</v>
      </c>
      <c r="G1003">
        <v>0</v>
      </c>
      <c r="H1003">
        <v>0</v>
      </c>
      <c r="I1003">
        <v>0</v>
      </c>
      <c r="J1003">
        <v>0</v>
      </c>
      <c r="L1003">
        <v>0</v>
      </c>
      <c r="M1003">
        <v>0</v>
      </c>
      <c r="N1003">
        <v>0</v>
      </c>
      <c r="O1003">
        <v>0</v>
      </c>
      <c r="Q1003">
        <v>0</v>
      </c>
      <c r="R1003">
        <v>0</v>
      </c>
      <c r="S1003">
        <v>0</v>
      </c>
      <c r="T1003">
        <v>0</v>
      </c>
      <c r="V1003">
        <v>0</v>
      </c>
      <c r="W1003">
        <v>0</v>
      </c>
      <c r="X1003">
        <v>0</v>
      </c>
      <c r="Y1003">
        <v>0</v>
      </c>
      <c r="AA1003" s="2">
        <v>6411</v>
      </c>
      <c r="AB1003">
        <v>0</v>
      </c>
      <c r="AC1003">
        <v>0</v>
      </c>
      <c r="AD1003">
        <v>0</v>
      </c>
      <c r="AE1003">
        <v>0</v>
      </c>
    </row>
    <row r="1004" spans="1:31" x14ac:dyDescent="0.25">
      <c r="A1004" t="s">
        <v>998</v>
      </c>
      <c r="B1004">
        <v>0</v>
      </c>
      <c r="C1004">
        <v>0</v>
      </c>
      <c r="D1004">
        <v>0</v>
      </c>
      <c r="E1004">
        <v>0</v>
      </c>
      <c r="G1004">
        <v>0</v>
      </c>
      <c r="H1004">
        <v>0</v>
      </c>
      <c r="I1004">
        <v>0</v>
      </c>
      <c r="J1004">
        <v>0</v>
      </c>
      <c r="L1004">
        <v>0</v>
      </c>
      <c r="M1004">
        <v>0</v>
      </c>
      <c r="N1004">
        <v>0</v>
      </c>
      <c r="O1004">
        <v>0</v>
      </c>
      <c r="Q1004">
        <v>0</v>
      </c>
      <c r="R1004">
        <v>0</v>
      </c>
      <c r="S1004">
        <v>0</v>
      </c>
      <c r="T1004">
        <v>0</v>
      </c>
      <c r="V1004">
        <v>0</v>
      </c>
      <c r="W1004">
        <v>0</v>
      </c>
      <c r="X1004">
        <v>0</v>
      </c>
      <c r="Y1004">
        <v>0</v>
      </c>
      <c r="AA1004" s="2">
        <v>6490</v>
      </c>
      <c r="AB1004">
        <v>0</v>
      </c>
      <c r="AC1004">
        <v>0</v>
      </c>
      <c r="AD1004">
        <v>0</v>
      </c>
      <c r="AE1004">
        <v>0</v>
      </c>
    </row>
    <row r="1005" spans="1:31" x14ac:dyDescent="0.25">
      <c r="A1005" t="s">
        <v>999</v>
      </c>
      <c r="B1005">
        <v>189447617.80000001</v>
      </c>
      <c r="C1005">
        <v>191576237.91999999</v>
      </c>
      <c r="D1005">
        <v>3520086784.8400002</v>
      </c>
      <c r="E1005">
        <v>2350724833.1399999</v>
      </c>
      <c r="G1005">
        <v>287522052.14999998</v>
      </c>
      <c r="H1005">
        <v>267179819.02000001</v>
      </c>
      <c r="I1005">
        <v>4696716105.5500002</v>
      </c>
      <c r="J1005">
        <v>2859801901.1100001</v>
      </c>
      <c r="L1005">
        <v>330261289.72000003</v>
      </c>
      <c r="M1005">
        <v>371049687.62</v>
      </c>
      <c r="N1005">
        <v>6300669798.4200001</v>
      </c>
      <c r="O1005">
        <v>3532413761.0599999</v>
      </c>
      <c r="Q1005">
        <v>604167081.70000005</v>
      </c>
      <c r="R1005">
        <v>541809593.10000002</v>
      </c>
      <c r="S1005">
        <v>9287078527.2700005</v>
      </c>
      <c r="T1005">
        <v>12662135817.07</v>
      </c>
      <c r="V1005">
        <v>610165915.05999994</v>
      </c>
      <c r="W1005">
        <v>867285464.38</v>
      </c>
      <c r="X1005">
        <v>9938044170.3999996</v>
      </c>
      <c r="Y1005">
        <v>4846110774.0699997</v>
      </c>
      <c r="AA1005" s="2">
        <v>7</v>
      </c>
      <c r="AB1005">
        <v>12616361242.440001</v>
      </c>
      <c r="AC1005">
        <v>698086572.38999999</v>
      </c>
      <c r="AD1005">
        <v>970815170.25</v>
      </c>
      <c r="AE1005">
        <v>5047.98692906</v>
      </c>
    </row>
    <row r="1006" spans="1:31" x14ac:dyDescent="0.25">
      <c r="A1006" t="s">
        <v>1000</v>
      </c>
      <c r="B1006">
        <v>27563550.120000001</v>
      </c>
      <c r="C1006">
        <v>121707356.27</v>
      </c>
      <c r="D1006">
        <v>702929798.36000001</v>
      </c>
      <c r="E1006">
        <v>221252203.66</v>
      </c>
      <c r="G1006">
        <v>28163262.859999999</v>
      </c>
      <c r="H1006">
        <v>200370670.06</v>
      </c>
      <c r="I1006">
        <v>748259664.19000006</v>
      </c>
      <c r="J1006">
        <v>213020374.78999999</v>
      </c>
      <c r="L1006">
        <v>28390195.609999999</v>
      </c>
      <c r="M1006">
        <v>270674660.31999999</v>
      </c>
      <c r="N1006">
        <v>968855099.14999998</v>
      </c>
      <c r="O1006">
        <v>320905994.85000002</v>
      </c>
      <c r="Q1006">
        <v>27701041.859999999</v>
      </c>
      <c r="R1006">
        <v>322769721.88999999</v>
      </c>
      <c r="S1006">
        <v>884093728.13999999</v>
      </c>
      <c r="T1006">
        <v>342218703.27999997</v>
      </c>
      <c r="V1006">
        <v>338509311.06999999</v>
      </c>
      <c r="W1006">
        <v>43061909.189999998</v>
      </c>
      <c r="X1006">
        <v>1064086621.6799999</v>
      </c>
      <c r="Y1006">
        <v>410608889.82999998</v>
      </c>
      <c r="AA1006" s="2">
        <v>71</v>
      </c>
      <c r="AB1006">
        <v>1270046712.4300001</v>
      </c>
      <c r="AC1006">
        <v>347430064.19</v>
      </c>
      <c r="AD1006">
        <v>62222084.829999998</v>
      </c>
      <c r="AE1006">
        <v>820.46333101000005</v>
      </c>
    </row>
    <row r="1007" spans="1:31" x14ac:dyDescent="0.25">
      <c r="A1007" t="s">
        <v>1001</v>
      </c>
      <c r="B1007">
        <v>2648100.35</v>
      </c>
      <c r="C1007">
        <v>0</v>
      </c>
      <c r="D1007">
        <v>10404000</v>
      </c>
      <c r="E1007">
        <v>104551155.75</v>
      </c>
      <c r="G1007">
        <v>2148161.84</v>
      </c>
      <c r="H1007">
        <v>0</v>
      </c>
      <c r="I1007">
        <v>11530000</v>
      </c>
      <c r="J1007">
        <v>53764747.560000002</v>
      </c>
      <c r="L1007">
        <v>2173959.84</v>
      </c>
      <c r="M1007">
        <v>0</v>
      </c>
      <c r="N1007">
        <v>11530000</v>
      </c>
      <c r="O1007">
        <v>140660898.21000001</v>
      </c>
      <c r="Q1007">
        <v>1461169.81</v>
      </c>
      <c r="R1007">
        <v>0</v>
      </c>
      <c r="S1007">
        <v>12334459</v>
      </c>
      <c r="T1007">
        <v>110091645.61</v>
      </c>
      <c r="V1007">
        <v>0</v>
      </c>
      <c r="W1007">
        <v>1453427.75</v>
      </c>
      <c r="X1007">
        <v>12260000</v>
      </c>
      <c r="Y1007">
        <v>151807054.97999999</v>
      </c>
      <c r="AA1007" s="2">
        <v>7101</v>
      </c>
      <c r="AB1007">
        <v>12484000</v>
      </c>
      <c r="AC1007">
        <v>0</v>
      </c>
      <c r="AD1007">
        <v>2192896.27</v>
      </c>
      <c r="AE1007">
        <v>575.31699122999999</v>
      </c>
    </row>
    <row r="1008" spans="1:31" x14ac:dyDescent="0.25">
      <c r="A1008" t="s">
        <v>1002</v>
      </c>
      <c r="B1008">
        <v>0</v>
      </c>
      <c r="C1008">
        <v>0</v>
      </c>
      <c r="D1008">
        <v>0</v>
      </c>
      <c r="E1008">
        <v>569589.86</v>
      </c>
      <c r="G1008">
        <v>0</v>
      </c>
      <c r="H1008">
        <v>0</v>
      </c>
      <c r="I1008">
        <v>0</v>
      </c>
      <c r="J1008">
        <v>569589.86</v>
      </c>
      <c r="L1008">
        <v>0</v>
      </c>
      <c r="M1008">
        <v>0</v>
      </c>
      <c r="N1008">
        <v>0</v>
      </c>
      <c r="O1008">
        <v>569589.86</v>
      </c>
      <c r="Q1008">
        <v>0</v>
      </c>
      <c r="R1008">
        <v>0</v>
      </c>
      <c r="S1008">
        <v>0</v>
      </c>
      <c r="T1008">
        <v>569589.86</v>
      </c>
      <c r="V1008">
        <v>0</v>
      </c>
      <c r="W1008">
        <v>0</v>
      </c>
      <c r="X1008">
        <v>0</v>
      </c>
      <c r="Y1008">
        <v>569589.86</v>
      </c>
      <c r="AA1008" s="2">
        <v>710105</v>
      </c>
      <c r="AB1008">
        <v>0</v>
      </c>
      <c r="AC1008">
        <v>0</v>
      </c>
      <c r="AD1008">
        <v>0</v>
      </c>
      <c r="AE1008">
        <v>0.56958986</v>
      </c>
    </row>
    <row r="1009" spans="1:31" x14ac:dyDescent="0.25">
      <c r="A1009" t="s">
        <v>1003</v>
      </c>
      <c r="B1009">
        <v>0</v>
      </c>
      <c r="C1009">
        <v>0</v>
      </c>
      <c r="D1009">
        <v>10404000</v>
      </c>
      <c r="E1009">
        <v>103981565.89</v>
      </c>
      <c r="G1009">
        <v>0</v>
      </c>
      <c r="H1009">
        <v>0</v>
      </c>
      <c r="I1009">
        <v>11530000</v>
      </c>
      <c r="J1009">
        <v>42767025.579999998</v>
      </c>
      <c r="L1009">
        <v>0</v>
      </c>
      <c r="M1009">
        <v>0</v>
      </c>
      <c r="N1009">
        <v>11530000</v>
      </c>
      <c r="O1009">
        <v>103546958.86</v>
      </c>
      <c r="Q1009">
        <v>0</v>
      </c>
      <c r="R1009">
        <v>0</v>
      </c>
      <c r="S1009">
        <v>12334459</v>
      </c>
      <c r="T1009">
        <v>69560370.469999999</v>
      </c>
      <c r="V1009">
        <v>0</v>
      </c>
      <c r="W1009">
        <v>0</v>
      </c>
      <c r="X1009">
        <v>12260000</v>
      </c>
      <c r="Y1009">
        <v>111254051.98999999</v>
      </c>
      <c r="AA1009" s="2">
        <v>710110</v>
      </c>
      <c r="AB1009">
        <v>12484000</v>
      </c>
      <c r="AC1009">
        <v>0</v>
      </c>
      <c r="AD1009">
        <v>0</v>
      </c>
      <c r="AE1009">
        <v>540.79701909000005</v>
      </c>
    </row>
    <row r="1010" spans="1:31" x14ac:dyDescent="0.25">
      <c r="A1010" t="s">
        <v>1004</v>
      </c>
      <c r="B1010">
        <v>0</v>
      </c>
      <c r="C1010">
        <v>0</v>
      </c>
      <c r="D1010">
        <v>0</v>
      </c>
      <c r="E1010">
        <v>0</v>
      </c>
      <c r="G1010">
        <v>0</v>
      </c>
      <c r="H1010">
        <v>0</v>
      </c>
      <c r="I1010">
        <v>0</v>
      </c>
      <c r="J1010">
        <v>0</v>
      </c>
      <c r="L1010">
        <v>0</v>
      </c>
      <c r="M1010">
        <v>0</v>
      </c>
      <c r="N1010">
        <v>0</v>
      </c>
      <c r="O1010">
        <v>0</v>
      </c>
      <c r="Q1010">
        <v>0</v>
      </c>
      <c r="R1010">
        <v>0</v>
      </c>
      <c r="S1010">
        <v>0</v>
      </c>
      <c r="T1010">
        <v>0</v>
      </c>
      <c r="V1010">
        <v>0</v>
      </c>
      <c r="W1010">
        <v>0</v>
      </c>
      <c r="X1010">
        <v>0</v>
      </c>
      <c r="Y1010">
        <v>0</v>
      </c>
      <c r="AA1010" s="2">
        <v>710115</v>
      </c>
      <c r="AB1010">
        <v>0</v>
      </c>
      <c r="AC1010">
        <v>0</v>
      </c>
      <c r="AD1010">
        <v>0</v>
      </c>
      <c r="AE1010">
        <v>0</v>
      </c>
    </row>
    <row r="1011" spans="1:31" x14ac:dyDescent="0.25">
      <c r="A1011" t="s">
        <v>1005</v>
      </c>
      <c r="B1011">
        <v>0</v>
      </c>
      <c r="C1011">
        <v>0</v>
      </c>
      <c r="D1011">
        <v>0</v>
      </c>
      <c r="E1011">
        <v>0</v>
      </c>
      <c r="G1011">
        <v>0</v>
      </c>
      <c r="H1011">
        <v>0</v>
      </c>
      <c r="I1011">
        <v>0</v>
      </c>
      <c r="J1011">
        <v>0</v>
      </c>
      <c r="L1011">
        <v>0</v>
      </c>
      <c r="M1011">
        <v>0</v>
      </c>
      <c r="N1011">
        <v>0</v>
      </c>
      <c r="O1011">
        <v>0</v>
      </c>
      <c r="Q1011">
        <v>0</v>
      </c>
      <c r="R1011">
        <v>0</v>
      </c>
      <c r="S1011">
        <v>0</v>
      </c>
      <c r="T1011">
        <v>0</v>
      </c>
      <c r="V1011">
        <v>0</v>
      </c>
      <c r="W1011">
        <v>0</v>
      </c>
      <c r="X1011">
        <v>0</v>
      </c>
      <c r="Y1011">
        <v>0</v>
      </c>
      <c r="AA1011" s="2">
        <v>710120</v>
      </c>
      <c r="AB1011">
        <v>0</v>
      </c>
      <c r="AC1011">
        <v>0</v>
      </c>
      <c r="AD1011">
        <v>0</v>
      </c>
      <c r="AE1011">
        <v>0</v>
      </c>
    </row>
    <row r="1012" spans="1:31" x14ac:dyDescent="0.25">
      <c r="A1012" t="s">
        <v>1006</v>
      </c>
      <c r="B1012">
        <v>2648100.35</v>
      </c>
      <c r="C1012">
        <v>0</v>
      </c>
      <c r="D1012">
        <v>0</v>
      </c>
      <c r="E1012">
        <v>0</v>
      </c>
      <c r="G1012">
        <v>2147561.84</v>
      </c>
      <c r="H1012">
        <v>0</v>
      </c>
      <c r="I1012">
        <v>0</v>
      </c>
      <c r="J1012">
        <v>0</v>
      </c>
      <c r="L1012">
        <v>2147559.84</v>
      </c>
      <c r="M1012">
        <v>0</v>
      </c>
      <c r="N1012">
        <v>0</v>
      </c>
      <c r="O1012">
        <v>0</v>
      </c>
      <c r="Q1012">
        <v>1439625.81</v>
      </c>
      <c r="R1012">
        <v>0</v>
      </c>
      <c r="S1012">
        <v>0</v>
      </c>
      <c r="T1012">
        <v>0</v>
      </c>
      <c r="V1012">
        <v>0</v>
      </c>
      <c r="W1012">
        <v>1444020.88</v>
      </c>
      <c r="X1012">
        <v>0</v>
      </c>
      <c r="Y1012">
        <v>0</v>
      </c>
      <c r="AA1012" s="2">
        <v>710125</v>
      </c>
      <c r="AB1012">
        <v>0</v>
      </c>
      <c r="AC1012">
        <v>0</v>
      </c>
      <c r="AD1012">
        <v>2164331.69</v>
      </c>
      <c r="AE1012">
        <v>0</v>
      </c>
    </row>
    <row r="1013" spans="1:31" x14ac:dyDescent="0.25">
      <c r="A1013" t="s">
        <v>1007</v>
      </c>
      <c r="B1013">
        <v>0</v>
      </c>
      <c r="C1013">
        <v>0</v>
      </c>
      <c r="D1013">
        <v>0</v>
      </c>
      <c r="E1013">
        <v>0</v>
      </c>
      <c r="G1013">
        <v>600</v>
      </c>
      <c r="H1013">
        <v>0</v>
      </c>
      <c r="I1013">
        <v>0</v>
      </c>
      <c r="J1013">
        <v>10428132.119999999</v>
      </c>
      <c r="L1013">
        <v>26400</v>
      </c>
      <c r="M1013">
        <v>0</v>
      </c>
      <c r="N1013">
        <v>0</v>
      </c>
      <c r="O1013">
        <v>36544349.490000002</v>
      </c>
      <c r="Q1013">
        <v>21544</v>
      </c>
      <c r="R1013">
        <v>0</v>
      </c>
      <c r="S1013">
        <v>0</v>
      </c>
      <c r="T1013">
        <v>39961685.280000001</v>
      </c>
      <c r="V1013">
        <v>0</v>
      </c>
      <c r="W1013">
        <v>9406.8700000000008</v>
      </c>
      <c r="X1013">
        <v>0</v>
      </c>
      <c r="Y1013">
        <v>39983413.130000003</v>
      </c>
      <c r="AA1013" s="2">
        <v>710190</v>
      </c>
      <c r="AB1013">
        <v>0</v>
      </c>
      <c r="AC1013">
        <v>0</v>
      </c>
      <c r="AD1013">
        <v>28564.58</v>
      </c>
      <c r="AE1013">
        <v>33.950382279999999</v>
      </c>
    </row>
    <row r="1014" spans="1:31" x14ac:dyDescent="0.25">
      <c r="A1014" t="s">
        <v>1008</v>
      </c>
      <c r="B1014">
        <v>0</v>
      </c>
      <c r="C1014">
        <v>20040989.649999999</v>
      </c>
      <c r="D1014">
        <v>42884550.509999998</v>
      </c>
      <c r="E1014">
        <v>28323380.719999999</v>
      </c>
      <c r="G1014">
        <v>0</v>
      </c>
      <c r="H1014">
        <v>20040989.649999999</v>
      </c>
      <c r="I1014">
        <v>66166974.049999997</v>
      </c>
      <c r="J1014">
        <v>28323389.719999999</v>
      </c>
      <c r="L1014">
        <v>0</v>
      </c>
      <c r="M1014">
        <v>0</v>
      </c>
      <c r="N1014">
        <v>45601401.380000003</v>
      </c>
      <c r="O1014">
        <v>20547133.690000001</v>
      </c>
      <c r="Q1014">
        <v>0</v>
      </c>
      <c r="R1014">
        <v>0</v>
      </c>
      <c r="S1014">
        <v>45601401.380000003</v>
      </c>
      <c r="T1014">
        <v>20547132.690000001</v>
      </c>
      <c r="V1014">
        <v>0</v>
      </c>
      <c r="W1014">
        <v>0</v>
      </c>
      <c r="X1014">
        <v>23366401.379999999</v>
      </c>
      <c r="Y1014">
        <v>20546379.399999999</v>
      </c>
      <c r="AA1014" s="2">
        <v>7102</v>
      </c>
      <c r="AB1014">
        <v>36368597.439999998</v>
      </c>
      <c r="AC1014">
        <v>0</v>
      </c>
      <c r="AD1014">
        <v>0</v>
      </c>
      <c r="AE1014">
        <v>20.546375399999999</v>
      </c>
    </row>
    <row r="1015" spans="1:31" x14ac:dyDescent="0.25">
      <c r="A1015" t="s">
        <v>1009</v>
      </c>
      <c r="B1015">
        <v>0</v>
      </c>
      <c r="C1015">
        <v>0</v>
      </c>
      <c r="D1015">
        <v>1295184</v>
      </c>
      <c r="E1015">
        <v>0</v>
      </c>
      <c r="G1015">
        <v>0</v>
      </c>
      <c r="H1015">
        <v>0</v>
      </c>
      <c r="I1015">
        <v>24577607.539999999</v>
      </c>
      <c r="J1015">
        <v>0</v>
      </c>
      <c r="L1015">
        <v>0</v>
      </c>
      <c r="M1015">
        <v>0</v>
      </c>
      <c r="N1015">
        <v>21360290.379999999</v>
      </c>
      <c r="O1015">
        <v>0</v>
      </c>
      <c r="Q1015">
        <v>0</v>
      </c>
      <c r="R1015">
        <v>0</v>
      </c>
      <c r="S1015">
        <v>21360290.379999999</v>
      </c>
      <c r="T1015">
        <v>0</v>
      </c>
      <c r="V1015">
        <v>0</v>
      </c>
      <c r="W1015">
        <v>0</v>
      </c>
      <c r="X1015">
        <v>21360290.379999999</v>
      </c>
      <c r="Y1015">
        <v>0</v>
      </c>
      <c r="AA1015" s="2">
        <v>710205</v>
      </c>
      <c r="AB1015">
        <v>21360290.379999999</v>
      </c>
      <c r="AC1015">
        <v>0</v>
      </c>
      <c r="AD1015">
        <v>0</v>
      </c>
      <c r="AE1015">
        <v>0</v>
      </c>
    </row>
    <row r="1016" spans="1:31" x14ac:dyDescent="0.25">
      <c r="A1016" t="s">
        <v>1010</v>
      </c>
      <c r="B1016">
        <v>0</v>
      </c>
      <c r="C1016">
        <v>0</v>
      </c>
      <c r="D1016">
        <v>0</v>
      </c>
      <c r="E1016">
        <v>0</v>
      </c>
      <c r="G1016">
        <v>0</v>
      </c>
      <c r="H1016">
        <v>0</v>
      </c>
      <c r="I1016">
        <v>0</v>
      </c>
      <c r="J1016">
        <v>0</v>
      </c>
      <c r="L1016">
        <v>0</v>
      </c>
      <c r="M1016">
        <v>0</v>
      </c>
      <c r="N1016">
        <v>0</v>
      </c>
      <c r="O1016">
        <v>0</v>
      </c>
      <c r="Q1016">
        <v>0</v>
      </c>
      <c r="R1016">
        <v>0</v>
      </c>
      <c r="S1016">
        <v>0</v>
      </c>
      <c r="T1016">
        <v>0</v>
      </c>
      <c r="V1016">
        <v>0</v>
      </c>
      <c r="W1016">
        <v>0</v>
      </c>
      <c r="X1016">
        <v>0</v>
      </c>
      <c r="Y1016">
        <v>0</v>
      </c>
      <c r="AA1016" s="2">
        <v>710210</v>
      </c>
      <c r="AB1016">
        <v>0</v>
      </c>
      <c r="AC1016">
        <v>0</v>
      </c>
      <c r="AD1016">
        <v>0</v>
      </c>
      <c r="AE1016">
        <v>0</v>
      </c>
    </row>
    <row r="1017" spans="1:31" x14ac:dyDescent="0.25">
      <c r="A1017" t="s">
        <v>1011</v>
      </c>
      <c r="B1017">
        <v>0</v>
      </c>
      <c r="C1017">
        <v>0</v>
      </c>
      <c r="D1017">
        <v>0</v>
      </c>
      <c r="E1017">
        <v>0</v>
      </c>
      <c r="G1017">
        <v>0</v>
      </c>
      <c r="H1017">
        <v>0</v>
      </c>
      <c r="I1017">
        <v>0</v>
      </c>
      <c r="J1017">
        <v>0</v>
      </c>
      <c r="L1017">
        <v>0</v>
      </c>
      <c r="M1017">
        <v>0</v>
      </c>
      <c r="N1017">
        <v>0</v>
      </c>
      <c r="O1017">
        <v>0</v>
      </c>
      <c r="Q1017">
        <v>0</v>
      </c>
      <c r="R1017">
        <v>0</v>
      </c>
      <c r="S1017">
        <v>0</v>
      </c>
      <c r="T1017">
        <v>0</v>
      </c>
      <c r="V1017">
        <v>0</v>
      </c>
      <c r="W1017">
        <v>0</v>
      </c>
      <c r="X1017">
        <v>0</v>
      </c>
      <c r="Y1017">
        <v>0</v>
      </c>
      <c r="AA1017" s="2">
        <v>710215</v>
      </c>
      <c r="AB1017">
        <v>0</v>
      </c>
      <c r="AC1017">
        <v>0</v>
      </c>
      <c r="AD1017">
        <v>0</v>
      </c>
      <c r="AE1017">
        <v>0</v>
      </c>
    </row>
    <row r="1018" spans="1:31" x14ac:dyDescent="0.25">
      <c r="A1018" t="s">
        <v>1012</v>
      </c>
      <c r="B1018">
        <v>0</v>
      </c>
      <c r="C1018">
        <v>0</v>
      </c>
      <c r="D1018">
        <v>0</v>
      </c>
      <c r="E1018">
        <v>0</v>
      </c>
      <c r="G1018">
        <v>0</v>
      </c>
      <c r="H1018">
        <v>0</v>
      </c>
      <c r="I1018">
        <v>0</v>
      </c>
      <c r="J1018">
        <v>0</v>
      </c>
      <c r="L1018">
        <v>0</v>
      </c>
      <c r="M1018">
        <v>0</v>
      </c>
      <c r="N1018">
        <v>0</v>
      </c>
      <c r="O1018">
        <v>0</v>
      </c>
      <c r="Q1018">
        <v>0</v>
      </c>
      <c r="R1018">
        <v>0</v>
      </c>
      <c r="S1018">
        <v>0</v>
      </c>
      <c r="T1018">
        <v>0</v>
      </c>
      <c r="V1018">
        <v>0</v>
      </c>
      <c r="W1018">
        <v>0</v>
      </c>
      <c r="X1018">
        <v>0</v>
      </c>
      <c r="Y1018">
        <v>0</v>
      </c>
      <c r="AA1018" s="2">
        <v>710220</v>
      </c>
      <c r="AB1018">
        <v>0</v>
      </c>
      <c r="AC1018">
        <v>0</v>
      </c>
      <c r="AD1018">
        <v>0</v>
      </c>
      <c r="AE1018">
        <v>0</v>
      </c>
    </row>
    <row r="1019" spans="1:31" x14ac:dyDescent="0.25">
      <c r="A1019" t="s">
        <v>1013</v>
      </c>
      <c r="B1019">
        <v>0</v>
      </c>
      <c r="C1019">
        <v>20040989.649999999</v>
      </c>
      <c r="D1019">
        <v>17348255.510000002</v>
      </c>
      <c r="E1019">
        <v>3765357.38</v>
      </c>
      <c r="G1019">
        <v>0</v>
      </c>
      <c r="H1019">
        <v>20040989.649999999</v>
      </c>
      <c r="I1019">
        <v>17348255.510000002</v>
      </c>
      <c r="J1019">
        <v>3765357.38</v>
      </c>
      <c r="L1019">
        <v>0</v>
      </c>
      <c r="M1019">
        <v>0</v>
      </c>
      <c r="N1019">
        <v>0</v>
      </c>
      <c r="O1019">
        <v>0</v>
      </c>
      <c r="Q1019">
        <v>0</v>
      </c>
      <c r="R1019">
        <v>0</v>
      </c>
      <c r="S1019">
        <v>0</v>
      </c>
      <c r="T1019">
        <v>0</v>
      </c>
      <c r="V1019">
        <v>0</v>
      </c>
      <c r="W1019">
        <v>0</v>
      </c>
      <c r="X1019">
        <v>0</v>
      </c>
      <c r="Y1019">
        <v>0</v>
      </c>
      <c r="AA1019" s="2">
        <v>710225</v>
      </c>
      <c r="AB1019">
        <v>13002196.060000001</v>
      </c>
      <c r="AC1019">
        <v>0</v>
      </c>
      <c r="AD1019">
        <v>0</v>
      </c>
      <c r="AE1019">
        <v>0</v>
      </c>
    </row>
    <row r="1020" spans="1:31" x14ac:dyDescent="0.25">
      <c r="A1020" t="s">
        <v>1014</v>
      </c>
      <c r="B1020">
        <v>0</v>
      </c>
      <c r="C1020">
        <v>0</v>
      </c>
      <c r="D1020">
        <v>0</v>
      </c>
      <c r="E1020">
        <v>431015</v>
      </c>
      <c r="G1020">
        <v>0</v>
      </c>
      <c r="H1020">
        <v>0</v>
      </c>
      <c r="I1020">
        <v>0</v>
      </c>
      <c r="J1020">
        <v>431015</v>
      </c>
      <c r="L1020">
        <v>0</v>
      </c>
      <c r="M1020">
        <v>0</v>
      </c>
      <c r="N1020">
        <v>0</v>
      </c>
      <c r="O1020">
        <v>0</v>
      </c>
      <c r="Q1020">
        <v>0</v>
      </c>
      <c r="R1020">
        <v>0</v>
      </c>
      <c r="S1020">
        <v>0</v>
      </c>
      <c r="T1020">
        <v>0</v>
      </c>
      <c r="V1020">
        <v>0</v>
      </c>
      <c r="W1020">
        <v>0</v>
      </c>
      <c r="X1020">
        <v>0</v>
      </c>
      <c r="Y1020">
        <v>0</v>
      </c>
      <c r="AA1020" s="2">
        <v>710230</v>
      </c>
      <c r="AB1020">
        <v>0</v>
      </c>
      <c r="AC1020">
        <v>0</v>
      </c>
      <c r="AD1020">
        <v>0</v>
      </c>
      <c r="AE1020">
        <v>0</v>
      </c>
    </row>
    <row r="1021" spans="1:31" x14ac:dyDescent="0.25">
      <c r="A1021" t="s">
        <v>1015</v>
      </c>
      <c r="B1021">
        <v>0</v>
      </c>
      <c r="C1021">
        <v>0</v>
      </c>
      <c r="D1021">
        <v>0</v>
      </c>
      <c r="E1021">
        <v>0</v>
      </c>
      <c r="G1021">
        <v>0</v>
      </c>
      <c r="H1021">
        <v>0</v>
      </c>
      <c r="I1021">
        <v>0</v>
      </c>
      <c r="J1021">
        <v>0</v>
      </c>
      <c r="L1021">
        <v>0</v>
      </c>
      <c r="M1021">
        <v>0</v>
      </c>
      <c r="N1021">
        <v>0</v>
      </c>
      <c r="O1021">
        <v>0</v>
      </c>
      <c r="Q1021">
        <v>0</v>
      </c>
      <c r="R1021">
        <v>0</v>
      </c>
      <c r="S1021">
        <v>0</v>
      </c>
      <c r="T1021">
        <v>0</v>
      </c>
      <c r="V1021">
        <v>0</v>
      </c>
      <c r="W1021">
        <v>0</v>
      </c>
      <c r="X1021">
        <v>0</v>
      </c>
      <c r="Y1021">
        <v>0</v>
      </c>
      <c r="AA1021" s="2">
        <v>710235</v>
      </c>
      <c r="AB1021">
        <v>0</v>
      </c>
      <c r="AC1021">
        <v>0</v>
      </c>
      <c r="AD1021">
        <v>0</v>
      </c>
      <c r="AE1021">
        <v>0</v>
      </c>
    </row>
    <row r="1022" spans="1:31" x14ac:dyDescent="0.25">
      <c r="A1022" t="s">
        <v>1016</v>
      </c>
      <c r="B1022">
        <v>0</v>
      </c>
      <c r="C1022">
        <v>0</v>
      </c>
      <c r="D1022">
        <v>0</v>
      </c>
      <c r="E1022">
        <v>0</v>
      </c>
      <c r="G1022">
        <v>0</v>
      </c>
      <c r="H1022">
        <v>0</v>
      </c>
      <c r="I1022">
        <v>0</v>
      </c>
      <c r="J1022">
        <v>0</v>
      </c>
      <c r="L1022">
        <v>0</v>
      </c>
      <c r="M1022">
        <v>0</v>
      </c>
      <c r="N1022">
        <v>0</v>
      </c>
      <c r="O1022">
        <v>0</v>
      </c>
      <c r="Q1022">
        <v>0</v>
      </c>
      <c r="R1022">
        <v>0</v>
      </c>
      <c r="S1022">
        <v>0</v>
      </c>
      <c r="T1022">
        <v>0</v>
      </c>
      <c r="V1022">
        <v>0</v>
      </c>
      <c r="W1022">
        <v>0</v>
      </c>
      <c r="X1022">
        <v>0</v>
      </c>
      <c r="Y1022">
        <v>0</v>
      </c>
      <c r="AA1022" s="2">
        <v>710240</v>
      </c>
      <c r="AB1022">
        <v>0</v>
      </c>
      <c r="AC1022">
        <v>0</v>
      </c>
      <c r="AD1022">
        <v>0</v>
      </c>
      <c r="AE1022">
        <v>0</v>
      </c>
    </row>
    <row r="1023" spans="1:31" x14ac:dyDescent="0.25">
      <c r="A1023" t="s">
        <v>1017</v>
      </c>
      <c r="AA1023" s="2">
        <v>710245</v>
      </c>
      <c r="AB1023">
        <v>0</v>
      </c>
      <c r="AC1023">
        <v>0</v>
      </c>
      <c r="AD1023">
        <v>0</v>
      </c>
      <c r="AE1023">
        <v>0</v>
      </c>
    </row>
    <row r="1024" spans="1:31" x14ac:dyDescent="0.25">
      <c r="A1024" t="s">
        <v>1018</v>
      </c>
      <c r="AA1024" s="2">
        <v>710265</v>
      </c>
      <c r="AB1024">
        <v>0</v>
      </c>
      <c r="AC1024">
        <v>0</v>
      </c>
      <c r="AD1024">
        <v>0</v>
      </c>
      <c r="AE1024">
        <v>0</v>
      </c>
    </row>
    <row r="1025" spans="1:31" x14ac:dyDescent="0.25">
      <c r="A1025" t="s">
        <v>1019</v>
      </c>
      <c r="B1025">
        <v>0</v>
      </c>
      <c r="C1025">
        <v>0</v>
      </c>
      <c r="D1025">
        <v>0</v>
      </c>
      <c r="E1025">
        <v>3537311.88</v>
      </c>
      <c r="G1025">
        <v>0</v>
      </c>
      <c r="H1025">
        <v>0</v>
      </c>
      <c r="I1025">
        <v>0</v>
      </c>
      <c r="J1025">
        <v>3537311.88</v>
      </c>
      <c r="L1025">
        <v>0</v>
      </c>
      <c r="M1025">
        <v>0</v>
      </c>
      <c r="N1025">
        <v>0</v>
      </c>
      <c r="O1025">
        <v>0</v>
      </c>
      <c r="Q1025">
        <v>0</v>
      </c>
      <c r="R1025">
        <v>0</v>
      </c>
      <c r="S1025">
        <v>0</v>
      </c>
      <c r="T1025">
        <v>0</v>
      </c>
      <c r="V1025">
        <v>0</v>
      </c>
      <c r="W1025">
        <v>0</v>
      </c>
      <c r="X1025">
        <v>0</v>
      </c>
      <c r="Y1025">
        <v>0</v>
      </c>
      <c r="AA1025" s="2">
        <v>710270</v>
      </c>
      <c r="AB1025">
        <v>0</v>
      </c>
      <c r="AC1025">
        <v>0</v>
      </c>
      <c r="AD1025">
        <v>0</v>
      </c>
      <c r="AE1025">
        <v>0</v>
      </c>
    </row>
    <row r="1026" spans="1:31" x14ac:dyDescent="0.25">
      <c r="A1026" t="s">
        <v>1020</v>
      </c>
      <c r="B1026">
        <v>0</v>
      </c>
      <c r="C1026">
        <v>0</v>
      </c>
      <c r="D1026">
        <v>0</v>
      </c>
      <c r="E1026">
        <v>0</v>
      </c>
      <c r="G1026">
        <v>0</v>
      </c>
      <c r="H1026">
        <v>0</v>
      </c>
      <c r="I1026">
        <v>0</v>
      </c>
      <c r="J1026">
        <v>9</v>
      </c>
      <c r="L1026">
        <v>0</v>
      </c>
      <c r="M1026">
        <v>0</v>
      </c>
      <c r="N1026">
        <v>0</v>
      </c>
      <c r="O1026">
        <v>9</v>
      </c>
      <c r="Q1026">
        <v>0</v>
      </c>
      <c r="R1026">
        <v>0</v>
      </c>
      <c r="S1026">
        <v>0</v>
      </c>
      <c r="T1026">
        <v>8</v>
      </c>
      <c r="V1026">
        <v>0</v>
      </c>
      <c r="W1026">
        <v>0</v>
      </c>
      <c r="X1026">
        <v>0</v>
      </c>
      <c r="Y1026">
        <v>4</v>
      </c>
      <c r="AA1026" s="2">
        <v>710275</v>
      </c>
      <c r="AB1026">
        <v>0</v>
      </c>
      <c r="AC1026">
        <v>0</v>
      </c>
      <c r="AD1026">
        <v>0</v>
      </c>
      <c r="AE1026">
        <v>0</v>
      </c>
    </row>
    <row r="1027" spans="1:31" x14ac:dyDescent="0.25">
      <c r="A1027" t="s">
        <v>1021</v>
      </c>
      <c r="B1027">
        <v>0</v>
      </c>
      <c r="C1027">
        <v>0</v>
      </c>
      <c r="D1027">
        <v>0</v>
      </c>
      <c r="E1027">
        <v>12000</v>
      </c>
      <c r="G1027">
        <v>0</v>
      </c>
      <c r="H1027">
        <v>0</v>
      </c>
      <c r="I1027">
        <v>0</v>
      </c>
      <c r="J1027">
        <v>12000</v>
      </c>
      <c r="L1027">
        <v>0</v>
      </c>
      <c r="M1027">
        <v>0</v>
      </c>
      <c r="N1027">
        <v>0</v>
      </c>
      <c r="O1027">
        <v>12000</v>
      </c>
      <c r="Q1027">
        <v>0</v>
      </c>
      <c r="R1027">
        <v>0</v>
      </c>
      <c r="S1027">
        <v>0</v>
      </c>
      <c r="T1027">
        <v>12000</v>
      </c>
      <c r="V1027">
        <v>0</v>
      </c>
      <c r="W1027">
        <v>0</v>
      </c>
      <c r="X1027">
        <v>0</v>
      </c>
      <c r="Y1027">
        <v>12000</v>
      </c>
      <c r="AA1027" s="2">
        <v>710280</v>
      </c>
      <c r="AB1027">
        <v>0</v>
      </c>
      <c r="AC1027">
        <v>0</v>
      </c>
      <c r="AD1027">
        <v>0</v>
      </c>
      <c r="AE1027">
        <v>1.2E-2</v>
      </c>
    </row>
    <row r="1028" spans="1:31" x14ac:dyDescent="0.25">
      <c r="A1028" t="s">
        <v>1022</v>
      </c>
      <c r="B1028">
        <v>0</v>
      </c>
      <c r="C1028">
        <v>0</v>
      </c>
      <c r="D1028">
        <v>24241111</v>
      </c>
      <c r="E1028">
        <v>20577696.460000001</v>
      </c>
      <c r="G1028">
        <v>0</v>
      </c>
      <c r="H1028">
        <v>0</v>
      </c>
      <c r="I1028">
        <v>24241111</v>
      </c>
      <c r="J1028">
        <v>20577696.460000001</v>
      </c>
      <c r="L1028">
        <v>0</v>
      </c>
      <c r="M1028">
        <v>0</v>
      </c>
      <c r="N1028">
        <v>24241111</v>
      </c>
      <c r="O1028">
        <v>20535124.690000001</v>
      </c>
      <c r="Q1028">
        <v>0</v>
      </c>
      <c r="R1028">
        <v>0</v>
      </c>
      <c r="S1028">
        <v>24241111</v>
      </c>
      <c r="T1028">
        <v>20535124.690000001</v>
      </c>
      <c r="V1028">
        <v>0</v>
      </c>
      <c r="W1028">
        <v>0</v>
      </c>
      <c r="X1028">
        <v>2006111</v>
      </c>
      <c r="Y1028">
        <v>20534375.399999999</v>
      </c>
      <c r="AA1028" s="2">
        <v>710290</v>
      </c>
      <c r="AB1028">
        <v>2006111</v>
      </c>
      <c r="AC1028">
        <v>0</v>
      </c>
      <c r="AD1028">
        <v>0</v>
      </c>
      <c r="AE1028">
        <v>20.534375399999998</v>
      </c>
    </row>
    <row r="1029" spans="1:31" x14ac:dyDescent="0.25">
      <c r="A1029" t="s">
        <v>1023</v>
      </c>
      <c r="B1029">
        <v>3137066.09</v>
      </c>
      <c r="C1029">
        <v>5930.25</v>
      </c>
      <c r="D1029">
        <v>304205890.39999998</v>
      </c>
      <c r="E1029">
        <v>9713619.3900000006</v>
      </c>
      <c r="G1029">
        <v>2816099.02</v>
      </c>
      <c r="H1029">
        <v>5930.25</v>
      </c>
      <c r="I1029">
        <v>308100417.91000003</v>
      </c>
      <c r="J1029">
        <v>10615448.810000001</v>
      </c>
      <c r="L1029">
        <v>3704844.26</v>
      </c>
      <c r="M1029">
        <v>5930.25</v>
      </c>
      <c r="N1029">
        <v>315355385.37</v>
      </c>
      <c r="O1029">
        <v>13630720.4</v>
      </c>
      <c r="Q1029">
        <v>3808919.69</v>
      </c>
      <c r="R1029">
        <v>5930.25</v>
      </c>
      <c r="S1029">
        <v>311705201.06</v>
      </c>
      <c r="T1029">
        <v>40651373.460000001</v>
      </c>
      <c r="V1029">
        <v>5930.25</v>
      </c>
      <c r="W1029">
        <v>3455691.61</v>
      </c>
      <c r="X1029">
        <v>319796168.70999998</v>
      </c>
      <c r="Y1029">
        <v>46308714.520000003</v>
      </c>
      <c r="AA1029" s="2">
        <v>7103</v>
      </c>
      <c r="AB1029">
        <v>320606794.24000001</v>
      </c>
      <c r="AC1029">
        <v>2983.78</v>
      </c>
      <c r="AD1029">
        <v>9045142.4100000001</v>
      </c>
      <c r="AE1029">
        <v>70.91508417</v>
      </c>
    </row>
    <row r="1030" spans="1:31" x14ac:dyDescent="0.25">
      <c r="A1030" t="s">
        <v>1024</v>
      </c>
      <c r="B1030">
        <v>0</v>
      </c>
      <c r="C1030">
        <v>0</v>
      </c>
      <c r="D1030">
        <v>0</v>
      </c>
      <c r="E1030">
        <v>0</v>
      </c>
      <c r="G1030">
        <v>0</v>
      </c>
      <c r="H1030">
        <v>0</v>
      </c>
      <c r="I1030">
        <v>0</v>
      </c>
      <c r="J1030">
        <v>0</v>
      </c>
      <c r="L1030">
        <v>0</v>
      </c>
      <c r="M1030">
        <v>0</v>
      </c>
      <c r="N1030">
        <v>0</v>
      </c>
      <c r="O1030">
        <v>0</v>
      </c>
      <c r="Q1030">
        <v>0</v>
      </c>
      <c r="R1030">
        <v>0</v>
      </c>
      <c r="S1030">
        <v>0</v>
      </c>
      <c r="T1030">
        <v>0</v>
      </c>
      <c r="V1030">
        <v>0</v>
      </c>
      <c r="W1030">
        <v>0</v>
      </c>
      <c r="X1030">
        <v>0</v>
      </c>
      <c r="Y1030">
        <v>0</v>
      </c>
      <c r="AA1030" s="2">
        <v>710305</v>
      </c>
      <c r="AB1030">
        <v>0</v>
      </c>
      <c r="AC1030">
        <v>0</v>
      </c>
      <c r="AD1030">
        <v>0</v>
      </c>
      <c r="AE1030">
        <v>6.0907685899999997</v>
      </c>
    </row>
    <row r="1031" spans="1:31" x14ac:dyDescent="0.25">
      <c r="A1031" t="s">
        <v>1025</v>
      </c>
      <c r="B1031">
        <v>2595191.0299999998</v>
      </c>
      <c r="C1031">
        <v>0</v>
      </c>
      <c r="D1031">
        <v>240166448.08000001</v>
      </c>
      <c r="E1031">
        <v>6553634.6399999997</v>
      </c>
      <c r="G1031">
        <v>2320774.67</v>
      </c>
      <c r="H1031">
        <v>0</v>
      </c>
      <c r="I1031">
        <v>240842508.41999999</v>
      </c>
      <c r="J1031">
        <v>7608762.6600000001</v>
      </c>
      <c r="L1031">
        <v>2864809.97</v>
      </c>
      <c r="M1031">
        <v>0</v>
      </c>
      <c r="N1031">
        <v>242153154.09999999</v>
      </c>
      <c r="O1031">
        <v>9564083.5199999996</v>
      </c>
      <c r="Q1031">
        <v>2933786.46</v>
      </c>
      <c r="R1031">
        <v>0</v>
      </c>
      <c r="S1031">
        <v>240895615.81999999</v>
      </c>
      <c r="T1031">
        <v>35246920.100000001</v>
      </c>
      <c r="V1031">
        <v>0</v>
      </c>
      <c r="W1031">
        <v>2488385.85</v>
      </c>
      <c r="X1031">
        <v>247456083.43000001</v>
      </c>
      <c r="Y1031">
        <v>40128920.560000002</v>
      </c>
      <c r="AA1031" s="2">
        <v>710310</v>
      </c>
      <c r="AB1031">
        <v>250482651.78999999</v>
      </c>
      <c r="AC1031">
        <v>0</v>
      </c>
      <c r="AD1031">
        <v>1904058.23</v>
      </c>
      <c r="AE1031">
        <v>56.446331110000003</v>
      </c>
    </row>
    <row r="1032" spans="1:31" x14ac:dyDescent="0.25">
      <c r="A1032" t="s">
        <v>1026</v>
      </c>
      <c r="B1032">
        <v>0</v>
      </c>
      <c r="C1032">
        <v>0</v>
      </c>
      <c r="D1032">
        <v>0</v>
      </c>
      <c r="E1032">
        <v>0</v>
      </c>
      <c r="G1032">
        <v>0</v>
      </c>
      <c r="H1032">
        <v>0</v>
      </c>
      <c r="I1032">
        <v>0</v>
      </c>
      <c r="J1032">
        <v>0</v>
      </c>
      <c r="L1032">
        <v>0</v>
      </c>
      <c r="M1032">
        <v>0</v>
      </c>
      <c r="N1032">
        <v>0</v>
      </c>
      <c r="O1032">
        <v>0</v>
      </c>
      <c r="Q1032">
        <v>0</v>
      </c>
      <c r="R1032">
        <v>0</v>
      </c>
      <c r="S1032">
        <v>0</v>
      </c>
      <c r="T1032">
        <v>0</v>
      </c>
      <c r="V1032">
        <v>0</v>
      </c>
      <c r="W1032">
        <v>0</v>
      </c>
      <c r="X1032">
        <v>0</v>
      </c>
      <c r="Y1032">
        <v>0</v>
      </c>
      <c r="AA1032" s="2">
        <v>710315</v>
      </c>
      <c r="AB1032">
        <v>0</v>
      </c>
      <c r="AC1032">
        <v>0</v>
      </c>
      <c r="AD1032">
        <v>0</v>
      </c>
      <c r="AE1032">
        <v>0</v>
      </c>
    </row>
    <row r="1033" spans="1:31" x14ac:dyDescent="0.25">
      <c r="A1033" t="s">
        <v>1027</v>
      </c>
      <c r="B1033">
        <v>476428.65</v>
      </c>
      <c r="C1033">
        <v>5930.25</v>
      </c>
      <c r="D1033">
        <v>64038622.149999999</v>
      </c>
      <c r="E1033">
        <v>3075358.55</v>
      </c>
      <c r="G1033">
        <v>429989.01</v>
      </c>
      <c r="H1033">
        <v>5930.25</v>
      </c>
      <c r="I1033">
        <v>67257909.489999995</v>
      </c>
      <c r="J1033">
        <v>2911813.27</v>
      </c>
      <c r="L1033">
        <v>775213.79</v>
      </c>
      <c r="M1033">
        <v>5930.25</v>
      </c>
      <c r="N1033">
        <v>73202231.269999996</v>
      </c>
      <c r="O1033">
        <v>3971772.65</v>
      </c>
      <c r="Q1033">
        <v>810711.76</v>
      </c>
      <c r="R1033">
        <v>5930.25</v>
      </c>
      <c r="S1033">
        <v>70809585.239999995</v>
      </c>
      <c r="T1033">
        <v>5299265.7300000004</v>
      </c>
      <c r="V1033">
        <v>5930.25</v>
      </c>
      <c r="W1033">
        <v>902884.29</v>
      </c>
      <c r="X1033">
        <v>72340085.280000001</v>
      </c>
      <c r="Y1033">
        <v>6074606.3300000001</v>
      </c>
      <c r="AA1033" s="2">
        <v>710320</v>
      </c>
      <c r="AB1033">
        <v>68249131.530000001</v>
      </c>
      <c r="AC1033">
        <v>2983.78</v>
      </c>
      <c r="AD1033">
        <v>7076290.4100000001</v>
      </c>
      <c r="AE1033">
        <v>8.2739413699999993</v>
      </c>
    </row>
    <row r="1034" spans="1:31" x14ac:dyDescent="0.25">
      <c r="A1034" t="s">
        <v>1028</v>
      </c>
      <c r="B1034">
        <v>0</v>
      </c>
      <c r="C1034">
        <v>0</v>
      </c>
      <c r="D1034">
        <v>0</v>
      </c>
      <c r="E1034">
        <v>0</v>
      </c>
      <c r="G1034">
        <v>0</v>
      </c>
      <c r="H1034">
        <v>0</v>
      </c>
      <c r="I1034">
        <v>0</v>
      </c>
      <c r="J1034">
        <v>0</v>
      </c>
      <c r="L1034">
        <v>0</v>
      </c>
      <c r="M1034">
        <v>0</v>
      </c>
      <c r="N1034">
        <v>0</v>
      </c>
      <c r="O1034">
        <v>0</v>
      </c>
      <c r="Q1034">
        <v>0</v>
      </c>
      <c r="R1034">
        <v>0</v>
      </c>
      <c r="S1034">
        <v>0</v>
      </c>
      <c r="T1034">
        <v>0</v>
      </c>
      <c r="V1034">
        <v>0</v>
      </c>
      <c r="W1034">
        <v>0</v>
      </c>
      <c r="X1034">
        <v>0</v>
      </c>
      <c r="Y1034">
        <v>0</v>
      </c>
      <c r="AA1034" s="2">
        <v>710325</v>
      </c>
      <c r="AB1034">
        <v>1875010.92</v>
      </c>
      <c r="AC1034">
        <v>0</v>
      </c>
      <c r="AD1034">
        <v>0</v>
      </c>
      <c r="AE1034">
        <v>0</v>
      </c>
    </row>
    <row r="1035" spans="1:31" x14ac:dyDescent="0.25">
      <c r="A1035" t="s">
        <v>1029</v>
      </c>
      <c r="B1035">
        <v>65446.41</v>
      </c>
      <c r="C1035">
        <v>0</v>
      </c>
      <c r="D1035">
        <v>820.17</v>
      </c>
      <c r="E1035">
        <v>84626.2</v>
      </c>
      <c r="G1035">
        <v>65335.34</v>
      </c>
      <c r="H1035">
        <v>0</v>
      </c>
      <c r="I1035">
        <v>0</v>
      </c>
      <c r="J1035">
        <v>94872.88</v>
      </c>
      <c r="L1035">
        <v>64820.5</v>
      </c>
      <c r="M1035">
        <v>0</v>
      </c>
      <c r="N1035">
        <v>0</v>
      </c>
      <c r="O1035">
        <v>94864.23</v>
      </c>
      <c r="Q1035">
        <v>64421.47</v>
      </c>
      <c r="R1035">
        <v>0</v>
      </c>
      <c r="S1035">
        <v>0</v>
      </c>
      <c r="T1035">
        <v>105187.63</v>
      </c>
      <c r="V1035">
        <v>0</v>
      </c>
      <c r="W1035">
        <v>64421.47</v>
      </c>
      <c r="X1035">
        <v>0</v>
      </c>
      <c r="Y1035">
        <v>105187.63</v>
      </c>
      <c r="AA1035" s="2">
        <v>710330</v>
      </c>
      <c r="AB1035">
        <v>0</v>
      </c>
      <c r="AC1035">
        <v>0</v>
      </c>
      <c r="AD1035">
        <v>64793.77</v>
      </c>
      <c r="AE1035">
        <v>0.1040431</v>
      </c>
    </row>
    <row r="1036" spans="1:31" x14ac:dyDescent="0.25">
      <c r="A1036" t="s">
        <v>1030</v>
      </c>
      <c r="B1036">
        <v>0</v>
      </c>
      <c r="C1036">
        <v>0</v>
      </c>
      <c r="D1036">
        <v>1432.14</v>
      </c>
      <c r="E1036">
        <v>547.84</v>
      </c>
      <c r="G1036">
        <v>0</v>
      </c>
      <c r="H1036">
        <v>0</v>
      </c>
      <c r="I1036">
        <v>1432.14</v>
      </c>
      <c r="J1036">
        <v>547.84</v>
      </c>
      <c r="L1036">
        <v>0</v>
      </c>
      <c r="M1036">
        <v>0</v>
      </c>
      <c r="N1036">
        <v>1432.14</v>
      </c>
      <c r="O1036">
        <v>547.84</v>
      </c>
      <c r="Q1036">
        <v>0</v>
      </c>
      <c r="R1036">
        <v>0</v>
      </c>
      <c r="S1036">
        <v>1432.14</v>
      </c>
      <c r="T1036">
        <v>547.84</v>
      </c>
      <c r="V1036">
        <v>0</v>
      </c>
      <c r="W1036">
        <v>0</v>
      </c>
      <c r="X1036">
        <v>1432.14</v>
      </c>
      <c r="Y1036">
        <v>547.84</v>
      </c>
      <c r="AA1036" s="2">
        <v>7104</v>
      </c>
      <c r="AB1036">
        <v>1432.14</v>
      </c>
      <c r="AC1036">
        <v>0</v>
      </c>
      <c r="AD1036">
        <v>0</v>
      </c>
      <c r="AE1036">
        <v>0</v>
      </c>
    </row>
    <row r="1037" spans="1:31" x14ac:dyDescent="0.25">
      <c r="A1037" t="s">
        <v>1031</v>
      </c>
      <c r="B1037">
        <v>0</v>
      </c>
      <c r="C1037">
        <v>0</v>
      </c>
      <c r="D1037">
        <v>0</v>
      </c>
      <c r="E1037">
        <v>0</v>
      </c>
      <c r="G1037">
        <v>0</v>
      </c>
      <c r="H1037">
        <v>0</v>
      </c>
      <c r="I1037">
        <v>0</v>
      </c>
      <c r="J1037">
        <v>0</v>
      </c>
      <c r="L1037">
        <v>0</v>
      </c>
      <c r="M1037">
        <v>0</v>
      </c>
      <c r="N1037">
        <v>0</v>
      </c>
      <c r="O1037">
        <v>0</v>
      </c>
      <c r="Q1037">
        <v>0</v>
      </c>
      <c r="R1037">
        <v>0</v>
      </c>
      <c r="S1037">
        <v>0</v>
      </c>
      <c r="T1037">
        <v>0</v>
      </c>
      <c r="V1037">
        <v>0</v>
      </c>
      <c r="W1037">
        <v>0</v>
      </c>
      <c r="X1037">
        <v>0</v>
      </c>
      <c r="Y1037">
        <v>0</v>
      </c>
      <c r="AA1037" s="2">
        <v>710405</v>
      </c>
      <c r="AB1037">
        <v>0</v>
      </c>
      <c r="AC1037">
        <v>0</v>
      </c>
      <c r="AD1037">
        <v>0</v>
      </c>
      <c r="AE1037">
        <v>0</v>
      </c>
    </row>
    <row r="1038" spans="1:31" x14ac:dyDescent="0.25">
      <c r="A1038" t="s">
        <v>1032</v>
      </c>
      <c r="B1038">
        <v>0</v>
      </c>
      <c r="C1038">
        <v>0</v>
      </c>
      <c r="D1038">
        <v>1432.14</v>
      </c>
      <c r="E1038">
        <v>547.84</v>
      </c>
      <c r="G1038">
        <v>0</v>
      </c>
      <c r="H1038">
        <v>0</v>
      </c>
      <c r="I1038">
        <v>1432.14</v>
      </c>
      <c r="J1038">
        <v>547.84</v>
      </c>
      <c r="L1038">
        <v>0</v>
      </c>
      <c r="M1038">
        <v>0</v>
      </c>
      <c r="N1038">
        <v>1432.14</v>
      </c>
      <c r="O1038">
        <v>547.84</v>
      </c>
      <c r="Q1038">
        <v>0</v>
      </c>
      <c r="R1038">
        <v>0</v>
      </c>
      <c r="S1038">
        <v>1432.14</v>
      </c>
      <c r="T1038">
        <v>547.84</v>
      </c>
      <c r="V1038">
        <v>0</v>
      </c>
      <c r="W1038">
        <v>0</v>
      </c>
      <c r="X1038">
        <v>1432.14</v>
      </c>
      <c r="Y1038">
        <v>547.84</v>
      </c>
      <c r="AA1038" s="2">
        <v>710410</v>
      </c>
      <c r="AB1038">
        <v>1432.14</v>
      </c>
      <c r="AC1038">
        <v>0</v>
      </c>
      <c r="AD1038">
        <v>0</v>
      </c>
      <c r="AE1038">
        <v>0</v>
      </c>
    </row>
    <row r="1039" spans="1:31" x14ac:dyDescent="0.25">
      <c r="A1039" t="s">
        <v>1033</v>
      </c>
      <c r="B1039">
        <v>0</v>
      </c>
      <c r="C1039">
        <v>0</v>
      </c>
      <c r="D1039">
        <v>0</v>
      </c>
      <c r="E1039">
        <v>0</v>
      </c>
      <c r="G1039">
        <v>0</v>
      </c>
      <c r="H1039">
        <v>0</v>
      </c>
      <c r="I1039">
        <v>0</v>
      </c>
      <c r="J1039">
        <v>0</v>
      </c>
      <c r="L1039">
        <v>0</v>
      </c>
      <c r="M1039">
        <v>0</v>
      </c>
      <c r="N1039">
        <v>0</v>
      </c>
      <c r="O1039">
        <v>0</v>
      </c>
      <c r="Q1039">
        <v>0</v>
      </c>
      <c r="R1039">
        <v>0</v>
      </c>
      <c r="S1039">
        <v>0</v>
      </c>
      <c r="T1039">
        <v>0</v>
      </c>
      <c r="V1039">
        <v>0</v>
      </c>
      <c r="W1039">
        <v>0</v>
      </c>
      <c r="X1039">
        <v>0</v>
      </c>
      <c r="Y1039">
        <v>0</v>
      </c>
      <c r="AA1039" s="2">
        <v>7105</v>
      </c>
      <c r="AB1039">
        <v>0</v>
      </c>
      <c r="AC1039">
        <v>0</v>
      </c>
      <c r="AD1039">
        <v>0</v>
      </c>
      <c r="AE1039">
        <v>0</v>
      </c>
    </row>
    <row r="1040" spans="1:31" x14ac:dyDescent="0.25">
      <c r="A1040" t="s">
        <v>1034</v>
      </c>
      <c r="B1040">
        <v>0</v>
      </c>
      <c r="C1040">
        <v>0</v>
      </c>
      <c r="D1040">
        <v>0</v>
      </c>
      <c r="E1040">
        <v>0</v>
      </c>
      <c r="G1040">
        <v>0</v>
      </c>
      <c r="H1040">
        <v>0</v>
      </c>
      <c r="I1040">
        <v>0</v>
      </c>
      <c r="J1040">
        <v>0</v>
      </c>
      <c r="L1040">
        <v>0</v>
      </c>
      <c r="M1040">
        <v>0</v>
      </c>
      <c r="N1040">
        <v>0</v>
      </c>
      <c r="O1040">
        <v>0</v>
      </c>
      <c r="Q1040">
        <v>0</v>
      </c>
      <c r="R1040">
        <v>0</v>
      </c>
      <c r="S1040">
        <v>0</v>
      </c>
      <c r="T1040">
        <v>0</v>
      </c>
      <c r="V1040">
        <v>0</v>
      </c>
      <c r="W1040">
        <v>0</v>
      </c>
      <c r="X1040">
        <v>0</v>
      </c>
      <c r="Y1040">
        <v>0</v>
      </c>
      <c r="AA1040" s="2">
        <v>710505</v>
      </c>
      <c r="AB1040">
        <v>0</v>
      </c>
      <c r="AC1040">
        <v>0</v>
      </c>
      <c r="AD1040">
        <v>0</v>
      </c>
      <c r="AE1040">
        <v>0</v>
      </c>
    </row>
    <row r="1041" spans="1:31" x14ac:dyDescent="0.25">
      <c r="A1041" t="s">
        <v>1035</v>
      </c>
      <c r="B1041">
        <v>0</v>
      </c>
      <c r="C1041">
        <v>0</v>
      </c>
      <c r="D1041">
        <v>0</v>
      </c>
      <c r="E1041">
        <v>0</v>
      </c>
      <c r="G1041">
        <v>0</v>
      </c>
      <c r="H1041">
        <v>0</v>
      </c>
      <c r="I1041">
        <v>0</v>
      </c>
      <c r="J1041">
        <v>0</v>
      </c>
      <c r="L1041">
        <v>0</v>
      </c>
      <c r="M1041">
        <v>0</v>
      </c>
      <c r="N1041">
        <v>0</v>
      </c>
      <c r="O1041">
        <v>0</v>
      </c>
      <c r="Q1041">
        <v>0</v>
      </c>
      <c r="R1041">
        <v>0</v>
      </c>
      <c r="S1041">
        <v>0</v>
      </c>
      <c r="T1041">
        <v>0</v>
      </c>
      <c r="V1041">
        <v>0</v>
      </c>
      <c r="W1041">
        <v>0</v>
      </c>
      <c r="X1041">
        <v>0</v>
      </c>
      <c r="Y1041">
        <v>0</v>
      </c>
      <c r="AA1041" s="2">
        <v>710510</v>
      </c>
      <c r="AB1041">
        <v>0</v>
      </c>
      <c r="AC1041">
        <v>0</v>
      </c>
      <c r="AD1041">
        <v>0</v>
      </c>
      <c r="AE1041">
        <v>0</v>
      </c>
    </row>
    <row r="1042" spans="1:31" x14ac:dyDescent="0.25">
      <c r="A1042" t="s">
        <v>1036</v>
      </c>
      <c r="B1042">
        <v>0</v>
      </c>
      <c r="C1042">
        <v>0</v>
      </c>
      <c r="D1042">
        <v>0</v>
      </c>
      <c r="E1042">
        <v>0</v>
      </c>
      <c r="G1042">
        <v>0</v>
      </c>
      <c r="H1042">
        <v>0</v>
      </c>
      <c r="I1042">
        <v>0</v>
      </c>
      <c r="J1042">
        <v>0</v>
      </c>
      <c r="L1042">
        <v>0</v>
      </c>
      <c r="M1042">
        <v>0</v>
      </c>
      <c r="N1042">
        <v>0</v>
      </c>
      <c r="O1042">
        <v>0</v>
      </c>
      <c r="Q1042">
        <v>0</v>
      </c>
      <c r="R1042">
        <v>0</v>
      </c>
      <c r="S1042">
        <v>0</v>
      </c>
      <c r="T1042">
        <v>0</v>
      </c>
      <c r="V1042">
        <v>0</v>
      </c>
      <c r="W1042">
        <v>0</v>
      </c>
      <c r="X1042">
        <v>0</v>
      </c>
      <c r="Y1042">
        <v>0</v>
      </c>
      <c r="AA1042" s="2">
        <v>710515</v>
      </c>
      <c r="AB1042">
        <v>0</v>
      </c>
      <c r="AC1042">
        <v>0</v>
      </c>
      <c r="AD1042">
        <v>0</v>
      </c>
      <c r="AE1042">
        <v>0</v>
      </c>
    </row>
    <row r="1043" spans="1:31" x14ac:dyDescent="0.25">
      <c r="A1043" t="s">
        <v>1037</v>
      </c>
      <c r="B1043">
        <v>0</v>
      </c>
      <c r="C1043">
        <v>0</v>
      </c>
      <c r="D1043">
        <v>0</v>
      </c>
      <c r="E1043">
        <v>0</v>
      </c>
      <c r="G1043">
        <v>0</v>
      </c>
      <c r="H1043">
        <v>0</v>
      </c>
      <c r="I1043">
        <v>0</v>
      </c>
      <c r="J1043">
        <v>0</v>
      </c>
      <c r="L1043">
        <v>0</v>
      </c>
      <c r="M1043">
        <v>0</v>
      </c>
      <c r="N1043">
        <v>0</v>
      </c>
      <c r="O1043">
        <v>0</v>
      </c>
      <c r="Q1043">
        <v>0</v>
      </c>
      <c r="R1043">
        <v>0</v>
      </c>
      <c r="S1043">
        <v>0</v>
      </c>
      <c r="T1043">
        <v>0</v>
      </c>
      <c r="V1043">
        <v>0</v>
      </c>
      <c r="W1043">
        <v>0</v>
      </c>
      <c r="X1043">
        <v>0</v>
      </c>
      <c r="Y1043">
        <v>0</v>
      </c>
      <c r="AA1043" s="2">
        <v>710520</v>
      </c>
      <c r="AB1043">
        <v>0</v>
      </c>
      <c r="AC1043">
        <v>0</v>
      </c>
      <c r="AD1043">
        <v>0</v>
      </c>
      <c r="AE1043">
        <v>0</v>
      </c>
    </row>
    <row r="1044" spans="1:31" x14ac:dyDescent="0.25">
      <c r="A1044" t="s">
        <v>1038</v>
      </c>
      <c r="B1044">
        <v>0</v>
      </c>
      <c r="C1044">
        <v>0</v>
      </c>
      <c r="D1044">
        <v>0</v>
      </c>
      <c r="E1044">
        <v>0</v>
      </c>
      <c r="G1044">
        <v>0</v>
      </c>
      <c r="H1044">
        <v>0</v>
      </c>
      <c r="I1044">
        <v>0</v>
      </c>
      <c r="J1044">
        <v>0</v>
      </c>
      <c r="L1044">
        <v>0</v>
      </c>
      <c r="M1044">
        <v>0</v>
      </c>
      <c r="N1044">
        <v>0</v>
      </c>
      <c r="O1044">
        <v>0</v>
      </c>
      <c r="Q1044">
        <v>0</v>
      </c>
      <c r="R1044">
        <v>0</v>
      </c>
      <c r="S1044">
        <v>0</v>
      </c>
      <c r="T1044">
        <v>0</v>
      </c>
      <c r="V1044">
        <v>0</v>
      </c>
      <c r="W1044">
        <v>0</v>
      </c>
      <c r="X1044">
        <v>0</v>
      </c>
      <c r="Y1044">
        <v>0</v>
      </c>
      <c r="AA1044" s="2">
        <v>710525</v>
      </c>
      <c r="AB1044">
        <v>0</v>
      </c>
      <c r="AC1044">
        <v>0</v>
      </c>
      <c r="AD1044">
        <v>0</v>
      </c>
      <c r="AE1044">
        <v>0</v>
      </c>
    </row>
    <row r="1045" spans="1:31" x14ac:dyDescent="0.25">
      <c r="A1045" t="s">
        <v>1039</v>
      </c>
      <c r="B1045">
        <v>0</v>
      </c>
      <c r="C1045">
        <v>0</v>
      </c>
      <c r="D1045">
        <v>0</v>
      </c>
      <c r="E1045">
        <v>0</v>
      </c>
      <c r="G1045">
        <v>0</v>
      </c>
      <c r="H1045">
        <v>0</v>
      </c>
      <c r="I1045">
        <v>0</v>
      </c>
      <c r="J1045">
        <v>0</v>
      </c>
      <c r="L1045">
        <v>0</v>
      </c>
      <c r="M1045">
        <v>0</v>
      </c>
      <c r="N1045">
        <v>0</v>
      </c>
      <c r="O1045">
        <v>0</v>
      </c>
      <c r="Q1045">
        <v>0</v>
      </c>
      <c r="R1045">
        <v>0</v>
      </c>
      <c r="S1045">
        <v>0</v>
      </c>
      <c r="T1045">
        <v>0</v>
      </c>
      <c r="V1045">
        <v>0</v>
      </c>
      <c r="W1045">
        <v>0</v>
      </c>
      <c r="X1045">
        <v>0</v>
      </c>
      <c r="Y1045">
        <v>0</v>
      </c>
      <c r="AA1045" s="2">
        <v>710530</v>
      </c>
      <c r="AB1045">
        <v>0</v>
      </c>
      <c r="AC1045">
        <v>0</v>
      </c>
      <c r="AD1045">
        <v>0</v>
      </c>
      <c r="AE1045">
        <v>0</v>
      </c>
    </row>
    <row r="1046" spans="1:31" x14ac:dyDescent="0.25">
      <c r="A1046" t="s">
        <v>1040</v>
      </c>
      <c r="B1046">
        <v>0</v>
      </c>
      <c r="C1046">
        <v>0</v>
      </c>
      <c r="D1046">
        <v>0</v>
      </c>
      <c r="E1046">
        <v>0</v>
      </c>
      <c r="G1046">
        <v>0</v>
      </c>
      <c r="H1046">
        <v>0</v>
      </c>
      <c r="I1046">
        <v>0</v>
      </c>
      <c r="J1046">
        <v>0</v>
      </c>
      <c r="L1046">
        <v>0</v>
      </c>
      <c r="M1046">
        <v>0</v>
      </c>
      <c r="N1046">
        <v>0</v>
      </c>
      <c r="O1046">
        <v>0</v>
      </c>
      <c r="Q1046">
        <v>0</v>
      </c>
      <c r="R1046">
        <v>0</v>
      </c>
      <c r="S1046">
        <v>0</v>
      </c>
      <c r="T1046">
        <v>0</v>
      </c>
      <c r="V1046">
        <v>0</v>
      </c>
      <c r="W1046">
        <v>0</v>
      </c>
      <c r="X1046">
        <v>0</v>
      </c>
      <c r="Y1046">
        <v>0</v>
      </c>
      <c r="AA1046" s="2">
        <v>710535</v>
      </c>
      <c r="AB1046">
        <v>0</v>
      </c>
      <c r="AC1046">
        <v>0</v>
      </c>
      <c r="AD1046">
        <v>0</v>
      </c>
      <c r="AE1046">
        <v>0</v>
      </c>
    </row>
    <row r="1047" spans="1:31" x14ac:dyDescent="0.25">
      <c r="A1047" t="s">
        <v>1041</v>
      </c>
      <c r="B1047">
        <v>0</v>
      </c>
      <c r="C1047">
        <v>0</v>
      </c>
      <c r="D1047">
        <v>0</v>
      </c>
      <c r="E1047">
        <v>0</v>
      </c>
      <c r="G1047">
        <v>0</v>
      </c>
      <c r="H1047">
        <v>0</v>
      </c>
      <c r="I1047">
        <v>0</v>
      </c>
      <c r="J1047">
        <v>0</v>
      </c>
      <c r="L1047">
        <v>0</v>
      </c>
      <c r="M1047">
        <v>0</v>
      </c>
      <c r="N1047">
        <v>0</v>
      </c>
      <c r="O1047">
        <v>0</v>
      </c>
      <c r="Q1047">
        <v>0</v>
      </c>
      <c r="R1047">
        <v>0</v>
      </c>
      <c r="S1047">
        <v>0</v>
      </c>
      <c r="T1047">
        <v>0</v>
      </c>
      <c r="V1047">
        <v>0</v>
      </c>
      <c r="W1047">
        <v>0</v>
      </c>
      <c r="X1047">
        <v>0</v>
      </c>
      <c r="Y1047">
        <v>0</v>
      </c>
      <c r="AA1047" s="2">
        <v>7106</v>
      </c>
      <c r="AB1047">
        <v>0</v>
      </c>
      <c r="AC1047">
        <v>0</v>
      </c>
      <c r="AD1047">
        <v>0</v>
      </c>
      <c r="AE1047">
        <v>0</v>
      </c>
    </row>
    <row r="1048" spans="1:31" x14ac:dyDescent="0.25">
      <c r="A1048" t="s">
        <v>1042</v>
      </c>
      <c r="B1048">
        <v>0</v>
      </c>
      <c r="C1048">
        <v>0</v>
      </c>
      <c r="D1048">
        <v>0</v>
      </c>
      <c r="E1048">
        <v>0</v>
      </c>
      <c r="G1048">
        <v>0</v>
      </c>
      <c r="H1048">
        <v>0</v>
      </c>
      <c r="I1048">
        <v>0</v>
      </c>
      <c r="J1048">
        <v>0</v>
      </c>
      <c r="L1048">
        <v>0</v>
      </c>
      <c r="M1048">
        <v>0</v>
      </c>
      <c r="N1048">
        <v>0</v>
      </c>
      <c r="O1048">
        <v>0</v>
      </c>
      <c r="Q1048">
        <v>0</v>
      </c>
      <c r="R1048">
        <v>0</v>
      </c>
      <c r="S1048">
        <v>0</v>
      </c>
      <c r="T1048">
        <v>0</v>
      </c>
      <c r="V1048">
        <v>0</v>
      </c>
      <c r="W1048">
        <v>0</v>
      </c>
      <c r="X1048">
        <v>0</v>
      </c>
      <c r="Y1048">
        <v>0</v>
      </c>
      <c r="AA1048" s="2">
        <v>710605</v>
      </c>
      <c r="AB1048">
        <v>0</v>
      </c>
      <c r="AC1048">
        <v>0</v>
      </c>
      <c r="AD1048">
        <v>0</v>
      </c>
      <c r="AE1048">
        <v>0</v>
      </c>
    </row>
    <row r="1049" spans="1:31" x14ac:dyDescent="0.25">
      <c r="A1049" t="s">
        <v>1043</v>
      </c>
      <c r="B1049">
        <v>0</v>
      </c>
      <c r="C1049">
        <v>0</v>
      </c>
      <c r="D1049">
        <v>0</v>
      </c>
      <c r="E1049">
        <v>0</v>
      </c>
      <c r="G1049">
        <v>0</v>
      </c>
      <c r="H1049">
        <v>0</v>
      </c>
      <c r="I1049">
        <v>0</v>
      </c>
      <c r="J1049">
        <v>0</v>
      </c>
      <c r="L1049">
        <v>0</v>
      </c>
      <c r="M1049">
        <v>0</v>
      </c>
      <c r="N1049">
        <v>0</v>
      </c>
      <c r="O1049">
        <v>0</v>
      </c>
      <c r="Q1049">
        <v>0</v>
      </c>
      <c r="R1049">
        <v>0</v>
      </c>
      <c r="S1049">
        <v>0</v>
      </c>
      <c r="T1049">
        <v>0</v>
      </c>
      <c r="V1049">
        <v>0</v>
      </c>
      <c r="W1049">
        <v>0</v>
      </c>
      <c r="X1049">
        <v>0</v>
      </c>
      <c r="Y1049">
        <v>0</v>
      </c>
      <c r="AA1049" s="2">
        <v>710610</v>
      </c>
      <c r="AB1049">
        <v>0</v>
      </c>
      <c r="AC1049">
        <v>0</v>
      </c>
      <c r="AD1049">
        <v>0</v>
      </c>
      <c r="AE1049">
        <v>0</v>
      </c>
    </row>
    <row r="1050" spans="1:31" x14ac:dyDescent="0.25">
      <c r="A1050" t="s">
        <v>1044</v>
      </c>
      <c r="B1050">
        <v>0</v>
      </c>
      <c r="C1050">
        <v>0</v>
      </c>
      <c r="D1050">
        <v>0</v>
      </c>
      <c r="E1050">
        <v>0</v>
      </c>
      <c r="G1050">
        <v>0</v>
      </c>
      <c r="H1050">
        <v>0</v>
      </c>
      <c r="I1050">
        <v>0</v>
      </c>
      <c r="J1050">
        <v>0</v>
      </c>
      <c r="L1050">
        <v>0</v>
      </c>
      <c r="M1050">
        <v>0</v>
      </c>
      <c r="N1050">
        <v>0</v>
      </c>
      <c r="O1050">
        <v>0</v>
      </c>
      <c r="Q1050">
        <v>0</v>
      </c>
      <c r="R1050">
        <v>0</v>
      </c>
      <c r="S1050">
        <v>0</v>
      </c>
      <c r="T1050">
        <v>0</v>
      </c>
      <c r="V1050">
        <v>0</v>
      </c>
      <c r="W1050">
        <v>0</v>
      </c>
      <c r="X1050">
        <v>0</v>
      </c>
      <c r="Y1050">
        <v>0</v>
      </c>
      <c r="AA1050" s="2">
        <v>710615</v>
      </c>
      <c r="AB1050">
        <v>0</v>
      </c>
      <c r="AC1050">
        <v>0</v>
      </c>
      <c r="AD1050">
        <v>0</v>
      </c>
      <c r="AE1050">
        <v>0</v>
      </c>
    </row>
    <row r="1051" spans="1:31" x14ac:dyDescent="0.25">
      <c r="A1051" t="s">
        <v>1045</v>
      </c>
      <c r="B1051">
        <v>0</v>
      </c>
      <c r="C1051">
        <v>0</v>
      </c>
      <c r="D1051">
        <v>0</v>
      </c>
      <c r="E1051">
        <v>0</v>
      </c>
      <c r="G1051">
        <v>0</v>
      </c>
      <c r="H1051">
        <v>0</v>
      </c>
      <c r="I1051">
        <v>0</v>
      </c>
      <c r="J1051">
        <v>0</v>
      </c>
      <c r="L1051">
        <v>0</v>
      </c>
      <c r="M1051">
        <v>0</v>
      </c>
      <c r="N1051">
        <v>0</v>
      </c>
      <c r="O1051">
        <v>0</v>
      </c>
      <c r="Q1051">
        <v>0</v>
      </c>
      <c r="R1051">
        <v>0</v>
      </c>
      <c r="S1051">
        <v>0</v>
      </c>
      <c r="T1051">
        <v>0</v>
      </c>
      <c r="V1051">
        <v>0</v>
      </c>
      <c r="W1051">
        <v>0</v>
      </c>
      <c r="X1051">
        <v>0</v>
      </c>
      <c r="Y1051">
        <v>0</v>
      </c>
      <c r="AA1051" s="2">
        <v>710620</v>
      </c>
      <c r="AB1051">
        <v>0</v>
      </c>
      <c r="AC1051">
        <v>0</v>
      </c>
      <c r="AD1051">
        <v>0</v>
      </c>
      <c r="AE1051">
        <v>0</v>
      </c>
    </row>
    <row r="1052" spans="1:31" x14ac:dyDescent="0.25">
      <c r="A1052" t="s">
        <v>1046</v>
      </c>
      <c r="B1052">
        <v>0</v>
      </c>
      <c r="C1052">
        <v>0</v>
      </c>
      <c r="D1052">
        <v>0</v>
      </c>
      <c r="E1052">
        <v>0</v>
      </c>
      <c r="G1052">
        <v>0</v>
      </c>
      <c r="H1052">
        <v>0</v>
      </c>
      <c r="I1052">
        <v>0</v>
      </c>
      <c r="J1052">
        <v>0</v>
      </c>
      <c r="L1052">
        <v>0</v>
      </c>
      <c r="M1052">
        <v>0</v>
      </c>
      <c r="N1052">
        <v>0</v>
      </c>
      <c r="O1052">
        <v>0</v>
      </c>
      <c r="Q1052">
        <v>0</v>
      </c>
      <c r="R1052">
        <v>0</v>
      </c>
      <c r="S1052">
        <v>0</v>
      </c>
      <c r="T1052">
        <v>0</v>
      </c>
      <c r="V1052">
        <v>0</v>
      </c>
      <c r="W1052">
        <v>0</v>
      </c>
      <c r="X1052">
        <v>0</v>
      </c>
      <c r="Y1052">
        <v>0</v>
      </c>
      <c r="AA1052" s="2">
        <v>710625</v>
      </c>
      <c r="AB1052">
        <v>0</v>
      </c>
      <c r="AC1052">
        <v>0</v>
      </c>
      <c r="AD1052">
        <v>0</v>
      </c>
      <c r="AE1052">
        <v>0</v>
      </c>
    </row>
    <row r="1053" spans="1:31" x14ac:dyDescent="0.25">
      <c r="A1053" t="s">
        <v>1047</v>
      </c>
      <c r="B1053">
        <v>0</v>
      </c>
      <c r="C1053">
        <v>0</v>
      </c>
      <c r="D1053">
        <v>0</v>
      </c>
      <c r="E1053">
        <v>0</v>
      </c>
      <c r="G1053">
        <v>0</v>
      </c>
      <c r="H1053">
        <v>0</v>
      </c>
      <c r="I1053">
        <v>0</v>
      </c>
      <c r="J1053">
        <v>0</v>
      </c>
      <c r="L1053">
        <v>0</v>
      </c>
      <c r="M1053">
        <v>0</v>
      </c>
      <c r="N1053">
        <v>0</v>
      </c>
      <c r="O1053">
        <v>0</v>
      </c>
      <c r="Q1053">
        <v>0</v>
      </c>
      <c r="R1053">
        <v>0</v>
      </c>
      <c r="S1053">
        <v>0</v>
      </c>
      <c r="T1053">
        <v>0</v>
      </c>
      <c r="V1053">
        <v>0</v>
      </c>
      <c r="W1053">
        <v>0</v>
      </c>
      <c r="X1053">
        <v>0</v>
      </c>
      <c r="Y1053">
        <v>0</v>
      </c>
      <c r="AA1053" s="2">
        <v>710630</v>
      </c>
      <c r="AB1053">
        <v>0</v>
      </c>
      <c r="AC1053">
        <v>0</v>
      </c>
      <c r="AD1053">
        <v>0</v>
      </c>
      <c r="AE1053">
        <v>0</v>
      </c>
    </row>
    <row r="1054" spans="1:31" x14ac:dyDescent="0.25">
      <c r="A1054" t="s">
        <v>1048</v>
      </c>
      <c r="B1054">
        <v>0</v>
      </c>
      <c r="C1054">
        <v>0</v>
      </c>
      <c r="D1054">
        <v>0</v>
      </c>
      <c r="E1054">
        <v>0</v>
      </c>
      <c r="G1054">
        <v>0</v>
      </c>
      <c r="H1054">
        <v>0</v>
      </c>
      <c r="I1054">
        <v>0</v>
      </c>
      <c r="J1054">
        <v>0</v>
      </c>
      <c r="L1054">
        <v>0</v>
      </c>
      <c r="M1054">
        <v>0</v>
      </c>
      <c r="N1054">
        <v>0</v>
      </c>
      <c r="O1054">
        <v>0</v>
      </c>
      <c r="Q1054">
        <v>0</v>
      </c>
      <c r="R1054">
        <v>0</v>
      </c>
      <c r="S1054">
        <v>0</v>
      </c>
      <c r="T1054">
        <v>0</v>
      </c>
      <c r="V1054">
        <v>0</v>
      </c>
      <c r="W1054">
        <v>0</v>
      </c>
      <c r="X1054">
        <v>0</v>
      </c>
      <c r="Y1054">
        <v>0</v>
      </c>
      <c r="AA1054" s="2">
        <v>710635</v>
      </c>
      <c r="AB1054">
        <v>0</v>
      </c>
      <c r="AC1054">
        <v>0</v>
      </c>
      <c r="AD1054">
        <v>0</v>
      </c>
      <c r="AE1054">
        <v>0</v>
      </c>
    </row>
    <row r="1055" spans="1:31" x14ac:dyDescent="0.25">
      <c r="A1055" t="s">
        <v>1049</v>
      </c>
      <c r="B1055">
        <v>5623392.4299999997</v>
      </c>
      <c r="C1055">
        <v>72766.149999999994</v>
      </c>
      <c r="D1055">
        <v>716079.67</v>
      </c>
      <c r="E1055">
        <v>19822766.09</v>
      </c>
      <c r="G1055">
        <v>7302890.7699999996</v>
      </c>
      <c r="H1055">
        <v>72766.149999999994</v>
      </c>
      <c r="I1055">
        <v>11088477.24</v>
      </c>
      <c r="J1055">
        <v>19359009.359999999</v>
      </c>
      <c r="L1055">
        <v>6336075.7599999998</v>
      </c>
      <c r="M1055">
        <v>72766.149999999994</v>
      </c>
      <c r="N1055">
        <v>17797310.579999998</v>
      </c>
      <c r="O1055">
        <v>29478461.73</v>
      </c>
      <c r="Q1055">
        <v>5003306.25</v>
      </c>
      <c r="R1055">
        <v>72766.149999999994</v>
      </c>
      <c r="S1055">
        <v>32786782.23</v>
      </c>
      <c r="T1055">
        <v>39094791.75</v>
      </c>
      <c r="V1055">
        <v>72766.149999999994</v>
      </c>
      <c r="W1055">
        <v>3877399.14</v>
      </c>
      <c r="X1055">
        <v>40368302.5</v>
      </c>
      <c r="Y1055">
        <v>48067651.759999998</v>
      </c>
      <c r="AA1055" s="2">
        <v>7107</v>
      </c>
      <c r="AB1055">
        <v>32706339.25</v>
      </c>
      <c r="AC1055">
        <v>0</v>
      </c>
      <c r="AD1055">
        <v>12264402.029999999</v>
      </c>
      <c r="AE1055">
        <v>71.090384379999989</v>
      </c>
    </row>
    <row r="1056" spans="1:31" x14ac:dyDescent="0.25">
      <c r="A1056" t="s">
        <v>1050</v>
      </c>
      <c r="B1056">
        <v>0</v>
      </c>
      <c r="C1056">
        <v>0</v>
      </c>
      <c r="D1056">
        <v>0</v>
      </c>
      <c r="E1056">
        <v>10551144.720000001</v>
      </c>
      <c r="G1056">
        <v>0</v>
      </c>
      <c r="H1056">
        <v>0</v>
      </c>
      <c r="I1056">
        <v>449927.03</v>
      </c>
      <c r="J1056">
        <v>11422761.970000001</v>
      </c>
      <c r="L1056">
        <v>0</v>
      </c>
      <c r="M1056">
        <v>0</v>
      </c>
      <c r="N1056">
        <v>12462458.65</v>
      </c>
      <c r="O1056">
        <v>16983096.629999999</v>
      </c>
      <c r="Q1056">
        <v>0</v>
      </c>
      <c r="R1056">
        <v>0</v>
      </c>
      <c r="S1056">
        <v>31455020.039999999</v>
      </c>
      <c r="T1056">
        <v>20968334.539999999</v>
      </c>
      <c r="V1056">
        <v>0</v>
      </c>
      <c r="W1056">
        <v>0</v>
      </c>
      <c r="X1056">
        <v>40346854.649999999</v>
      </c>
      <c r="Y1056">
        <v>25316832.09</v>
      </c>
      <c r="AA1056" s="2">
        <v>710705</v>
      </c>
      <c r="AB1056">
        <v>32644189.449999999</v>
      </c>
      <c r="AC1056">
        <v>0</v>
      </c>
      <c r="AD1056">
        <v>8690567.7300000004</v>
      </c>
      <c r="AE1056">
        <v>38.52414512</v>
      </c>
    </row>
    <row r="1057" spans="1:31" x14ac:dyDescent="0.25">
      <c r="A1057" t="s">
        <v>1051</v>
      </c>
      <c r="B1057">
        <v>0</v>
      </c>
      <c r="C1057">
        <v>0</v>
      </c>
      <c r="D1057">
        <v>0</v>
      </c>
      <c r="E1057">
        <v>772820.68</v>
      </c>
      <c r="G1057">
        <v>0</v>
      </c>
      <c r="H1057">
        <v>0</v>
      </c>
      <c r="I1057">
        <v>0</v>
      </c>
      <c r="J1057">
        <v>889105.35</v>
      </c>
      <c r="L1057">
        <v>0</v>
      </c>
      <c r="M1057">
        <v>0</v>
      </c>
      <c r="N1057">
        <v>0</v>
      </c>
      <c r="O1057">
        <v>1022937.57</v>
      </c>
      <c r="Q1057">
        <v>0</v>
      </c>
      <c r="R1057">
        <v>0</v>
      </c>
      <c r="S1057">
        <v>0</v>
      </c>
      <c r="T1057">
        <v>775413.13</v>
      </c>
      <c r="V1057">
        <v>0</v>
      </c>
      <c r="W1057">
        <v>0</v>
      </c>
      <c r="X1057">
        <v>0</v>
      </c>
      <c r="Y1057">
        <v>744390.37</v>
      </c>
      <c r="AA1057" s="2">
        <v>710710</v>
      </c>
      <c r="AB1057">
        <v>0</v>
      </c>
      <c r="AC1057">
        <v>0</v>
      </c>
      <c r="AD1057">
        <v>0</v>
      </c>
      <c r="AE1057">
        <v>1.0108499799999999</v>
      </c>
    </row>
    <row r="1058" spans="1:31" x14ac:dyDescent="0.25">
      <c r="A1058" t="s">
        <v>1052</v>
      </c>
      <c r="B1058">
        <v>5533466.75</v>
      </c>
      <c r="C1058">
        <v>0</v>
      </c>
      <c r="D1058">
        <v>0</v>
      </c>
      <c r="E1058">
        <v>0</v>
      </c>
      <c r="G1058">
        <v>7009520.8899999997</v>
      </c>
      <c r="H1058">
        <v>0</v>
      </c>
      <c r="I1058">
        <v>0</v>
      </c>
      <c r="J1058">
        <v>0</v>
      </c>
      <c r="L1058">
        <v>6042705.8799999999</v>
      </c>
      <c r="M1058">
        <v>0</v>
      </c>
      <c r="N1058">
        <v>0</v>
      </c>
      <c r="O1058">
        <v>0</v>
      </c>
      <c r="Q1058">
        <v>4709936.37</v>
      </c>
      <c r="R1058">
        <v>0</v>
      </c>
      <c r="S1058">
        <v>30852.46</v>
      </c>
      <c r="T1058">
        <v>0</v>
      </c>
      <c r="V1058">
        <v>0</v>
      </c>
      <c r="W1058">
        <v>3584029.26</v>
      </c>
      <c r="X1058">
        <v>21447.85</v>
      </c>
      <c r="Y1058">
        <v>0</v>
      </c>
      <c r="AA1058" s="2">
        <v>710715</v>
      </c>
      <c r="AB1058">
        <v>0</v>
      </c>
      <c r="AC1058">
        <v>0</v>
      </c>
      <c r="AD1058">
        <v>3280464.42</v>
      </c>
      <c r="AE1058">
        <v>0</v>
      </c>
    </row>
    <row r="1059" spans="1:31" x14ac:dyDescent="0.25">
      <c r="A1059" t="s">
        <v>1053</v>
      </c>
      <c r="B1059">
        <v>0</v>
      </c>
      <c r="C1059">
        <v>0</v>
      </c>
      <c r="D1059">
        <v>0</v>
      </c>
      <c r="E1059">
        <v>134139.73000000001</v>
      </c>
      <c r="G1059">
        <v>0</v>
      </c>
      <c r="H1059">
        <v>0</v>
      </c>
      <c r="I1059">
        <v>0</v>
      </c>
      <c r="J1059">
        <v>486652.02</v>
      </c>
      <c r="L1059">
        <v>0</v>
      </c>
      <c r="M1059">
        <v>0</v>
      </c>
      <c r="N1059">
        <v>0</v>
      </c>
      <c r="O1059">
        <v>5572717.5999999996</v>
      </c>
      <c r="Q1059">
        <v>0</v>
      </c>
      <c r="R1059">
        <v>0</v>
      </c>
      <c r="S1059">
        <v>126223.58</v>
      </c>
      <c r="T1059">
        <v>10108300.810000001</v>
      </c>
      <c r="V1059">
        <v>0</v>
      </c>
      <c r="W1059">
        <v>0</v>
      </c>
      <c r="X1059">
        <v>0</v>
      </c>
      <c r="Y1059">
        <v>12957740.77</v>
      </c>
      <c r="AA1059" s="2">
        <v>710720</v>
      </c>
      <c r="AB1059">
        <v>62149.8</v>
      </c>
      <c r="AC1059">
        <v>0</v>
      </c>
      <c r="AD1059">
        <v>0</v>
      </c>
      <c r="AE1059">
        <v>18.044724039999998</v>
      </c>
    </row>
    <row r="1060" spans="1:31" x14ac:dyDescent="0.25">
      <c r="A1060" t="s">
        <v>1054</v>
      </c>
      <c r="AA1060" s="2">
        <v>710725</v>
      </c>
      <c r="AB1060">
        <v>0</v>
      </c>
      <c r="AC1060">
        <v>0</v>
      </c>
      <c r="AD1060">
        <v>0</v>
      </c>
      <c r="AE1060">
        <v>0</v>
      </c>
    </row>
    <row r="1061" spans="1:31" x14ac:dyDescent="0.25">
      <c r="A1061" t="s">
        <v>1055</v>
      </c>
      <c r="AA1061" s="2">
        <v>710745</v>
      </c>
      <c r="AB1061">
        <v>0</v>
      </c>
      <c r="AC1061">
        <v>0</v>
      </c>
      <c r="AD1061">
        <v>0</v>
      </c>
      <c r="AE1061">
        <v>0</v>
      </c>
    </row>
    <row r="1062" spans="1:31" x14ac:dyDescent="0.25">
      <c r="A1062" t="s">
        <v>1056</v>
      </c>
      <c r="B1062">
        <v>0</v>
      </c>
      <c r="C1062">
        <v>0</v>
      </c>
      <c r="D1062">
        <v>716079.67</v>
      </c>
      <c r="E1062">
        <v>8364660.96</v>
      </c>
      <c r="G1062">
        <v>0</v>
      </c>
      <c r="H1062">
        <v>0</v>
      </c>
      <c r="I1062">
        <v>10638550.210000001</v>
      </c>
      <c r="J1062">
        <v>6560490.0199999996</v>
      </c>
      <c r="L1062">
        <v>0</v>
      </c>
      <c r="M1062">
        <v>0</v>
      </c>
      <c r="N1062">
        <v>5334851.93</v>
      </c>
      <c r="O1062">
        <v>5899709.9299999997</v>
      </c>
      <c r="Q1062">
        <v>0</v>
      </c>
      <c r="R1062">
        <v>0</v>
      </c>
      <c r="S1062">
        <v>1174686.1499999999</v>
      </c>
      <c r="T1062">
        <v>7234194.2999999998</v>
      </c>
      <c r="V1062">
        <v>0</v>
      </c>
      <c r="W1062">
        <v>0</v>
      </c>
      <c r="X1062">
        <v>0</v>
      </c>
      <c r="Y1062">
        <v>9040139.5600000005</v>
      </c>
      <c r="AA1062" s="2">
        <v>710750</v>
      </c>
      <c r="AB1062">
        <v>0</v>
      </c>
      <c r="AC1062">
        <v>0</v>
      </c>
      <c r="AD1062">
        <v>0</v>
      </c>
      <c r="AE1062">
        <v>13.51066524</v>
      </c>
    </row>
    <row r="1063" spans="1:31" x14ac:dyDescent="0.25">
      <c r="A1063" t="s">
        <v>1057</v>
      </c>
      <c r="B1063">
        <v>0</v>
      </c>
      <c r="C1063">
        <v>0</v>
      </c>
      <c r="D1063">
        <v>0</v>
      </c>
      <c r="E1063">
        <v>0</v>
      </c>
      <c r="G1063">
        <v>0</v>
      </c>
      <c r="H1063">
        <v>0</v>
      </c>
      <c r="I1063">
        <v>0</v>
      </c>
      <c r="J1063">
        <v>0</v>
      </c>
      <c r="L1063">
        <v>0</v>
      </c>
      <c r="M1063">
        <v>0</v>
      </c>
      <c r="N1063">
        <v>0</v>
      </c>
      <c r="O1063">
        <v>0</v>
      </c>
      <c r="Q1063">
        <v>0</v>
      </c>
      <c r="R1063">
        <v>0</v>
      </c>
      <c r="S1063">
        <v>0</v>
      </c>
      <c r="T1063">
        <v>0</v>
      </c>
      <c r="V1063">
        <v>0</v>
      </c>
      <c r="W1063">
        <v>0</v>
      </c>
      <c r="X1063">
        <v>0</v>
      </c>
      <c r="Y1063">
        <v>0</v>
      </c>
      <c r="AA1063" s="2">
        <v>710755</v>
      </c>
      <c r="AB1063">
        <v>0</v>
      </c>
      <c r="AC1063">
        <v>0</v>
      </c>
      <c r="AD1063">
        <v>0</v>
      </c>
      <c r="AE1063">
        <v>0</v>
      </c>
    </row>
    <row r="1064" spans="1:31" x14ac:dyDescent="0.25">
      <c r="A1064" t="s">
        <v>1058</v>
      </c>
      <c r="B1064">
        <v>89925.68</v>
      </c>
      <c r="C1064">
        <v>72766.149999999994</v>
      </c>
      <c r="D1064">
        <v>0</v>
      </c>
      <c r="E1064">
        <v>0</v>
      </c>
      <c r="G1064">
        <v>293369.88</v>
      </c>
      <c r="H1064">
        <v>72766.149999999994</v>
      </c>
      <c r="I1064">
        <v>0</v>
      </c>
      <c r="J1064">
        <v>0</v>
      </c>
      <c r="L1064">
        <v>293369.88</v>
      </c>
      <c r="M1064">
        <v>72766.149999999994</v>
      </c>
      <c r="N1064">
        <v>0</v>
      </c>
      <c r="O1064">
        <v>0</v>
      </c>
      <c r="Q1064">
        <v>293369.88</v>
      </c>
      <c r="R1064">
        <v>72766.149999999994</v>
      </c>
      <c r="S1064">
        <v>0</v>
      </c>
      <c r="T1064">
        <v>8548.9699999999993</v>
      </c>
      <c r="V1064">
        <v>72766.149999999994</v>
      </c>
      <c r="W1064">
        <v>293369.88</v>
      </c>
      <c r="X1064">
        <v>0</v>
      </c>
      <c r="Y1064">
        <v>8548.9699999999993</v>
      </c>
      <c r="AA1064" s="2">
        <v>710760</v>
      </c>
      <c r="AB1064">
        <v>0</v>
      </c>
      <c r="AC1064">
        <v>0</v>
      </c>
      <c r="AD1064">
        <v>293369.88</v>
      </c>
      <c r="AE1064">
        <v>0</v>
      </c>
    </row>
    <row r="1065" spans="1:31" x14ac:dyDescent="0.25">
      <c r="A1065" t="s">
        <v>1059</v>
      </c>
      <c r="B1065">
        <v>0</v>
      </c>
      <c r="C1065">
        <v>0</v>
      </c>
      <c r="D1065">
        <v>0</v>
      </c>
      <c r="E1065">
        <v>0</v>
      </c>
      <c r="G1065">
        <v>0</v>
      </c>
      <c r="H1065">
        <v>0</v>
      </c>
      <c r="I1065">
        <v>0</v>
      </c>
      <c r="J1065">
        <v>0</v>
      </c>
      <c r="L1065">
        <v>0</v>
      </c>
      <c r="M1065">
        <v>0</v>
      </c>
      <c r="N1065">
        <v>0</v>
      </c>
      <c r="O1065">
        <v>0</v>
      </c>
      <c r="Q1065">
        <v>0</v>
      </c>
      <c r="R1065">
        <v>0</v>
      </c>
      <c r="S1065">
        <v>0</v>
      </c>
      <c r="T1065">
        <v>0</v>
      </c>
      <c r="V1065">
        <v>0</v>
      </c>
      <c r="W1065">
        <v>0</v>
      </c>
      <c r="X1065">
        <v>0</v>
      </c>
      <c r="Y1065">
        <v>0</v>
      </c>
      <c r="AA1065" s="2">
        <v>710790</v>
      </c>
      <c r="AB1065">
        <v>0</v>
      </c>
      <c r="AC1065">
        <v>0</v>
      </c>
      <c r="AD1065">
        <v>0</v>
      </c>
      <c r="AE1065">
        <v>0</v>
      </c>
    </row>
    <row r="1066" spans="1:31" x14ac:dyDescent="0.25">
      <c r="A1066" t="s">
        <v>1060</v>
      </c>
      <c r="B1066">
        <v>1470358.51</v>
      </c>
      <c r="C1066">
        <v>7955.12</v>
      </c>
      <c r="D1066">
        <v>183336627.41</v>
      </c>
      <c r="E1066">
        <v>16849795.960000001</v>
      </c>
      <c r="G1066">
        <v>1451248.95</v>
      </c>
      <c r="H1066">
        <v>25573.56</v>
      </c>
      <c r="I1066">
        <v>207051374.09</v>
      </c>
      <c r="J1066">
        <v>19473886.27</v>
      </c>
      <c r="L1066">
        <v>1745616.1</v>
      </c>
      <c r="M1066">
        <v>111263.09</v>
      </c>
      <c r="N1066">
        <v>233455048.00999999</v>
      </c>
      <c r="O1066">
        <v>19556435.550000001</v>
      </c>
      <c r="Q1066">
        <v>1236881.5900000001</v>
      </c>
      <c r="R1066">
        <v>24324.39</v>
      </c>
      <c r="S1066">
        <v>245819648.03999999</v>
      </c>
      <c r="T1066">
        <v>26158437.809999999</v>
      </c>
      <c r="V1066">
        <v>32013.33</v>
      </c>
      <c r="W1066">
        <v>1142685.05</v>
      </c>
      <c r="X1066">
        <v>271123528.06999999</v>
      </c>
      <c r="Y1066">
        <v>31347141.539999999</v>
      </c>
      <c r="AA1066" s="2">
        <v>7109</v>
      </c>
      <c r="AB1066">
        <v>292213756.29000002</v>
      </c>
      <c r="AC1066">
        <v>4904.6499999999996</v>
      </c>
      <c r="AD1066">
        <v>1585591.84</v>
      </c>
      <c r="AE1066">
        <v>44.187967039999997</v>
      </c>
    </row>
    <row r="1067" spans="1:31" x14ac:dyDescent="0.25">
      <c r="A1067" t="s">
        <v>1061</v>
      </c>
      <c r="B1067">
        <v>0</v>
      </c>
      <c r="C1067">
        <v>7955.12</v>
      </c>
      <c r="D1067">
        <v>172853999.02000001</v>
      </c>
      <c r="E1067">
        <v>10325353.369999999</v>
      </c>
      <c r="G1067">
        <v>0</v>
      </c>
      <c r="H1067">
        <v>25573.56</v>
      </c>
      <c r="I1067">
        <v>196133915.59999999</v>
      </c>
      <c r="J1067">
        <v>12503463.710000001</v>
      </c>
      <c r="L1067">
        <v>219446.8</v>
      </c>
      <c r="M1067">
        <v>111263.09</v>
      </c>
      <c r="N1067">
        <v>221788554.56</v>
      </c>
      <c r="O1067">
        <v>13058654.09</v>
      </c>
      <c r="Q1067">
        <v>13208.48</v>
      </c>
      <c r="R1067">
        <v>24324.39</v>
      </c>
      <c r="S1067">
        <v>230808480.27000001</v>
      </c>
      <c r="T1067">
        <v>17700206.77</v>
      </c>
      <c r="V1067">
        <v>32013.33</v>
      </c>
      <c r="W1067">
        <v>100250.35</v>
      </c>
      <c r="X1067">
        <v>253902342.55000001</v>
      </c>
      <c r="Y1067">
        <v>20538667.309999999</v>
      </c>
      <c r="AA1067" s="2">
        <v>710905</v>
      </c>
      <c r="AB1067">
        <v>271947297.07999998</v>
      </c>
      <c r="AC1067">
        <v>0</v>
      </c>
      <c r="AD1067">
        <v>664466.98</v>
      </c>
      <c r="AE1067">
        <v>28.64348073</v>
      </c>
    </row>
    <row r="1068" spans="1:31" x14ac:dyDescent="0.25">
      <c r="A1068" t="s">
        <v>1062</v>
      </c>
      <c r="B1068">
        <v>0</v>
      </c>
      <c r="C1068">
        <v>0</v>
      </c>
      <c r="D1068">
        <v>0</v>
      </c>
      <c r="E1068">
        <v>866025.72</v>
      </c>
      <c r="G1068">
        <v>0</v>
      </c>
      <c r="H1068">
        <v>0</v>
      </c>
      <c r="I1068">
        <v>0</v>
      </c>
      <c r="J1068">
        <v>1004278.99</v>
      </c>
      <c r="L1068">
        <v>0</v>
      </c>
      <c r="M1068">
        <v>0</v>
      </c>
      <c r="N1068">
        <v>0</v>
      </c>
      <c r="O1068">
        <v>843608.02</v>
      </c>
      <c r="Q1068">
        <v>0</v>
      </c>
      <c r="R1068">
        <v>0</v>
      </c>
      <c r="S1068">
        <v>0</v>
      </c>
      <c r="T1068">
        <v>938736</v>
      </c>
      <c r="V1068">
        <v>0</v>
      </c>
      <c r="W1068">
        <v>0</v>
      </c>
      <c r="X1068">
        <v>0</v>
      </c>
      <c r="Y1068">
        <v>979596.55</v>
      </c>
      <c r="AA1068" s="2">
        <v>710910</v>
      </c>
      <c r="AB1068">
        <v>0</v>
      </c>
      <c r="AC1068">
        <v>0</v>
      </c>
      <c r="AD1068">
        <v>0</v>
      </c>
      <c r="AE1068">
        <v>1.10379783</v>
      </c>
    </row>
    <row r="1069" spans="1:31" x14ac:dyDescent="0.25">
      <c r="A1069" t="s">
        <v>1063</v>
      </c>
      <c r="B1069">
        <v>1470358.51</v>
      </c>
      <c r="C1069">
        <v>0</v>
      </c>
      <c r="D1069">
        <v>0</v>
      </c>
      <c r="E1069">
        <v>0</v>
      </c>
      <c r="G1069">
        <v>1451248.95</v>
      </c>
      <c r="H1069">
        <v>0</v>
      </c>
      <c r="I1069">
        <v>0</v>
      </c>
      <c r="J1069">
        <v>0</v>
      </c>
      <c r="L1069">
        <v>1116356.23</v>
      </c>
      <c r="M1069">
        <v>0</v>
      </c>
      <c r="N1069">
        <v>8294.3700000000008</v>
      </c>
      <c r="O1069">
        <v>0</v>
      </c>
      <c r="Q1069">
        <v>969560.52</v>
      </c>
      <c r="R1069">
        <v>0</v>
      </c>
      <c r="S1069">
        <v>6471.58</v>
      </c>
      <c r="T1069">
        <v>0</v>
      </c>
      <c r="V1069">
        <v>0</v>
      </c>
      <c r="W1069">
        <v>788036.53</v>
      </c>
      <c r="X1069">
        <v>9140.4699999999993</v>
      </c>
      <c r="Y1069">
        <v>0</v>
      </c>
      <c r="AA1069" s="2">
        <v>710915</v>
      </c>
      <c r="AB1069">
        <v>0</v>
      </c>
      <c r="AC1069">
        <v>0</v>
      </c>
      <c r="AD1069">
        <v>662474.94999999995</v>
      </c>
      <c r="AE1069">
        <v>0</v>
      </c>
    </row>
    <row r="1070" spans="1:31" x14ac:dyDescent="0.25">
      <c r="A1070" t="s">
        <v>1064</v>
      </c>
      <c r="B1070">
        <v>0</v>
      </c>
      <c r="C1070">
        <v>0</v>
      </c>
      <c r="D1070">
        <v>0</v>
      </c>
      <c r="E1070">
        <v>65112.63</v>
      </c>
      <c r="G1070">
        <v>0</v>
      </c>
      <c r="H1070">
        <v>0</v>
      </c>
      <c r="I1070">
        <v>45656.36</v>
      </c>
      <c r="J1070">
        <v>563921.71</v>
      </c>
      <c r="L1070">
        <v>0</v>
      </c>
      <c r="M1070">
        <v>0</v>
      </c>
      <c r="N1070">
        <v>354641.47</v>
      </c>
      <c r="O1070">
        <v>1452138.73</v>
      </c>
      <c r="Q1070">
        <v>0</v>
      </c>
      <c r="R1070">
        <v>0</v>
      </c>
      <c r="S1070">
        <v>902403.99</v>
      </c>
      <c r="T1070">
        <v>1927491.33</v>
      </c>
      <c r="V1070">
        <v>0</v>
      </c>
      <c r="W1070">
        <v>0</v>
      </c>
      <c r="X1070">
        <v>1649961.69</v>
      </c>
      <c r="Y1070">
        <v>3723655.52</v>
      </c>
      <c r="AA1070" s="2">
        <v>710920</v>
      </c>
      <c r="AB1070">
        <v>2486651.2200000002</v>
      </c>
      <c r="AC1070">
        <v>0</v>
      </c>
      <c r="AD1070">
        <v>0</v>
      </c>
      <c r="AE1070">
        <v>6.29688377</v>
      </c>
    </row>
    <row r="1071" spans="1:31" x14ac:dyDescent="0.25">
      <c r="A1071" t="s">
        <v>1065</v>
      </c>
      <c r="AA1071" s="2">
        <v>710925</v>
      </c>
      <c r="AB1071">
        <v>0</v>
      </c>
      <c r="AC1071">
        <v>0</v>
      </c>
      <c r="AD1071">
        <v>0</v>
      </c>
      <c r="AE1071">
        <v>0</v>
      </c>
    </row>
    <row r="1072" spans="1:31" x14ac:dyDescent="0.25">
      <c r="A1072" t="s">
        <v>1066</v>
      </c>
      <c r="AA1072" s="2">
        <v>710945</v>
      </c>
      <c r="AB1072">
        <v>0</v>
      </c>
      <c r="AC1072">
        <v>0</v>
      </c>
      <c r="AD1072">
        <v>0</v>
      </c>
      <c r="AE1072">
        <v>0</v>
      </c>
    </row>
    <row r="1073" spans="1:31" x14ac:dyDescent="0.25">
      <c r="A1073" t="s">
        <v>1067</v>
      </c>
      <c r="B1073">
        <v>0</v>
      </c>
      <c r="C1073">
        <v>0</v>
      </c>
      <c r="D1073">
        <v>10482628.390000001</v>
      </c>
      <c r="E1073">
        <v>5589400.8700000001</v>
      </c>
      <c r="G1073">
        <v>0</v>
      </c>
      <c r="H1073">
        <v>0</v>
      </c>
      <c r="I1073">
        <v>10871802.130000001</v>
      </c>
      <c r="J1073">
        <v>5398318.4900000002</v>
      </c>
      <c r="L1073">
        <v>409813.07</v>
      </c>
      <c r="M1073">
        <v>0</v>
      </c>
      <c r="N1073">
        <v>11303557.609999999</v>
      </c>
      <c r="O1073">
        <v>4193726.51</v>
      </c>
      <c r="Q1073">
        <v>254112.59</v>
      </c>
      <c r="R1073">
        <v>0</v>
      </c>
      <c r="S1073">
        <v>14102292.199999999</v>
      </c>
      <c r="T1073">
        <v>5583106.6500000004</v>
      </c>
      <c r="V1073">
        <v>0</v>
      </c>
      <c r="W1073">
        <v>254398.17</v>
      </c>
      <c r="X1073">
        <v>15562083.359999999</v>
      </c>
      <c r="Y1073">
        <v>6096325.0999999996</v>
      </c>
      <c r="AA1073" s="2">
        <v>710950</v>
      </c>
      <c r="AB1073">
        <v>17779807.989999998</v>
      </c>
      <c r="AC1073">
        <v>0</v>
      </c>
      <c r="AD1073">
        <v>254027.09</v>
      </c>
      <c r="AE1073">
        <v>8.1438047099999995</v>
      </c>
    </row>
    <row r="1074" spans="1:31" x14ac:dyDescent="0.25">
      <c r="A1074" t="s">
        <v>1068</v>
      </c>
      <c r="B1074">
        <v>0</v>
      </c>
      <c r="C1074">
        <v>0</v>
      </c>
      <c r="D1074">
        <v>0</v>
      </c>
      <c r="E1074">
        <v>3903.37</v>
      </c>
      <c r="G1074">
        <v>0</v>
      </c>
      <c r="H1074">
        <v>0</v>
      </c>
      <c r="I1074">
        <v>0</v>
      </c>
      <c r="J1074">
        <v>3903.37</v>
      </c>
      <c r="L1074">
        <v>0</v>
      </c>
      <c r="M1074">
        <v>0</v>
      </c>
      <c r="N1074">
        <v>0</v>
      </c>
      <c r="O1074">
        <v>8308.2000000000007</v>
      </c>
      <c r="Q1074">
        <v>0</v>
      </c>
      <c r="R1074">
        <v>0</v>
      </c>
      <c r="S1074">
        <v>0</v>
      </c>
      <c r="T1074">
        <v>8897.06</v>
      </c>
      <c r="V1074">
        <v>0</v>
      </c>
      <c r="W1074">
        <v>0</v>
      </c>
      <c r="X1074">
        <v>0</v>
      </c>
      <c r="Y1074">
        <v>8897.06</v>
      </c>
      <c r="AA1074" s="2">
        <v>710990</v>
      </c>
      <c r="AB1074">
        <v>0</v>
      </c>
      <c r="AC1074">
        <v>0</v>
      </c>
      <c r="AD1074">
        <v>4622.82</v>
      </c>
      <c r="AE1074">
        <v>0</v>
      </c>
    </row>
    <row r="1075" spans="1:31" x14ac:dyDescent="0.25">
      <c r="A1075" t="s">
        <v>1069</v>
      </c>
      <c r="B1075">
        <v>0</v>
      </c>
      <c r="C1075">
        <v>0</v>
      </c>
      <c r="D1075">
        <v>1387614.84</v>
      </c>
      <c r="E1075">
        <v>0</v>
      </c>
      <c r="G1075">
        <v>0</v>
      </c>
      <c r="H1075">
        <v>0</v>
      </c>
      <c r="I1075">
        <v>1252406.18</v>
      </c>
      <c r="J1075">
        <v>0</v>
      </c>
      <c r="L1075">
        <v>0</v>
      </c>
      <c r="M1075">
        <v>0</v>
      </c>
      <c r="N1075">
        <v>1105840</v>
      </c>
      <c r="O1075">
        <v>12.64</v>
      </c>
      <c r="Q1075">
        <v>0</v>
      </c>
      <c r="R1075">
        <v>0</v>
      </c>
      <c r="S1075">
        <v>947301.27</v>
      </c>
      <c r="T1075">
        <v>12.64</v>
      </c>
      <c r="V1075">
        <v>0</v>
      </c>
      <c r="W1075">
        <v>0</v>
      </c>
      <c r="X1075">
        <v>790790.65</v>
      </c>
      <c r="Y1075">
        <v>12.64</v>
      </c>
      <c r="AA1075" s="2">
        <v>7110</v>
      </c>
      <c r="AB1075">
        <v>490863.59</v>
      </c>
      <c r="AC1075">
        <v>0</v>
      </c>
      <c r="AD1075">
        <v>0</v>
      </c>
      <c r="AE1075">
        <v>0</v>
      </c>
    </row>
    <row r="1076" spans="1:31" x14ac:dyDescent="0.25">
      <c r="A1076" t="s">
        <v>1070</v>
      </c>
      <c r="B1076">
        <v>0</v>
      </c>
      <c r="C1076">
        <v>0</v>
      </c>
      <c r="D1076">
        <v>0</v>
      </c>
      <c r="E1076">
        <v>0</v>
      </c>
      <c r="G1076">
        <v>0</v>
      </c>
      <c r="H1076">
        <v>0</v>
      </c>
      <c r="I1076">
        <v>0</v>
      </c>
      <c r="J1076">
        <v>0</v>
      </c>
      <c r="L1076">
        <v>0</v>
      </c>
      <c r="M1076">
        <v>0</v>
      </c>
      <c r="N1076">
        <v>0</v>
      </c>
      <c r="O1076">
        <v>12.64</v>
      </c>
      <c r="Q1076">
        <v>0</v>
      </c>
      <c r="R1076">
        <v>0</v>
      </c>
      <c r="S1076">
        <v>0</v>
      </c>
      <c r="T1076">
        <v>12.64</v>
      </c>
      <c r="V1076">
        <v>0</v>
      </c>
      <c r="W1076">
        <v>0</v>
      </c>
      <c r="X1076">
        <v>0</v>
      </c>
      <c r="Y1076">
        <v>12.64</v>
      </c>
      <c r="AA1076" s="2">
        <v>711005</v>
      </c>
      <c r="AB1076">
        <v>0</v>
      </c>
      <c r="AC1076">
        <v>0</v>
      </c>
      <c r="AD1076">
        <v>0</v>
      </c>
      <c r="AE1076">
        <v>0</v>
      </c>
    </row>
    <row r="1077" spans="1:31" x14ac:dyDescent="0.25">
      <c r="A1077" t="s">
        <v>1071</v>
      </c>
      <c r="B1077">
        <v>0</v>
      </c>
      <c r="C1077">
        <v>0</v>
      </c>
      <c r="D1077">
        <v>1387614.84</v>
      </c>
      <c r="E1077">
        <v>0</v>
      </c>
      <c r="G1077">
        <v>0</v>
      </c>
      <c r="H1077">
        <v>0</v>
      </c>
      <c r="I1077">
        <v>1252406.18</v>
      </c>
      <c r="J1077">
        <v>0</v>
      </c>
      <c r="L1077">
        <v>0</v>
      </c>
      <c r="M1077">
        <v>0</v>
      </c>
      <c r="N1077">
        <v>1105840</v>
      </c>
      <c r="O1077">
        <v>0</v>
      </c>
      <c r="Q1077">
        <v>0</v>
      </c>
      <c r="R1077">
        <v>0</v>
      </c>
      <c r="S1077">
        <v>947301.27</v>
      </c>
      <c r="T1077">
        <v>0</v>
      </c>
      <c r="V1077">
        <v>0</v>
      </c>
      <c r="W1077">
        <v>0</v>
      </c>
      <c r="X1077">
        <v>790790.65</v>
      </c>
      <c r="Y1077">
        <v>0</v>
      </c>
      <c r="AA1077" s="2">
        <v>711010</v>
      </c>
      <c r="AB1077">
        <v>490863.59</v>
      </c>
      <c r="AC1077">
        <v>0</v>
      </c>
      <c r="AD1077">
        <v>0</v>
      </c>
      <c r="AE1077">
        <v>0</v>
      </c>
    </row>
    <row r="1078" spans="1:31" x14ac:dyDescent="0.25">
      <c r="A1078" t="s">
        <v>1072</v>
      </c>
      <c r="B1078">
        <v>0</v>
      </c>
      <c r="C1078">
        <v>0</v>
      </c>
      <c r="D1078">
        <v>0</v>
      </c>
      <c r="E1078">
        <v>0</v>
      </c>
      <c r="G1078">
        <v>0</v>
      </c>
      <c r="H1078">
        <v>0</v>
      </c>
      <c r="I1078">
        <v>0</v>
      </c>
      <c r="J1078">
        <v>0</v>
      </c>
      <c r="L1078">
        <v>0</v>
      </c>
      <c r="M1078">
        <v>0</v>
      </c>
      <c r="N1078">
        <v>0</v>
      </c>
      <c r="O1078">
        <v>0</v>
      </c>
      <c r="Q1078">
        <v>0</v>
      </c>
      <c r="R1078">
        <v>0</v>
      </c>
      <c r="S1078">
        <v>0</v>
      </c>
      <c r="T1078">
        <v>0</v>
      </c>
      <c r="V1078">
        <v>0</v>
      </c>
      <c r="W1078">
        <v>0</v>
      </c>
      <c r="X1078">
        <v>0</v>
      </c>
      <c r="Y1078">
        <v>0</v>
      </c>
      <c r="AA1078" s="2">
        <v>711015</v>
      </c>
      <c r="AB1078">
        <v>0</v>
      </c>
      <c r="AC1078">
        <v>0</v>
      </c>
      <c r="AD1078">
        <v>0</v>
      </c>
      <c r="AE1078">
        <v>0</v>
      </c>
    </row>
    <row r="1079" spans="1:31" x14ac:dyDescent="0.25">
      <c r="A1079" t="s">
        <v>1073</v>
      </c>
      <c r="B1079">
        <v>0</v>
      </c>
      <c r="C1079">
        <v>0</v>
      </c>
      <c r="D1079">
        <v>0</v>
      </c>
      <c r="E1079">
        <v>0</v>
      </c>
      <c r="G1079">
        <v>0</v>
      </c>
      <c r="H1079">
        <v>0</v>
      </c>
      <c r="I1079">
        <v>0</v>
      </c>
      <c r="J1079">
        <v>0</v>
      </c>
      <c r="L1079">
        <v>0</v>
      </c>
      <c r="M1079">
        <v>0</v>
      </c>
      <c r="N1079">
        <v>0</v>
      </c>
      <c r="O1079">
        <v>0</v>
      </c>
      <c r="Q1079">
        <v>0</v>
      </c>
      <c r="R1079">
        <v>0</v>
      </c>
      <c r="S1079">
        <v>0</v>
      </c>
      <c r="T1079">
        <v>0</v>
      </c>
      <c r="V1079">
        <v>0</v>
      </c>
      <c r="W1079">
        <v>0</v>
      </c>
      <c r="X1079">
        <v>0</v>
      </c>
      <c r="Y1079">
        <v>0</v>
      </c>
      <c r="AA1079" s="2">
        <v>7111</v>
      </c>
      <c r="AB1079">
        <v>0</v>
      </c>
      <c r="AC1079">
        <v>0</v>
      </c>
      <c r="AD1079">
        <v>0</v>
      </c>
      <c r="AE1079">
        <v>0</v>
      </c>
    </row>
    <row r="1080" spans="1:31" x14ac:dyDescent="0.25">
      <c r="A1080" t="s">
        <v>1074</v>
      </c>
      <c r="B1080">
        <v>0</v>
      </c>
      <c r="C1080">
        <v>0</v>
      </c>
      <c r="D1080">
        <v>0</v>
      </c>
      <c r="E1080">
        <v>0</v>
      </c>
      <c r="G1080">
        <v>0</v>
      </c>
      <c r="H1080">
        <v>0</v>
      </c>
      <c r="I1080">
        <v>0</v>
      </c>
      <c r="J1080">
        <v>0</v>
      </c>
      <c r="L1080">
        <v>0</v>
      </c>
      <c r="M1080">
        <v>0</v>
      </c>
      <c r="N1080">
        <v>0</v>
      </c>
      <c r="O1080">
        <v>0</v>
      </c>
      <c r="Q1080">
        <v>0</v>
      </c>
      <c r="R1080">
        <v>0</v>
      </c>
      <c r="S1080">
        <v>0</v>
      </c>
      <c r="T1080">
        <v>0</v>
      </c>
      <c r="V1080">
        <v>0</v>
      </c>
      <c r="W1080">
        <v>0</v>
      </c>
      <c r="X1080">
        <v>0</v>
      </c>
      <c r="Y1080">
        <v>0</v>
      </c>
      <c r="AA1080" s="2">
        <v>711105</v>
      </c>
      <c r="AB1080">
        <v>0</v>
      </c>
      <c r="AC1080">
        <v>0</v>
      </c>
      <c r="AD1080">
        <v>0</v>
      </c>
      <c r="AE1080">
        <v>0</v>
      </c>
    </row>
    <row r="1081" spans="1:31" x14ac:dyDescent="0.25">
      <c r="A1081" t="s">
        <v>1075</v>
      </c>
      <c r="B1081">
        <v>0</v>
      </c>
      <c r="C1081">
        <v>0</v>
      </c>
      <c r="D1081">
        <v>0</v>
      </c>
      <c r="E1081">
        <v>0</v>
      </c>
      <c r="G1081">
        <v>0</v>
      </c>
      <c r="H1081">
        <v>0</v>
      </c>
      <c r="I1081">
        <v>0</v>
      </c>
      <c r="J1081">
        <v>0</v>
      </c>
      <c r="L1081">
        <v>0</v>
      </c>
      <c r="M1081">
        <v>0</v>
      </c>
      <c r="N1081">
        <v>0</v>
      </c>
      <c r="O1081">
        <v>0</v>
      </c>
      <c r="Q1081">
        <v>0</v>
      </c>
      <c r="R1081">
        <v>0</v>
      </c>
      <c r="S1081">
        <v>0</v>
      </c>
      <c r="T1081">
        <v>0</v>
      </c>
      <c r="V1081">
        <v>0</v>
      </c>
      <c r="W1081">
        <v>0</v>
      </c>
      <c r="X1081">
        <v>0</v>
      </c>
      <c r="Y1081">
        <v>0</v>
      </c>
      <c r="AA1081" s="2">
        <v>711110</v>
      </c>
      <c r="AB1081">
        <v>0</v>
      </c>
      <c r="AC1081">
        <v>0</v>
      </c>
      <c r="AD1081">
        <v>0</v>
      </c>
      <c r="AE1081">
        <v>0</v>
      </c>
    </row>
    <row r="1082" spans="1:31" x14ac:dyDescent="0.25">
      <c r="A1082" t="s">
        <v>1076</v>
      </c>
      <c r="B1082">
        <v>0</v>
      </c>
      <c r="C1082">
        <v>0</v>
      </c>
      <c r="D1082">
        <v>0</v>
      </c>
      <c r="E1082">
        <v>0</v>
      </c>
      <c r="G1082">
        <v>0</v>
      </c>
      <c r="H1082">
        <v>0</v>
      </c>
      <c r="I1082">
        <v>0</v>
      </c>
      <c r="J1082">
        <v>0</v>
      </c>
      <c r="L1082">
        <v>0</v>
      </c>
      <c r="M1082">
        <v>0</v>
      </c>
      <c r="N1082">
        <v>0</v>
      </c>
      <c r="O1082">
        <v>0</v>
      </c>
      <c r="Q1082">
        <v>0</v>
      </c>
      <c r="R1082">
        <v>0</v>
      </c>
      <c r="S1082">
        <v>0</v>
      </c>
      <c r="T1082">
        <v>0</v>
      </c>
      <c r="V1082">
        <v>0</v>
      </c>
      <c r="W1082">
        <v>0</v>
      </c>
      <c r="X1082">
        <v>0</v>
      </c>
      <c r="Y1082">
        <v>0</v>
      </c>
      <c r="AA1082" s="2">
        <v>711115</v>
      </c>
      <c r="AB1082">
        <v>0</v>
      </c>
      <c r="AC1082">
        <v>0</v>
      </c>
      <c r="AD1082">
        <v>0</v>
      </c>
      <c r="AE1082">
        <v>0</v>
      </c>
    </row>
    <row r="1083" spans="1:31" x14ac:dyDescent="0.25">
      <c r="A1083" t="s">
        <v>1077</v>
      </c>
      <c r="B1083">
        <v>0</v>
      </c>
      <c r="C1083">
        <v>0</v>
      </c>
      <c r="D1083">
        <v>0</v>
      </c>
      <c r="E1083">
        <v>0</v>
      </c>
      <c r="G1083">
        <v>0</v>
      </c>
      <c r="H1083">
        <v>0</v>
      </c>
      <c r="I1083">
        <v>0</v>
      </c>
      <c r="J1083">
        <v>0</v>
      </c>
      <c r="L1083">
        <v>0</v>
      </c>
      <c r="M1083">
        <v>0</v>
      </c>
      <c r="N1083">
        <v>0</v>
      </c>
      <c r="O1083">
        <v>0</v>
      </c>
      <c r="Q1083">
        <v>0</v>
      </c>
      <c r="R1083">
        <v>0</v>
      </c>
      <c r="S1083">
        <v>0</v>
      </c>
      <c r="T1083">
        <v>0</v>
      </c>
      <c r="V1083">
        <v>0</v>
      </c>
      <c r="W1083">
        <v>0</v>
      </c>
      <c r="X1083">
        <v>0</v>
      </c>
      <c r="Y1083">
        <v>0</v>
      </c>
      <c r="AA1083" s="2">
        <v>711120</v>
      </c>
      <c r="AB1083">
        <v>0</v>
      </c>
      <c r="AC1083">
        <v>0</v>
      </c>
      <c r="AD1083">
        <v>0</v>
      </c>
      <c r="AE1083">
        <v>0</v>
      </c>
    </row>
    <row r="1084" spans="1:31" x14ac:dyDescent="0.25">
      <c r="A1084" t="s">
        <v>1078</v>
      </c>
      <c r="B1084">
        <v>0</v>
      </c>
      <c r="C1084">
        <v>0</v>
      </c>
      <c r="D1084">
        <v>0</v>
      </c>
      <c r="E1084">
        <v>0</v>
      </c>
      <c r="G1084">
        <v>0</v>
      </c>
      <c r="H1084">
        <v>0</v>
      </c>
      <c r="I1084">
        <v>0</v>
      </c>
      <c r="J1084">
        <v>0</v>
      </c>
      <c r="L1084">
        <v>0</v>
      </c>
      <c r="M1084">
        <v>0</v>
      </c>
      <c r="N1084">
        <v>0</v>
      </c>
      <c r="O1084">
        <v>0</v>
      </c>
      <c r="Q1084">
        <v>0</v>
      </c>
      <c r="R1084">
        <v>0</v>
      </c>
      <c r="S1084">
        <v>0</v>
      </c>
      <c r="T1084">
        <v>0</v>
      </c>
      <c r="V1084">
        <v>0</v>
      </c>
      <c r="W1084">
        <v>0</v>
      </c>
      <c r="X1084">
        <v>0</v>
      </c>
      <c r="Y1084">
        <v>0</v>
      </c>
      <c r="AA1084" s="2">
        <v>711125</v>
      </c>
      <c r="AB1084">
        <v>0</v>
      </c>
      <c r="AC1084">
        <v>0</v>
      </c>
      <c r="AD1084">
        <v>0</v>
      </c>
      <c r="AE1084">
        <v>0</v>
      </c>
    </row>
    <row r="1085" spans="1:31" x14ac:dyDescent="0.25">
      <c r="A1085" t="s">
        <v>1079</v>
      </c>
      <c r="B1085">
        <v>0</v>
      </c>
      <c r="C1085">
        <v>0</v>
      </c>
      <c r="D1085">
        <v>0</v>
      </c>
      <c r="E1085">
        <v>0</v>
      </c>
      <c r="G1085">
        <v>0</v>
      </c>
      <c r="H1085">
        <v>0</v>
      </c>
      <c r="I1085">
        <v>0</v>
      </c>
      <c r="J1085">
        <v>0</v>
      </c>
      <c r="L1085">
        <v>0</v>
      </c>
      <c r="M1085">
        <v>0</v>
      </c>
      <c r="N1085">
        <v>0</v>
      </c>
      <c r="O1085">
        <v>0</v>
      </c>
      <c r="Q1085">
        <v>0</v>
      </c>
      <c r="R1085">
        <v>0</v>
      </c>
      <c r="S1085">
        <v>0</v>
      </c>
      <c r="T1085">
        <v>0</v>
      </c>
      <c r="V1085">
        <v>0</v>
      </c>
      <c r="W1085">
        <v>0</v>
      </c>
      <c r="X1085">
        <v>0</v>
      </c>
      <c r="Y1085">
        <v>0</v>
      </c>
      <c r="AA1085" s="2">
        <v>711130</v>
      </c>
      <c r="AB1085">
        <v>0</v>
      </c>
      <c r="AC1085">
        <v>0</v>
      </c>
      <c r="AD1085">
        <v>0</v>
      </c>
      <c r="AE1085">
        <v>0</v>
      </c>
    </row>
    <row r="1086" spans="1:31" x14ac:dyDescent="0.25">
      <c r="A1086" t="s">
        <v>1080</v>
      </c>
      <c r="B1086">
        <v>0</v>
      </c>
      <c r="C1086">
        <v>0</v>
      </c>
      <c r="D1086">
        <v>0</v>
      </c>
      <c r="E1086">
        <v>0</v>
      </c>
      <c r="G1086">
        <v>0</v>
      </c>
      <c r="H1086">
        <v>0</v>
      </c>
      <c r="I1086">
        <v>0</v>
      </c>
      <c r="J1086">
        <v>0</v>
      </c>
      <c r="L1086">
        <v>0</v>
      </c>
      <c r="M1086">
        <v>0</v>
      </c>
      <c r="N1086">
        <v>0</v>
      </c>
      <c r="O1086">
        <v>0</v>
      </c>
      <c r="Q1086">
        <v>0</v>
      </c>
      <c r="R1086">
        <v>0</v>
      </c>
      <c r="S1086">
        <v>0</v>
      </c>
      <c r="T1086">
        <v>0</v>
      </c>
      <c r="V1086">
        <v>0</v>
      </c>
      <c r="W1086">
        <v>0</v>
      </c>
      <c r="X1086">
        <v>0</v>
      </c>
      <c r="Y1086">
        <v>0</v>
      </c>
      <c r="AA1086" s="2">
        <v>711135</v>
      </c>
      <c r="AB1086">
        <v>0</v>
      </c>
      <c r="AC1086">
        <v>0</v>
      </c>
      <c r="AD1086">
        <v>0</v>
      </c>
      <c r="AE1086">
        <v>0</v>
      </c>
    </row>
    <row r="1087" spans="1:31" x14ac:dyDescent="0.25">
      <c r="A1087" t="s">
        <v>1081</v>
      </c>
      <c r="B1087">
        <v>0</v>
      </c>
      <c r="C1087">
        <v>0</v>
      </c>
      <c r="D1087">
        <v>0</v>
      </c>
      <c r="E1087">
        <v>0</v>
      </c>
      <c r="G1087">
        <v>0</v>
      </c>
      <c r="H1087">
        <v>0</v>
      </c>
      <c r="I1087">
        <v>0</v>
      </c>
      <c r="J1087">
        <v>0</v>
      </c>
      <c r="L1087">
        <v>0</v>
      </c>
      <c r="M1087">
        <v>0</v>
      </c>
      <c r="N1087">
        <v>0</v>
      </c>
      <c r="O1087">
        <v>0</v>
      </c>
      <c r="Q1087">
        <v>0</v>
      </c>
      <c r="R1087">
        <v>0</v>
      </c>
      <c r="S1087">
        <v>0</v>
      </c>
      <c r="T1087">
        <v>0</v>
      </c>
      <c r="V1087">
        <v>0</v>
      </c>
      <c r="W1087">
        <v>0</v>
      </c>
      <c r="X1087">
        <v>0</v>
      </c>
      <c r="Y1087">
        <v>0</v>
      </c>
      <c r="AA1087" s="2">
        <v>7112</v>
      </c>
      <c r="AB1087">
        <v>0</v>
      </c>
      <c r="AC1087">
        <v>0</v>
      </c>
      <c r="AD1087">
        <v>0</v>
      </c>
      <c r="AE1087">
        <v>0</v>
      </c>
    </row>
    <row r="1088" spans="1:31" x14ac:dyDescent="0.25">
      <c r="A1088" t="s">
        <v>1082</v>
      </c>
      <c r="AA1088" s="2">
        <v>711205</v>
      </c>
      <c r="AB1088">
        <v>0</v>
      </c>
      <c r="AC1088">
        <v>0</v>
      </c>
      <c r="AD1088">
        <v>0</v>
      </c>
      <c r="AE1088">
        <v>0</v>
      </c>
    </row>
    <row r="1089" spans="1:31" x14ac:dyDescent="0.25">
      <c r="A1089" t="s">
        <v>1083</v>
      </c>
      <c r="AA1089" s="2">
        <v>711210</v>
      </c>
      <c r="AB1089">
        <v>0</v>
      </c>
      <c r="AC1089">
        <v>0</v>
      </c>
      <c r="AD1089">
        <v>0</v>
      </c>
      <c r="AE1089">
        <v>0</v>
      </c>
    </row>
    <row r="1090" spans="1:31" x14ac:dyDescent="0.25">
      <c r="A1090" t="s">
        <v>1084</v>
      </c>
      <c r="AA1090" s="2">
        <v>711215</v>
      </c>
      <c r="AB1090">
        <v>0</v>
      </c>
      <c r="AC1090">
        <v>0</v>
      </c>
      <c r="AD1090">
        <v>0</v>
      </c>
      <c r="AE1090">
        <v>0</v>
      </c>
    </row>
    <row r="1091" spans="1:31" x14ac:dyDescent="0.25">
      <c r="A1091" t="s">
        <v>1085</v>
      </c>
      <c r="AA1091" s="2">
        <v>711220</v>
      </c>
      <c r="AB1091">
        <v>0</v>
      </c>
      <c r="AC1091">
        <v>0</v>
      </c>
      <c r="AD1091">
        <v>0</v>
      </c>
      <c r="AE1091">
        <v>0</v>
      </c>
    </row>
    <row r="1092" spans="1:31" x14ac:dyDescent="0.25">
      <c r="A1092" t="s">
        <v>1086</v>
      </c>
      <c r="B1092">
        <v>0</v>
      </c>
      <c r="C1092">
        <v>0</v>
      </c>
      <c r="D1092">
        <v>0</v>
      </c>
      <c r="E1092">
        <v>0</v>
      </c>
      <c r="G1092">
        <v>0</v>
      </c>
      <c r="H1092">
        <v>0</v>
      </c>
      <c r="I1092">
        <v>0</v>
      </c>
      <c r="J1092">
        <v>0</v>
      </c>
      <c r="L1092">
        <v>0</v>
      </c>
      <c r="M1092">
        <v>0</v>
      </c>
      <c r="N1092">
        <v>0</v>
      </c>
      <c r="O1092">
        <v>0</v>
      </c>
      <c r="Q1092">
        <v>0</v>
      </c>
      <c r="R1092">
        <v>0</v>
      </c>
      <c r="S1092">
        <v>0</v>
      </c>
      <c r="T1092">
        <v>0</v>
      </c>
      <c r="V1092">
        <v>0</v>
      </c>
      <c r="W1092">
        <v>0</v>
      </c>
      <c r="X1092">
        <v>0</v>
      </c>
      <c r="Y1092">
        <v>0</v>
      </c>
      <c r="AA1092" s="2">
        <v>7113</v>
      </c>
      <c r="AB1092">
        <v>0</v>
      </c>
      <c r="AC1092">
        <v>0</v>
      </c>
      <c r="AD1092">
        <v>0</v>
      </c>
      <c r="AE1092">
        <v>0</v>
      </c>
    </row>
    <row r="1093" spans="1:31" x14ac:dyDescent="0.25">
      <c r="A1093" t="s">
        <v>1087</v>
      </c>
      <c r="B1093">
        <v>0</v>
      </c>
      <c r="C1093">
        <v>0</v>
      </c>
      <c r="D1093">
        <v>0</v>
      </c>
      <c r="E1093">
        <v>0</v>
      </c>
      <c r="G1093">
        <v>0</v>
      </c>
      <c r="H1093">
        <v>0</v>
      </c>
      <c r="I1093">
        <v>0</v>
      </c>
      <c r="J1093">
        <v>0</v>
      </c>
      <c r="L1093">
        <v>0</v>
      </c>
      <c r="M1093">
        <v>0</v>
      </c>
      <c r="N1093">
        <v>0</v>
      </c>
      <c r="O1093">
        <v>0</v>
      </c>
      <c r="Q1093">
        <v>0</v>
      </c>
      <c r="R1093">
        <v>0</v>
      </c>
      <c r="S1093">
        <v>0</v>
      </c>
      <c r="T1093">
        <v>0</v>
      </c>
      <c r="V1093">
        <v>0</v>
      </c>
      <c r="W1093">
        <v>0</v>
      </c>
      <c r="X1093">
        <v>0</v>
      </c>
      <c r="Y1093">
        <v>0</v>
      </c>
      <c r="AA1093" s="2">
        <v>711305</v>
      </c>
      <c r="AB1093">
        <v>0</v>
      </c>
      <c r="AC1093">
        <v>0</v>
      </c>
      <c r="AD1093">
        <v>0</v>
      </c>
      <c r="AE1093">
        <v>0</v>
      </c>
    </row>
    <row r="1094" spans="1:31" x14ac:dyDescent="0.25">
      <c r="A1094" t="s">
        <v>1088</v>
      </c>
      <c r="B1094">
        <v>0</v>
      </c>
      <c r="C1094">
        <v>0</v>
      </c>
      <c r="D1094">
        <v>0</v>
      </c>
      <c r="E1094">
        <v>0</v>
      </c>
      <c r="G1094">
        <v>0</v>
      </c>
      <c r="H1094">
        <v>0</v>
      </c>
      <c r="I1094">
        <v>0</v>
      </c>
      <c r="J1094">
        <v>0</v>
      </c>
      <c r="L1094">
        <v>0</v>
      </c>
      <c r="M1094">
        <v>0</v>
      </c>
      <c r="N1094">
        <v>0</v>
      </c>
      <c r="O1094">
        <v>0</v>
      </c>
      <c r="Q1094">
        <v>0</v>
      </c>
      <c r="R1094">
        <v>0</v>
      </c>
      <c r="S1094">
        <v>0</v>
      </c>
      <c r="T1094">
        <v>0</v>
      </c>
      <c r="V1094">
        <v>0</v>
      </c>
      <c r="W1094">
        <v>0</v>
      </c>
      <c r="X1094">
        <v>0</v>
      </c>
      <c r="Y1094">
        <v>0</v>
      </c>
      <c r="AA1094" s="2">
        <v>711310</v>
      </c>
      <c r="AB1094">
        <v>0</v>
      </c>
      <c r="AC1094">
        <v>0</v>
      </c>
      <c r="AD1094">
        <v>0</v>
      </c>
      <c r="AE1094">
        <v>0</v>
      </c>
    </row>
    <row r="1095" spans="1:31" x14ac:dyDescent="0.25">
      <c r="A1095" t="s">
        <v>1089</v>
      </c>
      <c r="B1095">
        <v>0</v>
      </c>
      <c r="C1095">
        <v>0</v>
      </c>
      <c r="D1095">
        <v>0</v>
      </c>
      <c r="E1095">
        <v>0</v>
      </c>
      <c r="G1095">
        <v>0</v>
      </c>
      <c r="H1095">
        <v>0</v>
      </c>
      <c r="I1095">
        <v>0</v>
      </c>
      <c r="J1095">
        <v>0</v>
      </c>
      <c r="L1095">
        <v>0</v>
      </c>
      <c r="M1095">
        <v>0</v>
      </c>
      <c r="N1095">
        <v>0</v>
      </c>
      <c r="O1095">
        <v>0</v>
      </c>
      <c r="Q1095">
        <v>0</v>
      </c>
      <c r="R1095">
        <v>0</v>
      </c>
      <c r="S1095">
        <v>0</v>
      </c>
      <c r="T1095">
        <v>0</v>
      </c>
      <c r="V1095">
        <v>0</v>
      </c>
      <c r="W1095">
        <v>0</v>
      </c>
      <c r="X1095">
        <v>0</v>
      </c>
      <c r="Y1095">
        <v>0</v>
      </c>
      <c r="AA1095" s="2">
        <v>7114</v>
      </c>
      <c r="AB1095">
        <v>0</v>
      </c>
      <c r="AC1095">
        <v>0</v>
      </c>
      <c r="AD1095">
        <v>0</v>
      </c>
      <c r="AE1095">
        <v>0</v>
      </c>
    </row>
    <row r="1096" spans="1:31" x14ac:dyDescent="0.25">
      <c r="A1096" t="s">
        <v>1090</v>
      </c>
      <c r="B1096">
        <v>0</v>
      </c>
      <c r="C1096">
        <v>0</v>
      </c>
      <c r="D1096">
        <v>0</v>
      </c>
      <c r="E1096">
        <v>0</v>
      </c>
      <c r="G1096">
        <v>0</v>
      </c>
      <c r="H1096">
        <v>0</v>
      </c>
      <c r="I1096">
        <v>0</v>
      </c>
      <c r="J1096">
        <v>0</v>
      </c>
      <c r="L1096">
        <v>0</v>
      </c>
      <c r="M1096">
        <v>0</v>
      </c>
      <c r="N1096">
        <v>0</v>
      </c>
      <c r="O1096">
        <v>0</v>
      </c>
      <c r="Q1096">
        <v>0</v>
      </c>
      <c r="R1096">
        <v>0</v>
      </c>
      <c r="S1096">
        <v>0</v>
      </c>
      <c r="T1096">
        <v>0</v>
      </c>
      <c r="V1096">
        <v>0</v>
      </c>
      <c r="W1096">
        <v>0</v>
      </c>
      <c r="X1096">
        <v>0</v>
      </c>
      <c r="Y1096">
        <v>0</v>
      </c>
      <c r="AA1096" s="2">
        <v>711405</v>
      </c>
      <c r="AB1096">
        <v>0</v>
      </c>
      <c r="AC1096">
        <v>0</v>
      </c>
      <c r="AD1096">
        <v>0</v>
      </c>
      <c r="AE1096">
        <v>0</v>
      </c>
    </row>
    <row r="1097" spans="1:31" x14ac:dyDescent="0.25">
      <c r="A1097" t="s">
        <v>1091</v>
      </c>
      <c r="B1097">
        <v>0</v>
      </c>
      <c r="C1097">
        <v>0</v>
      </c>
      <c r="D1097">
        <v>0</v>
      </c>
      <c r="E1097">
        <v>0</v>
      </c>
      <c r="G1097">
        <v>0</v>
      </c>
      <c r="H1097">
        <v>0</v>
      </c>
      <c r="I1097">
        <v>0</v>
      </c>
      <c r="J1097">
        <v>0</v>
      </c>
      <c r="L1097">
        <v>0</v>
      </c>
      <c r="M1097">
        <v>0</v>
      </c>
      <c r="N1097">
        <v>0</v>
      </c>
      <c r="O1097">
        <v>0</v>
      </c>
      <c r="Q1097">
        <v>0</v>
      </c>
      <c r="R1097">
        <v>0</v>
      </c>
      <c r="S1097">
        <v>0</v>
      </c>
      <c r="T1097">
        <v>0</v>
      </c>
      <c r="V1097">
        <v>0</v>
      </c>
      <c r="W1097">
        <v>0</v>
      </c>
      <c r="X1097">
        <v>0</v>
      </c>
      <c r="Y1097">
        <v>0</v>
      </c>
      <c r="AA1097" s="2">
        <v>711410</v>
      </c>
      <c r="AB1097">
        <v>0</v>
      </c>
      <c r="AC1097">
        <v>0</v>
      </c>
      <c r="AD1097">
        <v>0</v>
      </c>
      <c r="AE1097">
        <v>0</v>
      </c>
    </row>
    <row r="1098" spans="1:31" x14ac:dyDescent="0.25">
      <c r="A1098" t="s">
        <v>1092</v>
      </c>
      <c r="B1098">
        <v>0</v>
      </c>
      <c r="C1098">
        <v>0</v>
      </c>
      <c r="D1098">
        <v>0</v>
      </c>
      <c r="E1098">
        <v>0</v>
      </c>
      <c r="G1098">
        <v>0</v>
      </c>
      <c r="H1098">
        <v>0</v>
      </c>
      <c r="I1098">
        <v>0</v>
      </c>
      <c r="J1098">
        <v>0</v>
      </c>
      <c r="L1098">
        <v>0</v>
      </c>
      <c r="M1098">
        <v>0</v>
      </c>
      <c r="N1098">
        <v>0</v>
      </c>
      <c r="O1098">
        <v>0</v>
      </c>
      <c r="Q1098">
        <v>0</v>
      </c>
      <c r="R1098">
        <v>0</v>
      </c>
      <c r="S1098">
        <v>0</v>
      </c>
      <c r="T1098">
        <v>0</v>
      </c>
      <c r="V1098">
        <v>0</v>
      </c>
      <c r="W1098">
        <v>0</v>
      </c>
      <c r="X1098">
        <v>0</v>
      </c>
      <c r="Y1098">
        <v>0</v>
      </c>
      <c r="AA1098" s="2">
        <v>711415</v>
      </c>
      <c r="AB1098">
        <v>0</v>
      </c>
      <c r="AC1098">
        <v>0</v>
      </c>
      <c r="AD1098">
        <v>0</v>
      </c>
      <c r="AE1098">
        <v>0</v>
      </c>
    </row>
    <row r="1099" spans="1:31" x14ac:dyDescent="0.25">
      <c r="A1099" t="s">
        <v>1093</v>
      </c>
      <c r="B1099">
        <v>0</v>
      </c>
      <c r="C1099">
        <v>0</v>
      </c>
      <c r="D1099">
        <v>0</v>
      </c>
      <c r="E1099">
        <v>0</v>
      </c>
      <c r="G1099">
        <v>0</v>
      </c>
      <c r="H1099">
        <v>0</v>
      </c>
      <c r="I1099">
        <v>0</v>
      </c>
      <c r="J1099">
        <v>0</v>
      </c>
      <c r="L1099">
        <v>0</v>
      </c>
      <c r="M1099">
        <v>0</v>
      </c>
      <c r="N1099">
        <v>0</v>
      </c>
      <c r="O1099">
        <v>0</v>
      </c>
      <c r="Q1099">
        <v>0</v>
      </c>
      <c r="R1099">
        <v>0</v>
      </c>
      <c r="S1099">
        <v>0</v>
      </c>
      <c r="T1099">
        <v>0</v>
      </c>
      <c r="V1099">
        <v>0</v>
      </c>
      <c r="W1099">
        <v>0</v>
      </c>
      <c r="X1099">
        <v>0</v>
      </c>
      <c r="Y1099">
        <v>0</v>
      </c>
      <c r="AA1099" s="2">
        <v>711420</v>
      </c>
      <c r="AB1099">
        <v>0</v>
      </c>
      <c r="AC1099">
        <v>0</v>
      </c>
      <c r="AD1099">
        <v>0</v>
      </c>
      <c r="AE1099">
        <v>0</v>
      </c>
    </row>
    <row r="1100" spans="1:31" x14ac:dyDescent="0.25">
      <c r="A1100" t="s">
        <v>1094</v>
      </c>
      <c r="B1100">
        <v>14684632.74</v>
      </c>
      <c r="C1100">
        <v>101579715.09999999</v>
      </c>
      <c r="D1100">
        <v>159993603.38999999</v>
      </c>
      <c r="E1100">
        <v>41990937.909999996</v>
      </c>
      <c r="G1100">
        <v>14444862.279999999</v>
      </c>
      <c r="H1100">
        <v>180225410.44999999</v>
      </c>
      <c r="I1100">
        <v>143068582.58000001</v>
      </c>
      <c r="J1100">
        <v>81483345.230000004</v>
      </c>
      <c r="L1100">
        <v>14429699.65</v>
      </c>
      <c r="M1100">
        <v>270484700.82999998</v>
      </c>
      <c r="N1100">
        <v>344008681.67000002</v>
      </c>
      <c r="O1100">
        <v>97031784.790000007</v>
      </c>
      <c r="Q1100">
        <v>16190764.52</v>
      </c>
      <c r="R1100">
        <v>322666701.10000002</v>
      </c>
      <c r="S1100">
        <v>234897503.02000001</v>
      </c>
      <c r="T1100">
        <v>105674761.48</v>
      </c>
      <c r="V1100">
        <v>338398601.33999997</v>
      </c>
      <c r="W1100">
        <v>33132705.640000001</v>
      </c>
      <c r="X1100">
        <v>396379998.23000002</v>
      </c>
      <c r="Y1100">
        <v>112531387.15000001</v>
      </c>
      <c r="AA1100" s="2">
        <v>7190</v>
      </c>
      <c r="AB1100">
        <v>575174929.48000002</v>
      </c>
      <c r="AC1100">
        <v>347422175.75999999</v>
      </c>
      <c r="AD1100">
        <v>37134052.280000001</v>
      </c>
      <c r="AE1100">
        <v>38.406528789999996</v>
      </c>
    </row>
    <row r="1101" spans="1:31" x14ac:dyDescent="0.25">
      <c r="A1101" t="s">
        <v>1095</v>
      </c>
      <c r="B1101">
        <v>2298070.0699999998</v>
      </c>
      <c r="C1101">
        <v>2089.75</v>
      </c>
      <c r="D1101">
        <v>27116948.940000001</v>
      </c>
      <c r="E1101">
        <v>7937.42</v>
      </c>
      <c r="G1101">
        <v>2298070.0699999998</v>
      </c>
      <c r="H1101">
        <v>2089.75</v>
      </c>
      <c r="I1101">
        <v>20373973.27</v>
      </c>
      <c r="J1101">
        <v>22849644.219999999</v>
      </c>
      <c r="L1101">
        <v>2297234.2000000002</v>
      </c>
      <c r="M1101">
        <v>2089.75</v>
      </c>
      <c r="N1101">
        <v>20217038.57</v>
      </c>
      <c r="O1101">
        <v>22849644.219999999</v>
      </c>
      <c r="Q1101">
        <v>13419855.800000001</v>
      </c>
      <c r="R1101">
        <v>2089.75</v>
      </c>
      <c r="S1101">
        <v>30558172.5</v>
      </c>
      <c r="T1101">
        <v>22849644.219999999</v>
      </c>
      <c r="V1101">
        <v>2089.75</v>
      </c>
      <c r="W1101">
        <v>30473439.800000001</v>
      </c>
      <c r="X1101">
        <v>0</v>
      </c>
      <c r="Y1101">
        <v>22849644.219999999</v>
      </c>
      <c r="AA1101" s="2">
        <v>719005</v>
      </c>
      <c r="AB1101">
        <v>0</v>
      </c>
      <c r="AC1101">
        <v>2089.75</v>
      </c>
      <c r="AD1101">
        <v>34409479.799999997</v>
      </c>
      <c r="AE1101">
        <v>0</v>
      </c>
    </row>
    <row r="1102" spans="1:31" x14ac:dyDescent="0.25">
      <c r="A1102" t="s">
        <v>1096</v>
      </c>
      <c r="B1102">
        <v>0</v>
      </c>
      <c r="C1102">
        <v>1269837.42</v>
      </c>
      <c r="D1102">
        <v>0</v>
      </c>
      <c r="E1102">
        <v>0</v>
      </c>
      <c r="G1102">
        <v>0</v>
      </c>
      <c r="H1102">
        <v>1269837.42</v>
      </c>
      <c r="I1102">
        <v>0</v>
      </c>
      <c r="J1102">
        <v>0</v>
      </c>
      <c r="L1102">
        <v>0</v>
      </c>
      <c r="M1102">
        <v>1269837.42</v>
      </c>
      <c r="N1102">
        <v>0</v>
      </c>
      <c r="O1102">
        <v>0</v>
      </c>
      <c r="Q1102">
        <v>0</v>
      </c>
      <c r="R1102">
        <v>1247350.43</v>
      </c>
      <c r="S1102">
        <v>0</v>
      </c>
      <c r="T1102">
        <v>0</v>
      </c>
      <c r="V1102">
        <v>1239074.2</v>
      </c>
      <c r="W1102">
        <v>0</v>
      </c>
      <c r="X1102">
        <v>0</v>
      </c>
      <c r="Y1102">
        <v>0</v>
      </c>
      <c r="AA1102" s="2">
        <v>719010</v>
      </c>
      <c r="AB1102">
        <v>0</v>
      </c>
      <c r="AC1102">
        <v>1239074.2</v>
      </c>
      <c r="AD1102">
        <v>0</v>
      </c>
      <c r="AE1102">
        <v>0</v>
      </c>
    </row>
    <row r="1103" spans="1:31" x14ac:dyDescent="0.25">
      <c r="A1103" t="s">
        <v>1097</v>
      </c>
      <c r="B1103">
        <v>0</v>
      </c>
      <c r="C1103">
        <v>0</v>
      </c>
      <c r="D1103">
        <v>0</v>
      </c>
      <c r="E1103">
        <v>1.84</v>
      </c>
      <c r="G1103">
        <v>0</v>
      </c>
      <c r="H1103">
        <v>0</v>
      </c>
      <c r="I1103">
        <v>0</v>
      </c>
      <c r="J1103">
        <v>58260</v>
      </c>
      <c r="L1103">
        <v>0</v>
      </c>
      <c r="M1103">
        <v>0</v>
      </c>
      <c r="N1103">
        <v>0</v>
      </c>
      <c r="O1103">
        <v>82100</v>
      </c>
      <c r="Q1103">
        <v>0</v>
      </c>
      <c r="R1103">
        <v>0</v>
      </c>
      <c r="S1103">
        <v>0</v>
      </c>
      <c r="T1103">
        <v>161190</v>
      </c>
      <c r="V1103">
        <v>0</v>
      </c>
      <c r="W1103">
        <v>0</v>
      </c>
      <c r="X1103">
        <v>0</v>
      </c>
      <c r="Y1103">
        <v>161190</v>
      </c>
      <c r="AA1103" s="2">
        <v>719015</v>
      </c>
      <c r="AB1103">
        <v>0</v>
      </c>
      <c r="AC1103">
        <v>0</v>
      </c>
      <c r="AD1103">
        <v>0</v>
      </c>
      <c r="AE1103">
        <v>0.11025</v>
      </c>
    </row>
    <row r="1104" spans="1:31" x14ac:dyDescent="0.25">
      <c r="A1104" t="s">
        <v>1098</v>
      </c>
      <c r="B1104">
        <v>538.49</v>
      </c>
      <c r="C1104">
        <v>0</v>
      </c>
      <c r="D1104">
        <v>2005.71</v>
      </c>
      <c r="E1104">
        <v>0</v>
      </c>
      <c r="G1104">
        <v>538.49</v>
      </c>
      <c r="H1104">
        <v>0</v>
      </c>
      <c r="I1104">
        <v>2005.71</v>
      </c>
      <c r="J1104">
        <v>0</v>
      </c>
      <c r="L1104">
        <v>538.49</v>
      </c>
      <c r="M1104">
        <v>0</v>
      </c>
      <c r="N1104">
        <v>2005.71</v>
      </c>
      <c r="O1104">
        <v>0</v>
      </c>
      <c r="Q1104">
        <v>494.82</v>
      </c>
      <c r="R1104">
        <v>0</v>
      </c>
      <c r="S1104">
        <v>366.63</v>
      </c>
      <c r="T1104">
        <v>0</v>
      </c>
      <c r="V1104">
        <v>0</v>
      </c>
      <c r="W1104">
        <v>494.82</v>
      </c>
      <c r="X1104">
        <v>366.63</v>
      </c>
      <c r="Y1104">
        <v>0</v>
      </c>
      <c r="AA1104" s="2">
        <v>719020</v>
      </c>
      <c r="AB1104">
        <v>366.63</v>
      </c>
      <c r="AC1104">
        <v>0</v>
      </c>
      <c r="AD1104">
        <v>494.82</v>
      </c>
      <c r="AE1104">
        <v>0</v>
      </c>
    </row>
    <row r="1105" spans="1:31" x14ac:dyDescent="0.25">
      <c r="A1105" t="s">
        <v>1099</v>
      </c>
      <c r="B1105">
        <v>0</v>
      </c>
      <c r="C1105">
        <v>0</v>
      </c>
      <c r="D1105">
        <v>0</v>
      </c>
      <c r="E1105">
        <v>0</v>
      </c>
      <c r="G1105">
        <v>0</v>
      </c>
      <c r="H1105">
        <v>0</v>
      </c>
      <c r="I1105">
        <v>0</v>
      </c>
      <c r="J1105">
        <v>0</v>
      </c>
      <c r="L1105">
        <v>0</v>
      </c>
      <c r="M1105">
        <v>0</v>
      </c>
      <c r="N1105">
        <v>0</v>
      </c>
      <c r="O1105">
        <v>0</v>
      </c>
      <c r="Q1105">
        <v>0</v>
      </c>
      <c r="R1105">
        <v>0</v>
      </c>
      <c r="S1105">
        <v>0</v>
      </c>
      <c r="T1105">
        <v>0</v>
      </c>
      <c r="V1105">
        <v>0</v>
      </c>
      <c r="W1105">
        <v>0</v>
      </c>
      <c r="X1105">
        <v>0</v>
      </c>
      <c r="Y1105">
        <v>0</v>
      </c>
      <c r="AA1105" s="2">
        <v>719025</v>
      </c>
      <c r="AB1105">
        <v>0</v>
      </c>
      <c r="AC1105">
        <v>0</v>
      </c>
      <c r="AD1105">
        <v>0</v>
      </c>
      <c r="AE1105">
        <v>0</v>
      </c>
    </row>
    <row r="1106" spans="1:31" x14ac:dyDescent="0.25">
      <c r="A1106" t="s">
        <v>1100</v>
      </c>
      <c r="B1106">
        <v>68.23</v>
      </c>
      <c r="C1106">
        <v>0</v>
      </c>
      <c r="D1106">
        <v>698024.49</v>
      </c>
      <c r="E1106">
        <v>231.81</v>
      </c>
      <c r="G1106">
        <v>68.23</v>
      </c>
      <c r="H1106">
        <v>0</v>
      </c>
      <c r="I1106">
        <v>698024.49</v>
      </c>
      <c r="J1106">
        <v>481.81</v>
      </c>
      <c r="L1106">
        <v>68.23</v>
      </c>
      <c r="M1106">
        <v>0</v>
      </c>
      <c r="N1106">
        <v>698024.49</v>
      </c>
      <c r="O1106">
        <v>481.81</v>
      </c>
      <c r="Q1106">
        <v>111.9</v>
      </c>
      <c r="R1106">
        <v>0</v>
      </c>
      <c r="S1106">
        <v>698024.49</v>
      </c>
      <c r="T1106">
        <v>481.81</v>
      </c>
      <c r="V1106">
        <v>0</v>
      </c>
      <c r="W1106">
        <v>111.9</v>
      </c>
      <c r="X1106">
        <v>698024.49</v>
      </c>
      <c r="Y1106">
        <v>481.81</v>
      </c>
      <c r="AA1106" s="2">
        <v>719035</v>
      </c>
      <c r="AB1106">
        <v>698024.49</v>
      </c>
      <c r="AC1106">
        <v>0</v>
      </c>
      <c r="AD1106">
        <v>111.9</v>
      </c>
      <c r="AE1106">
        <v>4.8181E-4</v>
      </c>
    </row>
    <row r="1107" spans="1:31" x14ac:dyDescent="0.25">
      <c r="A1107" t="s">
        <v>1101</v>
      </c>
      <c r="B1107">
        <v>0</v>
      </c>
      <c r="C1107">
        <v>0</v>
      </c>
      <c r="D1107">
        <v>0</v>
      </c>
      <c r="E1107">
        <v>0</v>
      </c>
      <c r="G1107">
        <v>0</v>
      </c>
      <c r="H1107">
        <v>0</v>
      </c>
      <c r="I1107">
        <v>0</v>
      </c>
      <c r="J1107">
        <v>0</v>
      </c>
      <c r="L1107">
        <v>0</v>
      </c>
      <c r="M1107">
        <v>0</v>
      </c>
      <c r="N1107">
        <v>0</v>
      </c>
      <c r="O1107">
        <v>0</v>
      </c>
      <c r="Q1107">
        <v>0</v>
      </c>
      <c r="R1107">
        <v>0</v>
      </c>
      <c r="S1107">
        <v>0</v>
      </c>
      <c r="T1107">
        <v>0</v>
      </c>
      <c r="V1107">
        <v>0</v>
      </c>
      <c r="W1107">
        <v>0</v>
      </c>
      <c r="X1107">
        <v>0</v>
      </c>
      <c r="Y1107">
        <v>0</v>
      </c>
      <c r="AA1107" s="2">
        <v>719045</v>
      </c>
      <c r="AB1107">
        <v>0</v>
      </c>
      <c r="AC1107">
        <v>0</v>
      </c>
      <c r="AD1107">
        <v>0</v>
      </c>
      <c r="AE1107">
        <v>0</v>
      </c>
    </row>
    <row r="1108" spans="1:31" x14ac:dyDescent="0.25">
      <c r="A1108" t="s">
        <v>1102</v>
      </c>
      <c r="B1108">
        <v>12385955.949999999</v>
      </c>
      <c r="C1108">
        <v>100307787.93000001</v>
      </c>
      <c r="D1108">
        <v>131781289.43000001</v>
      </c>
      <c r="E1108">
        <v>41982766.840000004</v>
      </c>
      <c r="G1108">
        <v>12146185.49</v>
      </c>
      <c r="H1108">
        <v>178953483.28</v>
      </c>
      <c r="I1108">
        <v>121599244.29000001</v>
      </c>
      <c r="J1108">
        <v>58574959.200000003</v>
      </c>
      <c r="L1108">
        <v>12131858.73</v>
      </c>
      <c r="M1108">
        <v>269212773.66000003</v>
      </c>
      <c r="N1108">
        <v>322696278.07999998</v>
      </c>
      <c r="O1108">
        <v>74099558.760000005</v>
      </c>
      <c r="Q1108">
        <v>2770302</v>
      </c>
      <c r="R1108">
        <v>321417260.92000002</v>
      </c>
      <c r="S1108">
        <v>203640939.40000001</v>
      </c>
      <c r="T1108">
        <v>82663445.450000003</v>
      </c>
      <c r="V1108">
        <v>337157437.38999999</v>
      </c>
      <c r="W1108">
        <v>2658659.12</v>
      </c>
      <c r="X1108">
        <v>395681607.11000001</v>
      </c>
      <c r="Y1108">
        <v>89520071.120000005</v>
      </c>
      <c r="AA1108" s="2">
        <v>719090</v>
      </c>
      <c r="AB1108">
        <v>574476538.36000001</v>
      </c>
      <c r="AC1108">
        <v>346181011.81</v>
      </c>
      <c r="AD1108">
        <v>2723965.76</v>
      </c>
      <c r="AE1108">
        <v>38.295796979999999</v>
      </c>
    </row>
    <row r="1109" spans="1:31" x14ac:dyDescent="0.25">
      <c r="A1109" t="s">
        <v>1103</v>
      </c>
      <c r="B1109">
        <v>161884067.68000001</v>
      </c>
      <c r="C1109">
        <v>69868881.650000006</v>
      </c>
      <c r="D1109">
        <v>2817156986.48</v>
      </c>
      <c r="E1109">
        <v>2129472629.48</v>
      </c>
      <c r="G1109">
        <v>259358789.28999999</v>
      </c>
      <c r="H1109">
        <v>66809148.960000001</v>
      </c>
      <c r="I1109">
        <v>3948456441.3600001</v>
      </c>
      <c r="J1109">
        <v>2646781526.3200002</v>
      </c>
      <c r="L1109">
        <v>301871094.11000001</v>
      </c>
      <c r="M1109">
        <v>100375027.3</v>
      </c>
      <c r="N1109">
        <v>5331814699.2700005</v>
      </c>
      <c r="O1109">
        <v>3211507766.21</v>
      </c>
      <c r="Q1109">
        <v>576466039.84000003</v>
      </c>
      <c r="R1109">
        <v>219039871.21000001</v>
      </c>
      <c r="S1109">
        <v>8402984799.1300001</v>
      </c>
      <c r="T1109">
        <v>12319917113.790001</v>
      </c>
      <c r="V1109">
        <v>271656603.99000001</v>
      </c>
      <c r="W1109">
        <v>824223555.19000006</v>
      </c>
      <c r="X1109">
        <v>8873957548.7199993</v>
      </c>
      <c r="Y1109">
        <v>4435501884.2399998</v>
      </c>
      <c r="AA1109" s="2">
        <v>74</v>
      </c>
      <c r="AB1109">
        <v>11346314530.01</v>
      </c>
      <c r="AC1109">
        <v>350656508.19999999</v>
      </c>
      <c r="AD1109">
        <v>908593085.41999996</v>
      </c>
      <c r="AE1109">
        <v>4227.5235980500001</v>
      </c>
    </row>
    <row r="1110" spans="1:31" x14ac:dyDescent="0.25">
      <c r="A1110" t="s">
        <v>1104</v>
      </c>
      <c r="B1110">
        <v>149682838.38999999</v>
      </c>
      <c r="C1110">
        <v>15828525.890000001</v>
      </c>
      <c r="D1110">
        <v>1511375236.1800001</v>
      </c>
      <c r="E1110">
        <v>2087335711.8900001</v>
      </c>
      <c r="G1110">
        <v>233658582.94</v>
      </c>
      <c r="H1110">
        <v>7472769.0800000001</v>
      </c>
      <c r="I1110">
        <v>2112388190.97</v>
      </c>
      <c r="J1110">
        <v>2603861366.8099999</v>
      </c>
      <c r="L1110">
        <v>243953084.63999999</v>
      </c>
      <c r="M1110">
        <v>7286585.3499999996</v>
      </c>
      <c r="N1110">
        <v>3536094188.4200001</v>
      </c>
      <c r="O1110">
        <v>3164090551.9200001</v>
      </c>
      <c r="Q1110">
        <v>425213876.50999999</v>
      </c>
      <c r="R1110">
        <v>73617447.629999995</v>
      </c>
      <c r="S1110">
        <v>5720406435.4399996</v>
      </c>
      <c r="T1110">
        <v>12266654211.139999</v>
      </c>
      <c r="V1110">
        <v>71936882.950000003</v>
      </c>
      <c r="W1110">
        <v>678497505.25</v>
      </c>
      <c r="X1110">
        <v>8160322859.9399996</v>
      </c>
      <c r="Y1110">
        <v>4380242517.7399998</v>
      </c>
      <c r="AA1110" s="2">
        <v>7401</v>
      </c>
      <c r="AB1110">
        <v>9693031841.9200001</v>
      </c>
      <c r="AC1110">
        <v>105409270.37</v>
      </c>
      <c r="AD1110">
        <v>773875318.77999997</v>
      </c>
      <c r="AE1110">
        <v>4197.7828013899998</v>
      </c>
    </row>
    <row r="1111" spans="1:31" x14ac:dyDescent="0.25">
      <c r="A1111" t="s">
        <v>1105</v>
      </c>
      <c r="B1111">
        <v>0</v>
      </c>
      <c r="C1111">
        <v>0</v>
      </c>
      <c r="D1111">
        <v>0</v>
      </c>
      <c r="E1111">
        <v>156237.44</v>
      </c>
      <c r="G1111">
        <v>0</v>
      </c>
      <c r="H1111">
        <v>0</v>
      </c>
      <c r="I1111">
        <v>0</v>
      </c>
      <c r="J1111">
        <v>156237.44</v>
      </c>
      <c r="L1111">
        <v>0</v>
      </c>
      <c r="M1111">
        <v>0</v>
      </c>
      <c r="N1111">
        <v>0</v>
      </c>
      <c r="O1111">
        <v>175621.56</v>
      </c>
      <c r="Q1111">
        <v>0</v>
      </c>
      <c r="R1111">
        <v>0</v>
      </c>
      <c r="S1111">
        <v>0</v>
      </c>
      <c r="T1111">
        <v>166293.94</v>
      </c>
      <c r="V1111">
        <v>0</v>
      </c>
      <c r="W1111">
        <v>0</v>
      </c>
      <c r="X1111">
        <v>0</v>
      </c>
      <c r="Y1111">
        <v>126293.94</v>
      </c>
      <c r="AA1111" s="2">
        <v>740105</v>
      </c>
      <c r="AB1111">
        <v>0</v>
      </c>
      <c r="AC1111">
        <v>0</v>
      </c>
      <c r="AD1111">
        <v>0</v>
      </c>
      <c r="AE1111">
        <v>11.046287169999999</v>
      </c>
    </row>
    <row r="1112" spans="1:31" x14ac:dyDescent="0.25">
      <c r="A1112" t="s">
        <v>1106</v>
      </c>
      <c r="B1112">
        <v>149682838.38999999</v>
      </c>
      <c r="C1112">
        <v>15828525.890000001</v>
      </c>
      <c r="D1112">
        <v>773170227.35000002</v>
      </c>
      <c r="E1112">
        <v>453548040.54000002</v>
      </c>
      <c r="G1112">
        <v>233658582.94</v>
      </c>
      <c r="H1112">
        <v>7472769.0800000001</v>
      </c>
      <c r="I1112">
        <v>925506840.01999998</v>
      </c>
      <c r="J1112">
        <v>614861301.34000003</v>
      </c>
      <c r="L1112">
        <v>216726050.78999999</v>
      </c>
      <c r="M1112">
        <v>7286585.3499999996</v>
      </c>
      <c r="N1112">
        <v>1532872813.0599999</v>
      </c>
      <c r="O1112">
        <v>786751370.76999998</v>
      </c>
      <c r="Q1112">
        <v>294844859.60000002</v>
      </c>
      <c r="R1112">
        <v>73617447.629999995</v>
      </c>
      <c r="S1112">
        <v>2358262726.4499998</v>
      </c>
      <c r="T1112">
        <v>1422001965.3900001</v>
      </c>
      <c r="V1112">
        <v>71936882.950000003</v>
      </c>
      <c r="W1112">
        <v>404436437.07999998</v>
      </c>
      <c r="X1112">
        <v>3572362085.73</v>
      </c>
      <c r="Y1112">
        <v>1670897279.3599999</v>
      </c>
      <c r="AA1112" s="2">
        <v>740110</v>
      </c>
      <c r="AB1112">
        <v>4841700005.25</v>
      </c>
      <c r="AC1112">
        <v>105409270.37</v>
      </c>
      <c r="AD1112">
        <v>470830468.85000002</v>
      </c>
      <c r="AE1112">
        <v>1541.78356598</v>
      </c>
    </row>
    <row r="1113" spans="1:31" x14ac:dyDescent="0.25">
      <c r="A1113" t="s">
        <v>1107</v>
      </c>
      <c r="B1113">
        <v>0</v>
      </c>
      <c r="C1113">
        <v>0</v>
      </c>
      <c r="D1113">
        <v>3478902.4</v>
      </c>
      <c r="E1113">
        <v>0</v>
      </c>
      <c r="G1113">
        <v>0</v>
      </c>
      <c r="H1113">
        <v>0</v>
      </c>
      <c r="I1113">
        <v>3478902.4</v>
      </c>
      <c r="J1113">
        <v>0</v>
      </c>
      <c r="L1113">
        <v>0</v>
      </c>
      <c r="M1113">
        <v>0</v>
      </c>
      <c r="N1113">
        <v>3478902.4</v>
      </c>
      <c r="O1113">
        <v>0</v>
      </c>
      <c r="Q1113">
        <v>0</v>
      </c>
      <c r="R1113">
        <v>0</v>
      </c>
      <c r="S1113">
        <v>11113358.26</v>
      </c>
      <c r="T1113">
        <v>0</v>
      </c>
      <c r="V1113">
        <v>0</v>
      </c>
      <c r="W1113">
        <v>0</v>
      </c>
      <c r="X1113">
        <v>11114358.26</v>
      </c>
      <c r="Y1113">
        <v>0</v>
      </c>
      <c r="AA1113" s="2">
        <v>740115</v>
      </c>
      <c r="AB1113">
        <v>293929904.23000002</v>
      </c>
      <c r="AC1113">
        <v>0</v>
      </c>
      <c r="AD1113">
        <v>0</v>
      </c>
      <c r="AE1113">
        <v>0</v>
      </c>
    </row>
    <row r="1114" spans="1:31" x14ac:dyDescent="0.25">
      <c r="A1114" t="s">
        <v>1108</v>
      </c>
      <c r="B1114">
        <v>0</v>
      </c>
      <c r="C1114">
        <v>0</v>
      </c>
      <c r="D1114">
        <v>263786809.21000001</v>
      </c>
      <c r="E1114">
        <v>1511862693.2</v>
      </c>
      <c r="G1114">
        <v>0</v>
      </c>
      <c r="H1114">
        <v>0</v>
      </c>
      <c r="I1114">
        <v>480142157.06</v>
      </c>
      <c r="J1114">
        <v>1871194696.8499999</v>
      </c>
      <c r="L1114">
        <v>27227033.850000001</v>
      </c>
      <c r="M1114">
        <v>0</v>
      </c>
      <c r="N1114">
        <v>884914938.13999999</v>
      </c>
      <c r="O1114">
        <v>2239545692.5900002</v>
      </c>
      <c r="Q1114">
        <v>130369016.91</v>
      </c>
      <c r="R1114">
        <v>0</v>
      </c>
      <c r="S1114">
        <v>1120092696.48</v>
      </c>
      <c r="T1114">
        <v>10718826241.84</v>
      </c>
      <c r="V1114">
        <v>0</v>
      </c>
      <c r="W1114">
        <v>274061068.17000002</v>
      </c>
      <c r="X1114">
        <v>1302971712.5899999</v>
      </c>
      <c r="Y1114">
        <v>2606439463.4200001</v>
      </c>
      <c r="AA1114" s="2">
        <v>740120</v>
      </c>
      <c r="AB1114">
        <v>1517418547.76</v>
      </c>
      <c r="AC1114">
        <v>0</v>
      </c>
      <c r="AD1114">
        <v>303044849.93000001</v>
      </c>
      <c r="AE1114">
        <v>2561.3862010300004</v>
      </c>
    </row>
    <row r="1115" spans="1:31" x14ac:dyDescent="0.25">
      <c r="A1115" t="s">
        <v>1109</v>
      </c>
      <c r="B1115">
        <v>0</v>
      </c>
      <c r="C1115">
        <v>0</v>
      </c>
      <c r="D1115">
        <v>303508741.51999998</v>
      </c>
      <c r="E1115">
        <v>110849666.27</v>
      </c>
      <c r="G1115">
        <v>0</v>
      </c>
      <c r="H1115">
        <v>0</v>
      </c>
      <c r="I1115">
        <v>347419661.38</v>
      </c>
      <c r="J1115">
        <v>99638763.099999994</v>
      </c>
      <c r="L1115">
        <v>0</v>
      </c>
      <c r="M1115">
        <v>0</v>
      </c>
      <c r="N1115">
        <v>226489927.91</v>
      </c>
      <c r="O1115">
        <v>119122359.40000001</v>
      </c>
      <c r="Q1115">
        <v>0</v>
      </c>
      <c r="R1115">
        <v>0</v>
      </c>
      <c r="S1115">
        <v>345390193.14999998</v>
      </c>
      <c r="T1115">
        <v>111075767.94</v>
      </c>
      <c r="V1115">
        <v>0</v>
      </c>
      <c r="W1115">
        <v>0</v>
      </c>
      <c r="X1115">
        <v>554984029.54999995</v>
      </c>
      <c r="Y1115">
        <v>93316042.140000001</v>
      </c>
      <c r="AA1115" s="2">
        <v>740125</v>
      </c>
      <c r="AB1115">
        <v>774426780.41999996</v>
      </c>
      <c r="AC1115">
        <v>0</v>
      </c>
      <c r="AD1115">
        <v>0</v>
      </c>
      <c r="AE1115">
        <v>75.35617873999999</v>
      </c>
    </row>
    <row r="1116" spans="1:31" x14ac:dyDescent="0.25">
      <c r="A1116" t="s">
        <v>1110</v>
      </c>
      <c r="B1116">
        <v>0</v>
      </c>
      <c r="C1116">
        <v>0</v>
      </c>
      <c r="D1116">
        <v>167430555.69999999</v>
      </c>
      <c r="E1116">
        <v>10918692.439999999</v>
      </c>
      <c r="G1116">
        <v>0</v>
      </c>
      <c r="H1116">
        <v>0</v>
      </c>
      <c r="I1116">
        <v>355840630.11000001</v>
      </c>
      <c r="J1116">
        <v>18009986.079999998</v>
      </c>
      <c r="L1116">
        <v>0</v>
      </c>
      <c r="M1116">
        <v>0</v>
      </c>
      <c r="N1116">
        <v>888337606.90999997</v>
      </c>
      <c r="O1116">
        <v>18495495.600000001</v>
      </c>
      <c r="Q1116">
        <v>0</v>
      </c>
      <c r="R1116">
        <v>0</v>
      </c>
      <c r="S1116">
        <v>1885547461.0999999</v>
      </c>
      <c r="T1116">
        <v>14583930.029999999</v>
      </c>
      <c r="V1116">
        <v>0</v>
      </c>
      <c r="W1116">
        <v>0</v>
      </c>
      <c r="X1116">
        <v>2718890673.8099999</v>
      </c>
      <c r="Y1116">
        <v>9463426.8800000008</v>
      </c>
      <c r="AA1116" s="2">
        <v>740130</v>
      </c>
      <c r="AB1116">
        <v>2265556604.2600002</v>
      </c>
      <c r="AC1116">
        <v>0</v>
      </c>
      <c r="AD1116">
        <v>0</v>
      </c>
      <c r="AE1116">
        <v>8.2105684700000001</v>
      </c>
    </row>
    <row r="1117" spans="1:31" x14ac:dyDescent="0.25">
      <c r="A1117" t="s">
        <v>1111</v>
      </c>
      <c r="B1117">
        <v>0</v>
      </c>
      <c r="C1117">
        <v>0</v>
      </c>
      <c r="D1117">
        <v>0</v>
      </c>
      <c r="E1117">
        <v>0</v>
      </c>
      <c r="G1117">
        <v>0</v>
      </c>
      <c r="H1117">
        <v>0</v>
      </c>
      <c r="I1117">
        <v>0</v>
      </c>
      <c r="J1117">
        <v>0</v>
      </c>
      <c r="L1117">
        <v>0</v>
      </c>
      <c r="M1117">
        <v>0</v>
      </c>
      <c r="N1117">
        <v>0</v>
      </c>
      <c r="O1117">
        <v>0</v>
      </c>
      <c r="Q1117">
        <v>0</v>
      </c>
      <c r="R1117">
        <v>0</v>
      </c>
      <c r="S1117">
        <v>0</v>
      </c>
      <c r="T1117">
        <v>0</v>
      </c>
      <c r="V1117">
        <v>0</v>
      </c>
      <c r="W1117">
        <v>0</v>
      </c>
      <c r="X1117">
        <v>0</v>
      </c>
      <c r="Y1117">
        <v>0</v>
      </c>
      <c r="AA1117" s="2">
        <v>740135</v>
      </c>
      <c r="AB1117">
        <v>0</v>
      </c>
      <c r="AC1117">
        <v>0</v>
      </c>
      <c r="AD1117">
        <v>0</v>
      </c>
      <c r="AE1117">
        <v>0</v>
      </c>
    </row>
    <row r="1118" spans="1:31" x14ac:dyDescent="0.25">
      <c r="A1118" t="s">
        <v>1112</v>
      </c>
      <c r="B1118">
        <v>0</v>
      </c>
      <c r="C1118">
        <v>0</v>
      </c>
      <c r="D1118">
        <v>0</v>
      </c>
      <c r="E1118">
        <v>382</v>
      </c>
      <c r="G1118">
        <v>0</v>
      </c>
      <c r="H1118">
        <v>0</v>
      </c>
      <c r="I1118">
        <v>0</v>
      </c>
      <c r="J1118">
        <v>382</v>
      </c>
      <c r="L1118">
        <v>0</v>
      </c>
      <c r="M1118">
        <v>0</v>
      </c>
      <c r="N1118">
        <v>0</v>
      </c>
      <c r="O1118">
        <v>12</v>
      </c>
      <c r="Q1118">
        <v>0</v>
      </c>
      <c r="R1118">
        <v>0</v>
      </c>
      <c r="S1118">
        <v>0</v>
      </c>
      <c r="T1118">
        <v>12</v>
      </c>
      <c r="V1118">
        <v>0</v>
      </c>
      <c r="W1118">
        <v>0</v>
      </c>
      <c r="X1118">
        <v>0</v>
      </c>
      <c r="Y1118">
        <v>12</v>
      </c>
      <c r="AA1118" s="2">
        <v>740140</v>
      </c>
      <c r="AB1118">
        <v>0</v>
      </c>
      <c r="AC1118">
        <v>0</v>
      </c>
      <c r="AD1118">
        <v>0</v>
      </c>
      <c r="AE1118">
        <v>0</v>
      </c>
    </row>
    <row r="1119" spans="1:31" x14ac:dyDescent="0.25">
      <c r="A1119" t="s">
        <v>1113</v>
      </c>
      <c r="B1119">
        <v>0</v>
      </c>
      <c r="C1119">
        <v>0</v>
      </c>
      <c r="D1119">
        <v>0</v>
      </c>
      <c r="E1119">
        <v>0</v>
      </c>
      <c r="G1119">
        <v>0</v>
      </c>
      <c r="H1119">
        <v>0</v>
      </c>
      <c r="I1119">
        <v>0</v>
      </c>
      <c r="J1119">
        <v>0</v>
      </c>
      <c r="L1119">
        <v>0</v>
      </c>
      <c r="M1119">
        <v>0</v>
      </c>
      <c r="N1119">
        <v>0</v>
      </c>
      <c r="O1119">
        <v>0</v>
      </c>
      <c r="Q1119">
        <v>0</v>
      </c>
      <c r="R1119">
        <v>0</v>
      </c>
      <c r="S1119">
        <v>0</v>
      </c>
      <c r="T1119">
        <v>0</v>
      </c>
      <c r="V1119">
        <v>0</v>
      </c>
      <c r="W1119">
        <v>0</v>
      </c>
      <c r="X1119">
        <v>0</v>
      </c>
      <c r="Y1119">
        <v>0</v>
      </c>
      <c r="AA1119" s="2">
        <v>7402</v>
      </c>
      <c r="AB1119">
        <v>0</v>
      </c>
      <c r="AC1119">
        <v>0</v>
      </c>
      <c r="AD1119">
        <v>0</v>
      </c>
      <c r="AE1119">
        <v>0</v>
      </c>
    </row>
    <row r="1120" spans="1:31" x14ac:dyDescent="0.25">
      <c r="A1120" t="s">
        <v>1114</v>
      </c>
      <c r="B1120">
        <v>0</v>
      </c>
      <c r="C1120">
        <v>0</v>
      </c>
      <c r="D1120">
        <v>0</v>
      </c>
      <c r="E1120">
        <v>0</v>
      </c>
      <c r="G1120">
        <v>0</v>
      </c>
      <c r="H1120">
        <v>0</v>
      </c>
      <c r="I1120">
        <v>0</v>
      </c>
      <c r="J1120">
        <v>0</v>
      </c>
      <c r="L1120">
        <v>0</v>
      </c>
      <c r="M1120">
        <v>0</v>
      </c>
      <c r="N1120">
        <v>0</v>
      </c>
      <c r="O1120">
        <v>0</v>
      </c>
      <c r="Q1120">
        <v>0</v>
      </c>
      <c r="R1120">
        <v>0</v>
      </c>
      <c r="S1120">
        <v>0</v>
      </c>
      <c r="T1120">
        <v>0</v>
      </c>
      <c r="V1120">
        <v>0</v>
      </c>
      <c r="W1120">
        <v>0</v>
      </c>
      <c r="X1120">
        <v>0</v>
      </c>
      <c r="Y1120">
        <v>0</v>
      </c>
      <c r="AA1120" s="2">
        <v>740205</v>
      </c>
      <c r="AB1120">
        <v>0</v>
      </c>
      <c r="AC1120">
        <v>0</v>
      </c>
      <c r="AD1120">
        <v>0</v>
      </c>
      <c r="AE1120">
        <v>0</v>
      </c>
    </row>
    <row r="1121" spans="1:31" x14ac:dyDescent="0.25">
      <c r="A1121" t="s">
        <v>1115</v>
      </c>
      <c r="B1121">
        <v>0</v>
      </c>
      <c r="C1121">
        <v>0</v>
      </c>
      <c r="D1121">
        <v>0</v>
      </c>
      <c r="E1121">
        <v>0</v>
      </c>
      <c r="G1121">
        <v>0</v>
      </c>
      <c r="H1121">
        <v>0</v>
      </c>
      <c r="I1121">
        <v>0</v>
      </c>
      <c r="J1121">
        <v>0</v>
      </c>
      <c r="L1121">
        <v>0</v>
      </c>
      <c r="M1121">
        <v>0</v>
      </c>
      <c r="N1121">
        <v>0</v>
      </c>
      <c r="O1121">
        <v>0</v>
      </c>
      <c r="Q1121">
        <v>0</v>
      </c>
      <c r="R1121">
        <v>0</v>
      </c>
      <c r="S1121">
        <v>0</v>
      </c>
      <c r="T1121">
        <v>0</v>
      </c>
      <c r="V1121">
        <v>0</v>
      </c>
      <c r="W1121">
        <v>0</v>
      </c>
      <c r="X1121">
        <v>0</v>
      </c>
      <c r="Y1121">
        <v>0</v>
      </c>
      <c r="AA1121" s="2">
        <v>740210</v>
      </c>
      <c r="AB1121">
        <v>0</v>
      </c>
      <c r="AC1121">
        <v>0</v>
      </c>
      <c r="AD1121">
        <v>0</v>
      </c>
      <c r="AE1121">
        <v>0</v>
      </c>
    </row>
    <row r="1122" spans="1:31" x14ac:dyDescent="0.25">
      <c r="A1122" t="s">
        <v>1116</v>
      </c>
      <c r="B1122">
        <v>0</v>
      </c>
      <c r="C1122">
        <v>0</v>
      </c>
      <c r="D1122">
        <v>0</v>
      </c>
      <c r="E1122">
        <v>0</v>
      </c>
      <c r="G1122">
        <v>0</v>
      </c>
      <c r="H1122">
        <v>0</v>
      </c>
      <c r="I1122">
        <v>0</v>
      </c>
      <c r="J1122">
        <v>0</v>
      </c>
      <c r="L1122">
        <v>0</v>
      </c>
      <c r="M1122">
        <v>0</v>
      </c>
      <c r="N1122">
        <v>0</v>
      </c>
      <c r="O1122">
        <v>0</v>
      </c>
      <c r="Q1122">
        <v>0</v>
      </c>
      <c r="R1122">
        <v>0</v>
      </c>
      <c r="S1122">
        <v>0</v>
      </c>
      <c r="T1122">
        <v>0</v>
      </c>
      <c r="V1122">
        <v>0</v>
      </c>
      <c r="W1122">
        <v>0</v>
      </c>
      <c r="X1122">
        <v>0</v>
      </c>
      <c r="Y1122">
        <v>0</v>
      </c>
      <c r="AA1122" s="2">
        <v>740215</v>
      </c>
      <c r="AB1122">
        <v>0</v>
      </c>
      <c r="AC1122">
        <v>0</v>
      </c>
      <c r="AD1122">
        <v>0</v>
      </c>
      <c r="AE1122">
        <v>0</v>
      </c>
    </row>
    <row r="1123" spans="1:31" x14ac:dyDescent="0.25">
      <c r="A1123" t="s">
        <v>1117</v>
      </c>
      <c r="B1123">
        <v>0</v>
      </c>
      <c r="C1123">
        <v>0</v>
      </c>
      <c r="D1123">
        <v>0</v>
      </c>
      <c r="E1123">
        <v>0</v>
      </c>
      <c r="G1123">
        <v>0</v>
      </c>
      <c r="H1123">
        <v>0</v>
      </c>
      <c r="I1123">
        <v>0</v>
      </c>
      <c r="J1123">
        <v>0</v>
      </c>
      <c r="L1123">
        <v>0</v>
      </c>
      <c r="M1123">
        <v>0</v>
      </c>
      <c r="N1123">
        <v>0</v>
      </c>
      <c r="O1123">
        <v>0</v>
      </c>
      <c r="Q1123">
        <v>0</v>
      </c>
      <c r="R1123">
        <v>0</v>
      </c>
      <c r="S1123">
        <v>0</v>
      </c>
      <c r="T1123">
        <v>0</v>
      </c>
      <c r="V1123">
        <v>0</v>
      </c>
      <c r="W1123">
        <v>0</v>
      </c>
      <c r="X1123">
        <v>0</v>
      </c>
      <c r="Y1123">
        <v>0</v>
      </c>
      <c r="AA1123" s="2">
        <v>740220</v>
      </c>
      <c r="AB1123">
        <v>0</v>
      </c>
      <c r="AC1123">
        <v>0</v>
      </c>
      <c r="AD1123">
        <v>0</v>
      </c>
      <c r="AE1123">
        <v>0</v>
      </c>
    </row>
    <row r="1124" spans="1:31" x14ac:dyDescent="0.25">
      <c r="A1124" t="s">
        <v>1118</v>
      </c>
      <c r="B1124">
        <v>0</v>
      </c>
      <c r="C1124">
        <v>0</v>
      </c>
      <c r="D1124">
        <v>0</v>
      </c>
      <c r="E1124">
        <v>0</v>
      </c>
      <c r="G1124">
        <v>0</v>
      </c>
      <c r="H1124">
        <v>0</v>
      </c>
      <c r="I1124">
        <v>0</v>
      </c>
      <c r="J1124">
        <v>0</v>
      </c>
      <c r="L1124">
        <v>0</v>
      </c>
      <c r="M1124">
        <v>0</v>
      </c>
      <c r="N1124">
        <v>0</v>
      </c>
      <c r="O1124">
        <v>0</v>
      </c>
      <c r="Q1124">
        <v>0</v>
      </c>
      <c r="R1124">
        <v>0</v>
      </c>
      <c r="S1124">
        <v>0</v>
      </c>
      <c r="T1124">
        <v>0</v>
      </c>
      <c r="V1124">
        <v>0</v>
      </c>
      <c r="W1124">
        <v>0</v>
      </c>
      <c r="X1124">
        <v>0</v>
      </c>
      <c r="Y1124">
        <v>0</v>
      </c>
      <c r="AA1124" s="2">
        <v>740225</v>
      </c>
      <c r="AB1124">
        <v>0</v>
      </c>
      <c r="AC1124">
        <v>0</v>
      </c>
      <c r="AD1124">
        <v>0</v>
      </c>
      <c r="AE1124">
        <v>0</v>
      </c>
    </row>
    <row r="1125" spans="1:31" x14ac:dyDescent="0.25">
      <c r="A1125" t="s">
        <v>1119</v>
      </c>
      <c r="B1125">
        <v>0</v>
      </c>
      <c r="C1125">
        <v>0</v>
      </c>
      <c r="D1125">
        <v>0</v>
      </c>
      <c r="E1125">
        <v>0</v>
      </c>
      <c r="G1125">
        <v>0</v>
      </c>
      <c r="H1125">
        <v>0</v>
      </c>
      <c r="I1125">
        <v>0</v>
      </c>
      <c r="J1125">
        <v>0</v>
      </c>
      <c r="L1125">
        <v>0</v>
      </c>
      <c r="M1125">
        <v>0</v>
      </c>
      <c r="N1125">
        <v>0</v>
      </c>
      <c r="O1125">
        <v>0</v>
      </c>
      <c r="Q1125">
        <v>0</v>
      </c>
      <c r="R1125">
        <v>0</v>
      </c>
      <c r="S1125">
        <v>0</v>
      </c>
      <c r="T1125">
        <v>0</v>
      </c>
      <c r="V1125">
        <v>0</v>
      </c>
      <c r="W1125">
        <v>0</v>
      </c>
      <c r="X1125">
        <v>0</v>
      </c>
      <c r="Y1125">
        <v>0</v>
      </c>
      <c r="AA1125" s="2">
        <v>740230</v>
      </c>
      <c r="AB1125">
        <v>0</v>
      </c>
      <c r="AC1125">
        <v>0</v>
      </c>
      <c r="AD1125">
        <v>0</v>
      </c>
      <c r="AE1125">
        <v>0</v>
      </c>
    </row>
    <row r="1126" spans="1:31" x14ac:dyDescent="0.25">
      <c r="A1126" t="s">
        <v>1120</v>
      </c>
      <c r="B1126">
        <v>0</v>
      </c>
      <c r="C1126">
        <v>0</v>
      </c>
      <c r="D1126">
        <v>0</v>
      </c>
      <c r="E1126">
        <v>0</v>
      </c>
      <c r="G1126">
        <v>0</v>
      </c>
      <c r="H1126">
        <v>0</v>
      </c>
      <c r="I1126">
        <v>0</v>
      </c>
      <c r="J1126">
        <v>0</v>
      </c>
      <c r="L1126">
        <v>0</v>
      </c>
      <c r="M1126">
        <v>0</v>
      </c>
      <c r="N1126">
        <v>0</v>
      </c>
      <c r="O1126">
        <v>0</v>
      </c>
      <c r="Q1126">
        <v>0</v>
      </c>
      <c r="R1126">
        <v>0</v>
      </c>
      <c r="S1126">
        <v>0</v>
      </c>
      <c r="T1126">
        <v>0</v>
      </c>
      <c r="V1126">
        <v>0</v>
      </c>
      <c r="W1126">
        <v>0</v>
      </c>
      <c r="X1126">
        <v>0</v>
      </c>
      <c r="Y1126">
        <v>0</v>
      </c>
      <c r="AA1126" s="2">
        <v>740235</v>
      </c>
      <c r="AB1126">
        <v>0</v>
      </c>
      <c r="AC1126">
        <v>0</v>
      </c>
      <c r="AD1126">
        <v>0</v>
      </c>
      <c r="AE1126">
        <v>0</v>
      </c>
    </row>
    <row r="1127" spans="1:31" x14ac:dyDescent="0.25">
      <c r="A1127" t="s">
        <v>1121</v>
      </c>
      <c r="B1127">
        <v>0</v>
      </c>
      <c r="C1127">
        <v>0</v>
      </c>
      <c r="D1127">
        <v>0</v>
      </c>
      <c r="E1127">
        <v>0</v>
      </c>
      <c r="G1127">
        <v>0</v>
      </c>
      <c r="H1127">
        <v>0</v>
      </c>
      <c r="I1127">
        <v>0</v>
      </c>
      <c r="J1127">
        <v>0</v>
      </c>
      <c r="L1127">
        <v>0</v>
      </c>
      <c r="M1127">
        <v>0</v>
      </c>
      <c r="N1127">
        <v>0</v>
      </c>
      <c r="O1127">
        <v>0</v>
      </c>
      <c r="Q1127">
        <v>0</v>
      </c>
      <c r="R1127">
        <v>0</v>
      </c>
      <c r="S1127">
        <v>0</v>
      </c>
      <c r="T1127">
        <v>0</v>
      </c>
      <c r="V1127">
        <v>0</v>
      </c>
      <c r="W1127">
        <v>0</v>
      </c>
      <c r="X1127">
        <v>0</v>
      </c>
      <c r="Y1127">
        <v>0</v>
      </c>
      <c r="AA1127" s="2">
        <v>740240</v>
      </c>
      <c r="AB1127">
        <v>0</v>
      </c>
      <c r="AC1127">
        <v>0</v>
      </c>
      <c r="AD1127">
        <v>0</v>
      </c>
      <c r="AE1127">
        <v>0</v>
      </c>
    </row>
    <row r="1128" spans="1:31" x14ac:dyDescent="0.25">
      <c r="A1128" t="s">
        <v>1122</v>
      </c>
      <c r="B1128">
        <v>0</v>
      </c>
      <c r="C1128">
        <v>0</v>
      </c>
      <c r="D1128">
        <v>0</v>
      </c>
      <c r="E1128">
        <v>0</v>
      </c>
      <c r="G1128">
        <v>0</v>
      </c>
      <c r="H1128">
        <v>0</v>
      </c>
      <c r="I1128">
        <v>0</v>
      </c>
      <c r="J1128">
        <v>0</v>
      </c>
      <c r="L1128">
        <v>0</v>
      </c>
      <c r="M1128">
        <v>0</v>
      </c>
      <c r="N1128">
        <v>0</v>
      </c>
      <c r="O1128">
        <v>0</v>
      </c>
      <c r="Q1128">
        <v>0</v>
      </c>
      <c r="R1128">
        <v>0</v>
      </c>
      <c r="S1128">
        <v>0</v>
      </c>
      <c r="T1128">
        <v>0</v>
      </c>
      <c r="V1128">
        <v>0</v>
      </c>
      <c r="W1128">
        <v>0</v>
      </c>
      <c r="X1128">
        <v>0</v>
      </c>
      <c r="Y1128">
        <v>0</v>
      </c>
      <c r="AA1128" s="2">
        <v>740245</v>
      </c>
      <c r="AB1128">
        <v>0</v>
      </c>
      <c r="AC1128">
        <v>0</v>
      </c>
      <c r="AD1128">
        <v>0</v>
      </c>
      <c r="AE1128">
        <v>0</v>
      </c>
    </row>
    <row r="1129" spans="1:31" x14ac:dyDescent="0.25">
      <c r="A1129" t="s">
        <v>1123</v>
      </c>
      <c r="B1129">
        <v>0</v>
      </c>
      <c r="C1129">
        <v>0</v>
      </c>
      <c r="D1129">
        <v>0</v>
      </c>
      <c r="E1129">
        <v>0</v>
      </c>
      <c r="G1129">
        <v>0</v>
      </c>
      <c r="H1129">
        <v>0</v>
      </c>
      <c r="I1129">
        <v>0</v>
      </c>
      <c r="J1129">
        <v>0</v>
      </c>
      <c r="L1129">
        <v>0</v>
      </c>
      <c r="M1129">
        <v>0</v>
      </c>
      <c r="N1129">
        <v>0</v>
      </c>
      <c r="O1129">
        <v>0</v>
      </c>
      <c r="Q1129">
        <v>0</v>
      </c>
      <c r="R1129">
        <v>0</v>
      </c>
      <c r="S1129">
        <v>0</v>
      </c>
      <c r="T1129">
        <v>0</v>
      </c>
      <c r="V1129">
        <v>0</v>
      </c>
      <c r="W1129">
        <v>0</v>
      </c>
      <c r="X1129">
        <v>0</v>
      </c>
      <c r="Y1129">
        <v>0</v>
      </c>
      <c r="AA1129" s="2">
        <v>740250</v>
      </c>
      <c r="AB1129">
        <v>0</v>
      </c>
      <c r="AC1129">
        <v>0</v>
      </c>
      <c r="AD1129">
        <v>0</v>
      </c>
      <c r="AE1129">
        <v>0</v>
      </c>
    </row>
    <row r="1130" spans="1:31" x14ac:dyDescent="0.25">
      <c r="A1130" t="s">
        <v>1124</v>
      </c>
      <c r="B1130">
        <v>0</v>
      </c>
      <c r="C1130">
        <v>0</v>
      </c>
      <c r="D1130">
        <v>0</v>
      </c>
      <c r="E1130">
        <v>0</v>
      </c>
      <c r="G1130">
        <v>0</v>
      </c>
      <c r="H1130">
        <v>0</v>
      </c>
      <c r="I1130">
        <v>0</v>
      </c>
      <c r="J1130">
        <v>0</v>
      </c>
      <c r="L1130">
        <v>0</v>
      </c>
      <c r="M1130">
        <v>0</v>
      </c>
      <c r="N1130">
        <v>0</v>
      </c>
      <c r="O1130">
        <v>0</v>
      </c>
      <c r="Q1130">
        <v>0</v>
      </c>
      <c r="R1130">
        <v>0</v>
      </c>
      <c r="S1130">
        <v>0</v>
      </c>
      <c r="T1130">
        <v>0</v>
      </c>
      <c r="V1130">
        <v>0</v>
      </c>
      <c r="W1130">
        <v>0</v>
      </c>
      <c r="X1130">
        <v>0</v>
      </c>
      <c r="Y1130">
        <v>0</v>
      </c>
      <c r="AA1130" s="2">
        <v>7403</v>
      </c>
      <c r="AB1130">
        <v>0</v>
      </c>
      <c r="AC1130">
        <v>0</v>
      </c>
      <c r="AD1130">
        <v>0</v>
      </c>
      <c r="AE1130">
        <v>0</v>
      </c>
    </row>
    <row r="1131" spans="1:31" x14ac:dyDescent="0.25">
      <c r="A1131" t="s">
        <v>1125</v>
      </c>
      <c r="B1131">
        <v>0</v>
      </c>
      <c r="C1131">
        <v>0</v>
      </c>
      <c r="D1131">
        <v>0</v>
      </c>
      <c r="E1131">
        <v>0</v>
      </c>
      <c r="G1131">
        <v>0</v>
      </c>
      <c r="H1131">
        <v>0</v>
      </c>
      <c r="I1131">
        <v>0</v>
      </c>
      <c r="J1131">
        <v>0</v>
      </c>
      <c r="L1131">
        <v>0</v>
      </c>
      <c r="M1131">
        <v>0</v>
      </c>
      <c r="N1131">
        <v>0</v>
      </c>
      <c r="O1131">
        <v>0</v>
      </c>
      <c r="Q1131">
        <v>0</v>
      </c>
      <c r="R1131">
        <v>0</v>
      </c>
      <c r="S1131">
        <v>0</v>
      </c>
      <c r="T1131">
        <v>0</v>
      </c>
      <c r="V1131">
        <v>0</v>
      </c>
      <c r="W1131">
        <v>0</v>
      </c>
      <c r="X1131">
        <v>0</v>
      </c>
      <c r="Y1131">
        <v>0</v>
      </c>
      <c r="AA1131" s="2">
        <v>740305</v>
      </c>
      <c r="AB1131">
        <v>0</v>
      </c>
      <c r="AC1131">
        <v>0</v>
      </c>
      <c r="AD1131">
        <v>0</v>
      </c>
      <c r="AE1131">
        <v>0</v>
      </c>
    </row>
    <row r="1132" spans="1:31" x14ac:dyDescent="0.25">
      <c r="A1132" t="s">
        <v>1126</v>
      </c>
      <c r="B1132">
        <v>0</v>
      </c>
      <c r="C1132">
        <v>0</v>
      </c>
      <c r="D1132">
        <v>0</v>
      </c>
      <c r="E1132">
        <v>0</v>
      </c>
      <c r="G1132">
        <v>0</v>
      </c>
      <c r="H1132">
        <v>0</v>
      </c>
      <c r="I1132">
        <v>0</v>
      </c>
      <c r="J1132">
        <v>0</v>
      </c>
      <c r="L1132">
        <v>0</v>
      </c>
      <c r="M1132">
        <v>0</v>
      </c>
      <c r="N1132">
        <v>0</v>
      </c>
      <c r="O1132">
        <v>0</v>
      </c>
      <c r="Q1132">
        <v>0</v>
      </c>
      <c r="R1132">
        <v>0</v>
      </c>
      <c r="S1132">
        <v>0</v>
      </c>
      <c r="T1132">
        <v>0</v>
      </c>
      <c r="V1132">
        <v>0</v>
      </c>
      <c r="W1132">
        <v>0</v>
      </c>
      <c r="X1132">
        <v>0</v>
      </c>
      <c r="Y1132">
        <v>0</v>
      </c>
      <c r="AA1132" s="2">
        <v>740310</v>
      </c>
      <c r="AB1132">
        <v>0</v>
      </c>
      <c r="AC1132">
        <v>0</v>
      </c>
      <c r="AD1132">
        <v>0</v>
      </c>
      <c r="AE1132">
        <v>0</v>
      </c>
    </row>
    <row r="1133" spans="1:31" x14ac:dyDescent="0.25">
      <c r="A1133" t="s">
        <v>1127</v>
      </c>
      <c r="B1133">
        <v>0</v>
      </c>
      <c r="C1133">
        <v>0</v>
      </c>
      <c r="D1133">
        <v>0</v>
      </c>
      <c r="E1133">
        <v>0</v>
      </c>
      <c r="G1133">
        <v>0</v>
      </c>
      <c r="H1133">
        <v>0</v>
      </c>
      <c r="I1133">
        <v>0</v>
      </c>
      <c r="J1133">
        <v>0</v>
      </c>
      <c r="L1133">
        <v>0</v>
      </c>
      <c r="M1133">
        <v>0</v>
      </c>
      <c r="N1133">
        <v>0</v>
      </c>
      <c r="O1133">
        <v>0</v>
      </c>
      <c r="Q1133">
        <v>0</v>
      </c>
      <c r="R1133">
        <v>0</v>
      </c>
      <c r="S1133">
        <v>0</v>
      </c>
      <c r="T1133">
        <v>0</v>
      </c>
      <c r="V1133">
        <v>0</v>
      </c>
      <c r="W1133">
        <v>0</v>
      </c>
      <c r="X1133">
        <v>0</v>
      </c>
      <c r="Y1133">
        <v>0</v>
      </c>
      <c r="AA1133" s="2">
        <v>740315</v>
      </c>
      <c r="AB1133">
        <v>0</v>
      </c>
      <c r="AC1133">
        <v>0</v>
      </c>
      <c r="AD1133">
        <v>0</v>
      </c>
      <c r="AE1133">
        <v>0</v>
      </c>
    </row>
    <row r="1134" spans="1:31" x14ac:dyDescent="0.25">
      <c r="A1134" t="s">
        <v>1128</v>
      </c>
      <c r="B1134">
        <v>0</v>
      </c>
      <c r="C1134">
        <v>0</v>
      </c>
      <c r="D1134">
        <v>0</v>
      </c>
      <c r="E1134">
        <v>0</v>
      </c>
      <c r="G1134">
        <v>0</v>
      </c>
      <c r="H1134">
        <v>0</v>
      </c>
      <c r="I1134">
        <v>0</v>
      </c>
      <c r="J1134">
        <v>0</v>
      </c>
      <c r="L1134">
        <v>0</v>
      </c>
      <c r="M1134">
        <v>0</v>
      </c>
      <c r="N1134">
        <v>0</v>
      </c>
      <c r="O1134">
        <v>0</v>
      </c>
      <c r="Q1134">
        <v>0</v>
      </c>
      <c r="R1134">
        <v>0</v>
      </c>
      <c r="S1134">
        <v>0</v>
      </c>
      <c r="T1134">
        <v>0</v>
      </c>
      <c r="V1134">
        <v>0</v>
      </c>
      <c r="W1134">
        <v>0</v>
      </c>
      <c r="X1134">
        <v>0</v>
      </c>
      <c r="Y1134">
        <v>0</v>
      </c>
      <c r="AA1134" s="2">
        <v>740320</v>
      </c>
      <c r="AB1134">
        <v>0</v>
      </c>
      <c r="AC1134">
        <v>0</v>
      </c>
      <c r="AD1134">
        <v>0</v>
      </c>
      <c r="AE1134">
        <v>0</v>
      </c>
    </row>
    <row r="1135" spans="1:31" x14ac:dyDescent="0.25">
      <c r="A1135" t="s">
        <v>1129</v>
      </c>
      <c r="B1135">
        <v>0</v>
      </c>
      <c r="C1135">
        <v>0</v>
      </c>
      <c r="D1135">
        <v>0</v>
      </c>
      <c r="E1135">
        <v>0</v>
      </c>
      <c r="G1135">
        <v>0</v>
      </c>
      <c r="H1135">
        <v>0</v>
      </c>
      <c r="I1135">
        <v>0</v>
      </c>
      <c r="J1135">
        <v>0</v>
      </c>
      <c r="L1135">
        <v>0</v>
      </c>
      <c r="M1135">
        <v>0</v>
      </c>
      <c r="N1135">
        <v>0</v>
      </c>
      <c r="O1135">
        <v>0</v>
      </c>
      <c r="Q1135">
        <v>0</v>
      </c>
      <c r="R1135">
        <v>0</v>
      </c>
      <c r="S1135">
        <v>0</v>
      </c>
      <c r="T1135">
        <v>0</v>
      </c>
      <c r="V1135">
        <v>0</v>
      </c>
      <c r="W1135">
        <v>0</v>
      </c>
      <c r="X1135">
        <v>0</v>
      </c>
      <c r="Y1135">
        <v>0</v>
      </c>
      <c r="AA1135" s="2">
        <v>740325</v>
      </c>
      <c r="AB1135">
        <v>0</v>
      </c>
      <c r="AC1135">
        <v>0</v>
      </c>
      <c r="AD1135">
        <v>0</v>
      </c>
      <c r="AE1135">
        <v>0</v>
      </c>
    </row>
    <row r="1136" spans="1:31" x14ac:dyDescent="0.25">
      <c r="A1136" t="s">
        <v>1130</v>
      </c>
      <c r="B1136">
        <v>0</v>
      </c>
      <c r="C1136">
        <v>0</v>
      </c>
      <c r="D1136">
        <v>0</v>
      </c>
      <c r="E1136">
        <v>0</v>
      </c>
      <c r="G1136">
        <v>0</v>
      </c>
      <c r="H1136">
        <v>0</v>
      </c>
      <c r="I1136">
        <v>0</v>
      </c>
      <c r="J1136">
        <v>0</v>
      </c>
      <c r="L1136">
        <v>0</v>
      </c>
      <c r="M1136">
        <v>0</v>
      </c>
      <c r="N1136">
        <v>0</v>
      </c>
      <c r="O1136">
        <v>0</v>
      </c>
      <c r="Q1136">
        <v>0</v>
      </c>
      <c r="R1136">
        <v>0</v>
      </c>
      <c r="S1136">
        <v>0</v>
      </c>
      <c r="T1136">
        <v>0</v>
      </c>
      <c r="V1136">
        <v>0</v>
      </c>
      <c r="W1136">
        <v>0</v>
      </c>
      <c r="X1136">
        <v>0</v>
      </c>
      <c r="Y1136">
        <v>0</v>
      </c>
      <c r="AA1136" s="2">
        <v>740330</v>
      </c>
      <c r="AB1136">
        <v>0</v>
      </c>
      <c r="AC1136">
        <v>0</v>
      </c>
      <c r="AD1136">
        <v>0</v>
      </c>
      <c r="AE1136">
        <v>0</v>
      </c>
    </row>
    <row r="1137" spans="1:31" x14ac:dyDescent="0.25">
      <c r="A1137" t="s">
        <v>1131</v>
      </c>
      <c r="B1137">
        <v>0</v>
      </c>
      <c r="C1137">
        <v>0</v>
      </c>
      <c r="D1137">
        <v>0</v>
      </c>
      <c r="E1137">
        <v>0</v>
      </c>
      <c r="G1137">
        <v>0</v>
      </c>
      <c r="H1137">
        <v>0</v>
      </c>
      <c r="I1137">
        <v>0</v>
      </c>
      <c r="J1137">
        <v>0</v>
      </c>
      <c r="L1137">
        <v>0</v>
      </c>
      <c r="M1137">
        <v>0</v>
      </c>
      <c r="N1137">
        <v>0</v>
      </c>
      <c r="O1137">
        <v>0</v>
      </c>
      <c r="Q1137">
        <v>0</v>
      </c>
      <c r="R1137">
        <v>0</v>
      </c>
      <c r="S1137">
        <v>0</v>
      </c>
      <c r="T1137">
        <v>0</v>
      </c>
      <c r="V1137">
        <v>0</v>
      </c>
      <c r="W1137">
        <v>0</v>
      </c>
      <c r="X1137">
        <v>0</v>
      </c>
      <c r="Y1137">
        <v>0</v>
      </c>
      <c r="AA1137" s="2">
        <v>740335</v>
      </c>
      <c r="AB1137">
        <v>0</v>
      </c>
      <c r="AC1137">
        <v>0</v>
      </c>
      <c r="AD1137">
        <v>0</v>
      </c>
      <c r="AE1137">
        <v>0</v>
      </c>
    </row>
    <row r="1138" spans="1:31" x14ac:dyDescent="0.25">
      <c r="A1138" t="s">
        <v>1132</v>
      </c>
      <c r="B1138">
        <v>0</v>
      </c>
      <c r="C1138">
        <v>0</v>
      </c>
      <c r="D1138">
        <v>0</v>
      </c>
      <c r="E1138">
        <v>0</v>
      </c>
      <c r="G1138">
        <v>0</v>
      </c>
      <c r="H1138">
        <v>0</v>
      </c>
      <c r="I1138">
        <v>0</v>
      </c>
      <c r="J1138">
        <v>0</v>
      </c>
      <c r="L1138">
        <v>0</v>
      </c>
      <c r="M1138">
        <v>0</v>
      </c>
      <c r="N1138">
        <v>0</v>
      </c>
      <c r="O1138">
        <v>0</v>
      </c>
      <c r="Q1138">
        <v>0</v>
      </c>
      <c r="R1138">
        <v>0</v>
      </c>
      <c r="S1138">
        <v>0</v>
      </c>
      <c r="T1138">
        <v>0</v>
      </c>
      <c r="V1138">
        <v>0</v>
      </c>
      <c r="W1138">
        <v>0</v>
      </c>
      <c r="X1138">
        <v>0</v>
      </c>
      <c r="Y1138">
        <v>0</v>
      </c>
      <c r="AA1138" s="2">
        <v>740340</v>
      </c>
      <c r="AB1138">
        <v>0</v>
      </c>
      <c r="AC1138">
        <v>0</v>
      </c>
      <c r="AD1138">
        <v>0</v>
      </c>
      <c r="AE1138">
        <v>0</v>
      </c>
    </row>
    <row r="1139" spans="1:31" x14ac:dyDescent="0.25">
      <c r="A1139" t="s">
        <v>1133</v>
      </c>
      <c r="B1139">
        <v>0</v>
      </c>
      <c r="C1139">
        <v>0</v>
      </c>
      <c r="D1139">
        <v>0</v>
      </c>
      <c r="E1139">
        <v>0</v>
      </c>
      <c r="G1139">
        <v>0</v>
      </c>
      <c r="H1139">
        <v>0</v>
      </c>
      <c r="I1139">
        <v>0</v>
      </c>
      <c r="J1139">
        <v>0</v>
      </c>
      <c r="L1139">
        <v>0</v>
      </c>
      <c r="M1139">
        <v>0</v>
      </c>
      <c r="N1139">
        <v>0</v>
      </c>
      <c r="O1139">
        <v>0</v>
      </c>
      <c r="Q1139">
        <v>0</v>
      </c>
      <c r="R1139">
        <v>0</v>
      </c>
      <c r="S1139">
        <v>0</v>
      </c>
      <c r="T1139">
        <v>0</v>
      </c>
      <c r="V1139">
        <v>0</v>
      </c>
      <c r="W1139">
        <v>0</v>
      </c>
      <c r="X1139">
        <v>0</v>
      </c>
      <c r="Y1139">
        <v>0</v>
      </c>
      <c r="AA1139" s="2">
        <v>740345</v>
      </c>
      <c r="AB1139">
        <v>0</v>
      </c>
      <c r="AC1139">
        <v>0</v>
      </c>
      <c r="AD1139">
        <v>0</v>
      </c>
      <c r="AE1139">
        <v>0</v>
      </c>
    </row>
    <row r="1140" spans="1:31" x14ac:dyDescent="0.25">
      <c r="A1140" t="s">
        <v>1134</v>
      </c>
      <c r="B1140">
        <v>0</v>
      </c>
      <c r="C1140">
        <v>0</v>
      </c>
      <c r="D1140">
        <v>0</v>
      </c>
      <c r="E1140">
        <v>0</v>
      </c>
      <c r="G1140">
        <v>0</v>
      </c>
      <c r="H1140">
        <v>0</v>
      </c>
      <c r="I1140">
        <v>0</v>
      </c>
      <c r="J1140">
        <v>0</v>
      </c>
      <c r="L1140">
        <v>0</v>
      </c>
      <c r="M1140">
        <v>0</v>
      </c>
      <c r="N1140">
        <v>0</v>
      </c>
      <c r="O1140">
        <v>0</v>
      </c>
      <c r="Q1140">
        <v>0</v>
      </c>
      <c r="R1140">
        <v>0</v>
      </c>
      <c r="S1140">
        <v>0</v>
      </c>
      <c r="T1140">
        <v>0</v>
      </c>
      <c r="V1140">
        <v>0</v>
      </c>
      <c r="W1140">
        <v>0</v>
      </c>
      <c r="X1140">
        <v>0</v>
      </c>
      <c r="Y1140">
        <v>0</v>
      </c>
      <c r="AA1140" s="2">
        <v>740350</v>
      </c>
      <c r="AB1140">
        <v>0</v>
      </c>
      <c r="AC1140">
        <v>0</v>
      </c>
      <c r="AD1140">
        <v>0</v>
      </c>
      <c r="AE1140">
        <v>0</v>
      </c>
    </row>
    <row r="1141" spans="1:31" x14ac:dyDescent="0.25">
      <c r="A1141" t="s">
        <v>1135</v>
      </c>
      <c r="B1141">
        <v>0</v>
      </c>
      <c r="C1141">
        <v>0</v>
      </c>
      <c r="D1141">
        <v>0</v>
      </c>
      <c r="E1141">
        <v>0</v>
      </c>
      <c r="G1141">
        <v>0</v>
      </c>
      <c r="H1141">
        <v>0</v>
      </c>
      <c r="I1141">
        <v>0</v>
      </c>
      <c r="J1141">
        <v>0</v>
      </c>
      <c r="L1141">
        <v>0</v>
      </c>
      <c r="M1141">
        <v>0</v>
      </c>
      <c r="N1141">
        <v>0</v>
      </c>
      <c r="O1141">
        <v>0</v>
      </c>
      <c r="Q1141">
        <v>0</v>
      </c>
      <c r="R1141">
        <v>0</v>
      </c>
      <c r="S1141">
        <v>0</v>
      </c>
      <c r="T1141">
        <v>0</v>
      </c>
      <c r="V1141">
        <v>0</v>
      </c>
      <c r="W1141">
        <v>0</v>
      </c>
      <c r="X1141">
        <v>0</v>
      </c>
      <c r="Y1141">
        <v>0</v>
      </c>
      <c r="AA1141" s="2">
        <v>7404</v>
      </c>
      <c r="AB1141">
        <v>0</v>
      </c>
      <c r="AC1141">
        <v>0</v>
      </c>
      <c r="AD1141">
        <v>0</v>
      </c>
      <c r="AE1141">
        <v>0</v>
      </c>
    </row>
    <row r="1142" spans="1:31" x14ac:dyDescent="0.25">
      <c r="A1142" t="s">
        <v>1136</v>
      </c>
      <c r="B1142">
        <v>0</v>
      </c>
      <c r="C1142">
        <v>0</v>
      </c>
      <c r="D1142">
        <v>0</v>
      </c>
      <c r="E1142">
        <v>0</v>
      </c>
      <c r="G1142">
        <v>0</v>
      </c>
      <c r="H1142">
        <v>0</v>
      </c>
      <c r="I1142">
        <v>0</v>
      </c>
      <c r="J1142">
        <v>0</v>
      </c>
      <c r="L1142">
        <v>0</v>
      </c>
      <c r="M1142">
        <v>0</v>
      </c>
      <c r="N1142">
        <v>0</v>
      </c>
      <c r="O1142">
        <v>0</v>
      </c>
      <c r="Q1142">
        <v>0</v>
      </c>
      <c r="R1142">
        <v>0</v>
      </c>
      <c r="S1142">
        <v>0</v>
      </c>
      <c r="T1142">
        <v>0</v>
      </c>
      <c r="V1142">
        <v>0</v>
      </c>
      <c r="W1142">
        <v>0</v>
      </c>
      <c r="X1142">
        <v>0</v>
      </c>
      <c r="Y1142">
        <v>0</v>
      </c>
      <c r="AA1142" s="2">
        <v>740405</v>
      </c>
      <c r="AB1142">
        <v>0</v>
      </c>
      <c r="AC1142">
        <v>0</v>
      </c>
      <c r="AD1142">
        <v>0</v>
      </c>
      <c r="AE1142">
        <v>0</v>
      </c>
    </row>
    <row r="1143" spans="1:31" x14ac:dyDescent="0.25">
      <c r="A1143" t="s">
        <v>1137</v>
      </c>
      <c r="B1143">
        <v>0</v>
      </c>
      <c r="C1143">
        <v>0</v>
      </c>
      <c r="D1143">
        <v>0</v>
      </c>
      <c r="E1143">
        <v>0</v>
      </c>
      <c r="G1143">
        <v>0</v>
      </c>
      <c r="H1143">
        <v>0</v>
      </c>
      <c r="I1143">
        <v>0</v>
      </c>
      <c r="J1143">
        <v>0</v>
      </c>
      <c r="L1143">
        <v>0</v>
      </c>
      <c r="M1143">
        <v>0</v>
      </c>
      <c r="N1143">
        <v>0</v>
      </c>
      <c r="O1143">
        <v>0</v>
      </c>
      <c r="Q1143">
        <v>0</v>
      </c>
      <c r="R1143">
        <v>0</v>
      </c>
      <c r="S1143">
        <v>0</v>
      </c>
      <c r="T1143">
        <v>0</v>
      </c>
      <c r="V1143">
        <v>0</v>
      </c>
      <c r="W1143">
        <v>0</v>
      </c>
      <c r="X1143">
        <v>0</v>
      </c>
      <c r="Y1143">
        <v>0</v>
      </c>
      <c r="AA1143" s="2">
        <v>740410</v>
      </c>
      <c r="AB1143">
        <v>0</v>
      </c>
      <c r="AC1143">
        <v>0</v>
      </c>
      <c r="AD1143">
        <v>0</v>
      </c>
      <c r="AE1143">
        <v>0</v>
      </c>
    </row>
    <row r="1144" spans="1:31" x14ac:dyDescent="0.25">
      <c r="A1144" t="s">
        <v>1138</v>
      </c>
      <c r="B1144">
        <v>0</v>
      </c>
      <c r="C1144">
        <v>0</v>
      </c>
      <c r="D1144">
        <v>0</v>
      </c>
      <c r="E1144">
        <v>0</v>
      </c>
      <c r="G1144">
        <v>0</v>
      </c>
      <c r="H1144">
        <v>0</v>
      </c>
      <c r="I1144">
        <v>0</v>
      </c>
      <c r="J1144">
        <v>0</v>
      </c>
      <c r="L1144">
        <v>0</v>
      </c>
      <c r="M1144">
        <v>0</v>
      </c>
      <c r="N1144">
        <v>0</v>
      </c>
      <c r="O1144">
        <v>0</v>
      </c>
      <c r="Q1144">
        <v>0</v>
      </c>
      <c r="R1144">
        <v>0</v>
      </c>
      <c r="S1144">
        <v>0</v>
      </c>
      <c r="T1144">
        <v>0</v>
      </c>
      <c r="V1144">
        <v>0</v>
      </c>
      <c r="W1144">
        <v>0</v>
      </c>
      <c r="X1144">
        <v>0</v>
      </c>
      <c r="Y1144">
        <v>0</v>
      </c>
      <c r="AA1144" s="2">
        <v>7406</v>
      </c>
      <c r="AB1144">
        <v>0</v>
      </c>
      <c r="AC1144">
        <v>0</v>
      </c>
      <c r="AD1144">
        <v>0</v>
      </c>
      <c r="AE1144">
        <v>0</v>
      </c>
    </row>
    <row r="1145" spans="1:31" x14ac:dyDescent="0.25">
      <c r="A1145" t="s">
        <v>1139</v>
      </c>
      <c r="B1145">
        <v>0</v>
      </c>
      <c r="C1145">
        <v>0</v>
      </c>
      <c r="D1145">
        <v>0</v>
      </c>
      <c r="E1145">
        <v>0</v>
      </c>
      <c r="G1145">
        <v>0</v>
      </c>
      <c r="H1145">
        <v>0</v>
      </c>
      <c r="I1145">
        <v>0</v>
      </c>
      <c r="J1145">
        <v>0</v>
      </c>
      <c r="L1145">
        <v>0</v>
      </c>
      <c r="M1145">
        <v>0</v>
      </c>
      <c r="N1145">
        <v>0</v>
      </c>
      <c r="O1145">
        <v>0</v>
      </c>
      <c r="Q1145">
        <v>0</v>
      </c>
      <c r="R1145">
        <v>0</v>
      </c>
      <c r="S1145">
        <v>0</v>
      </c>
      <c r="T1145">
        <v>0</v>
      </c>
      <c r="V1145">
        <v>0</v>
      </c>
      <c r="W1145">
        <v>0</v>
      </c>
      <c r="X1145">
        <v>0</v>
      </c>
      <c r="Y1145">
        <v>0</v>
      </c>
      <c r="AA1145" s="2">
        <v>740605</v>
      </c>
      <c r="AB1145">
        <v>0</v>
      </c>
      <c r="AC1145">
        <v>0</v>
      </c>
      <c r="AD1145">
        <v>0</v>
      </c>
      <c r="AE1145">
        <v>0</v>
      </c>
    </row>
    <row r="1146" spans="1:31" x14ac:dyDescent="0.25">
      <c r="A1146" t="s">
        <v>1140</v>
      </c>
      <c r="B1146">
        <v>0</v>
      </c>
      <c r="C1146">
        <v>0</v>
      </c>
      <c r="D1146">
        <v>0</v>
      </c>
      <c r="E1146">
        <v>0</v>
      </c>
      <c r="G1146">
        <v>0</v>
      </c>
      <c r="H1146">
        <v>0</v>
      </c>
      <c r="I1146">
        <v>0</v>
      </c>
      <c r="J1146">
        <v>0</v>
      </c>
      <c r="L1146">
        <v>0</v>
      </c>
      <c r="M1146">
        <v>0</v>
      </c>
      <c r="N1146">
        <v>0</v>
      </c>
      <c r="O1146">
        <v>0</v>
      </c>
      <c r="Q1146">
        <v>0</v>
      </c>
      <c r="R1146">
        <v>0</v>
      </c>
      <c r="S1146">
        <v>0</v>
      </c>
      <c r="T1146">
        <v>0</v>
      </c>
      <c r="V1146">
        <v>0</v>
      </c>
      <c r="W1146">
        <v>0</v>
      </c>
      <c r="X1146">
        <v>0</v>
      </c>
      <c r="Y1146">
        <v>0</v>
      </c>
      <c r="AA1146" s="2">
        <v>740610</v>
      </c>
      <c r="AB1146">
        <v>0</v>
      </c>
      <c r="AC1146">
        <v>0</v>
      </c>
      <c r="AD1146">
        <v>0</v>
      </c>
      <c r="AE1146">
        <v>0</v>
      </c>
    </row>
    <row r="1147" spans="1:31" x14ac:dyDescent="0.25">
      <c r="A1147" t="s">
        <v>1141</v>
      </c>
      <c r="B1147">
        <v>0</v>
      </c>
      <c r="C1147">
        <v>0</v>
      </c>
      <c r="D1147">
        <v>0</v>
      </c>
      <c r="E1147">
        <v>0</v>
      </c>
      <c r="G1147">
        <v>0</v>
      </c>
      <c r="H1147">
        <v>0</v>
      </c>
      <c r="I1147">
        <v>0</v>
      </c>
      <c r="J1147">
        <v>0</v>
      </c>
      <c r="L1147">
        <v>0</v>
      </c>
      <c r="M1147">
        <v>0</v>
      </c>
      <c r="N1147">
        <v>0</v>
      </c>
      <c r="O1147">
        <v>0</v>
      </c>
      <c r="Q1147">
        <v>0</v>
      </c>
      <c r="R1147">
        <v>0</v>
      </c>
      <c r="S1147">
        <v>0</v>
      </c>
      <c r="T1147">
        <v>0</v>
      </c>
      <c r="V1147">
        <v>0</v>
      </c>
      <c r="W1147">
        <v>0</v>
      </c>
      <c r="X1147">
        <v>0</v>
      </c>
      <c r="Y1147">
        <v>0</v>
      </c>
      <c r="AA1147" s="2">
        <v>740615</v>
      </c>
      <c r="AB1147">
        <v>0</v>
      </c>
      <c r="AC1147">
        <v>0</v>
      </c>
      <c r="AD1147">
        <v>0</v>
      </c>
      <c r="AE1147">
        <v>0</v>
      </c>
    </row>
    <row r="1148" spans="1:31" x14ac:dyDescent="0.25">
      <c r="A1148" t="s">
        <v>1142</v>
      </c>
      <c r="B1148">
        <v>0</v>
      </c>
      <c r="C1148">
        <v>0</v>
      </c>
      <c r="D1148">
        <v>0</v>
      </c>
      <c r="E1148">
        <v>0</v>
      </c>
      <c r="G1148">
        <v>0</v>
      </c>
      <c r="H1148">
        <v>0</v>
      </c>
      <c r="I1148">
        <v>0</v>
      </c>
      <c r="J1148">
        <v>0</v>
      </c>
      <c r="L1148">
        <v>0</v>
      </c>
      <c r="M1148">
        <v>0</v>
      </c>
      <c r="N1148">
        <v>0</v>
      </c>
      <c r="O1148">
        <v>0</v>
      </c>
      <c r="Q1148">
        <v>0</v>
      </c>
      <c r="R1148">
        <v>0</v>
      </c>
      <c r="S1148">
        <v>0</v>
      </c>
      <c r="T1148">
        <v>0</v>
      </c>
      <c r="V1148">
        <v>0</v>
      </c>
      <c r="W1148">
        <v>0</v>
      </c>
      <c r="X1148">
        <v>0</v>
      </c>
      <c r="Y1148">
        <v>0</v>
      </c>
      <c r="AA1148" s="2">
        <v>740620</v>
      </c>
      <c r="AB1148">
        <v>0</v>
      </c>
      <c r="AC1148">
        <v>0</v>
      </c>
      <c r="AD1148">
        <v>0</v>
      </c>
      <c r="AE1148">
        <v>0</v>
      </c>
    </row>
    <row r="1149" spans="1:31" x14ac:dyDescent="0.25">
      <c r="A1149" t="s">
        <v>1143</v>
      </c>
      <c r="B1149">
        <v>0</v>
      </c>
      <c r="C1149">
        <v>0</v>
      </c>
      <c r="D1149">
        <v>0</v>
      </c>
      <c r="E1149">
        <v>0</v>
      </c>
      <c r="G1149">
        <v>0</v>
      </c>
      <c r="H1149">
        <v>0</v>
      </c>
      <c r="I1149">
        <v>0</v>
      </c>
      <c r="J1149">
        <v>0</v>
      </c>
      <c r="L1149">
        <v>0</v>
      </c>
      <c r="M1149">
        <v>0</v>
      </c>
      <c r="N1149">
        <v>0</v>
      </c>
      <c r="O1149">
        <v>0</v>
      </c>
      <c r="Q1149">
        <v>0</v>
      </c>
      <c r="R1149">
        <v>0</v>
      </c>
      <c r="S1149">
        <v>0</v>
      </c>
      <c r="T1149">
        <v>0</v>
      </c>
      <c r="V1149">
        <v>0</v>
      </c>
      <c r="W1149">
        <v>0</v>
      </c>
      <c r="X1149">
        <v>0</v>
      </c>
      <c r="Y1149">
        <v>0</v>
      </c>
      <c r="AA1149" s="2">
        <v>740625</v>
      </c>
      <c r="AB1149">
        <v>0</v>
      </c>
      <c r="AC1149">
        <v>0</v>
      </c>
      <c r="AD1149">
        <v>0</v>
      </c>
      <c r="AE1149">
        <v>0</v>
      </c>
    </row>
    <row r="1150" spans="1:31" x14ac:dyDescent="0.25">
      <c r="A1150" t="s">
        <v>1144</v>
      </c>
      <c r="B1150">
        <v>0</v>
      </c>
      <c r="C1150">
        <v>0</v>
      </c>
      <c r="D1150">
        <v>0</v>
      </c>
      <c r="E1150">
        <v>0</v>
      </c>
      <c r="G1150">
        <v>0</v>
      </c>
      <c r="H1150">
        <v>0</v>
      </c>
      <c r="I1150">
        <v>0</v>
      </c>
      <c r="J1150">
        <v>0</v>
      </c>
      <c r="L1150">
        <v>0</v>
      </c>
      <c r="M1150">
        <v>0</v>
      </c>
      <c r="N1150">
        <v>0</v>
      </c>
      <c r="O1150">
        <v>0</v>
      </c>
      <c r="Q1150">
        <v>0</v>
      </c>
      <c r="R1150">
        <v>0</v>
      </c>
      <c r="S1150">
        <v>0</v>
      </c>
      <c r="T1150">
        <v>0</v>
      </c>
      <c r="V1150">
        <v>0</v>
      </c>
      <c r="W1150">
        <v>0</v>
      </c>
      <c r="X1150">
        <v>0</v>
      </c>
      <c r="Y1150">
        <v>0</v>
      </c>
      <c r="AA1150" s="2">
        <v>740630</v>
      </c>
      <c r="AB1150">
        <v>0</v>
      </c>
      <c r="AC1150">
        <v>0</v>
      </c>
      <c r="AD1150">
        <v>0</v>
      </c>
      <c r="AE1150">
        <v>0</v>
      </c>
    </row>
    <row r="1151" spans="1:31" x14ac:dyDescent="0.25">
      <c r="A1151" t="s">
        <v>1145</v>
      </c>
      <c r="B1151">
        <v>0</v>
      </c>
      <c r="C1151">
        <v>0</v>
      </c>
      <c r="D1151">
        <v>0</v>
      </c>
      <c r="E1151">
        <v>0</v>
      </c>
      <c r="G1151">
        <v>0</v>
      </c>
      <c r="H1151">
        <v>0</v>
      </c>
      <c r="I1151">
        <v>0</v>
      </c>
      <c r="J1151">
        <v>0</v>
      </c>
      <c r="L1151">
        <v>0</v>
      </c>
      <c r="M1151">
        <v>0</v>
      </c>
      <c r="N1151">
        <v>0</v>
      </c>
      <c r="O1151">
        <v>0</v>
      </c>
      <c r="Q1151">
        <v>0</v>
      </c>
      <c r="R1151">
        <v>0</v>
      </c>
      <c r="S1151">
        <v>0</v>
      </c>
      <c r="T1151">
        <v>0</v>
      </c>
      <c r="V1151">
        <v>0</v>
      </c>
      <c r="W1151">
        <v>0</v>
      </c>
      <c r="X1151">
        <v>0</v>
      </c>
      <c r="Y1151">
        <v>0</v>
      </c>
      <c r="AA1151" s="2">
        <v>740635</v>
      </c>
      <c r="AB1151">
        <v>0</v>
      </c>
      <c r="AC1151">
        <v>0</v>
      </c>
      <c r="AD1151">
        <v>0</v>
      </c>
      <c r="AE1151">
        <v>0</v>
      </c>
    </row>
    <row r="1152" spans="1:31" x14ac:dyDescent="0.25">
      <c r="A1152" t="s">
        <v>1146</v>
      </c>
      <c r="B1152">
        <v>0</v>
      </c>
      <c r="C1152">
        <v>0</v>
      </c>
      <c r="D1152">
        <v>0</v>
      </c>
      <c r="E1152">
        <v>0</v>
      </c>
      <c r="G1152">
        <v>0</v>
      </c>
      <c r="H1152">
        <v>0</v>
      </c>
      <c r="I1152">
        <v>0</v>
      </c>
      <c r="J1152">
        <v>0</v>
      </c>
      <c r="L1152">
        <v>0</v>
      </c>
      <c r="M1152">
        <v>0</v>
      </c>
      <c r="N1152">
        <v>0</v>
      </c>
      <c r="O1152">
        <v>0</v>
      </c>
      <c r="Q1152">
        <v>100000000</v>
      </c>
      <c r="R1152">
        <v>0</v>
      </c>
      <c r="S1152">
        <v>0</v>
      </c>
      <c r="T1152">
        <v>0</v>
      </c>
      <c r="V1152">
        <v>0</v>
      </c>
      <c r="W1152">
        <v>125000000</v>
      </c>
      <c r="X1152">
        <v>0</v>
      </c>
      <c r="Y1152">
        <v>0</v>
      </c>
      <c r="AA1152" s="2">
        <v>7407</v>
      </c>
      <c r="AB1152">
        <v>0</v>
      </c>
      <c r="AC1152">
        <v>0</v>
      </c>
      <c r="AD1152">
        <v>125000000</v>
      </c>
      <c r="AE1152">
        <v>0</v>
      </c>
    </row>
    <row r="1153" spans="1:31" x14ac:dyDescent="0.25">
      <c r="A1153" t="s">
        <v>1147</v>
      </c>
      <c r="B1153">
        <v>0</v>
      </c>
      <c r="C1153">
        <v>0</v>
      </c>
      <c r="D1153">
        <v>0</v>
      </c>
      <c r="E1153">
        <v>0</v>
      </c>
      <c r="G1153">
        <v>0</v>
      </c>
      <c r="H1153">
        <v>0</v>
      </c>
      <c r="I1153">
        <v>0</v>
      </c>
      <c r="J1153">
        <v>0</v>
      </c>
      <c r="L1153">
        <v>0</v>
      </c>
      <c r="M1153">
        <v>0</v>
      </c>
      <c r="N1153">
        <v>0</v>
      </c>
      <c r="O1153">
        <v>0</v>
      </c>
      <c r="Q1153">
        <v>0</v>
      </c>
      <c r="R1153">
        <v>0</v>
      </c>
      <c r="S1153">
        <v>0</v>
      </c>
      <c r="T1153">
        <v>0</v>
      </c>
      <c r="V1153">
        <v>0</v>
      </c>
      <c r="W1153">
        <v>0</v>
      </c>
      <c r="X1153">
        <v>0</v>
      </c>
      <c r="Y1153">
        <v>0</v>
      </c>
      <c r="AA1153" s="2">
        <v>740705</v>
      </c>
      <c r="AB1153">
        <v>0</v>
      </c>
      <c r="AC1153">
        <v>0</v>
      </c>
      <c r="AD1153">
        <v>0</v>
      </c>
      <c r="AE1153">
        <v>0</v>
      </c>
    </row>
    <row r="1154" spans="1:31" x14ac:dyDescent="0.25">
      <c r="A1154" t="s">
        <v>1148</v>
      </c>
      <c r="B1154">
        <v>0</v>
      </c>
      <c r="C1154">
        <v>0</v>
      </c>
      <c r="D1154">
        <v>0</v>
      </c>
      <c r="E1154">
        <v>0</v>
      </c>
      <c r="G1154">
        <v>0</v>
      </c>
      <c r="H1154">
        <v>0</v>
      </c>
      <c r="I1154">
        <v>0</v>
      </c>
      <c r="J1154">
        <v>0</v>
      </c>
      <c r="L1154">
        <v>0</v>
      </c>
      <c r="M1154">
        <v>0</v>
      </c>
      <c r="N1154">
        <v>0</v>
      </c>
      <c r="O1154">
        <v>0</v>
      </c>
      <c r="Q1154">
        <v>0</v>
      </c>
      <c r="R1154">
        <v>0</v>
      </c>
      <c r="S1154">
        <v>0</v>
      </c>
      <c r="T1154">
        <v>0</v>
      </c>
      <c r="V1154">
        <v>0</v>
      </c>
      <c r="W1154">
        <v>0</v>
      </c>
      <c r="X1154">
        <v>0</v>
      </c>
      <c r="Y1154">
        <v>0</v>
      </c>
      <c r="AA1154" s="2">
        <v>740710</v>
      </c>
      <c r="AB1154">
        <v>0</v>
      </c>
      <c r="AC1154">
        <v>0</v>
      </c>
      <c r="AD1154">
        <v>0</v>
      </c>
      <c r="AE1154">
        <v>0</v>
      </c>
    </row>
    <row r="1155" spans="1:31" x14ac:dyDescent="0.25">
      <c r="A1155" t="s">
        <v>1149</v>
      </c>
      <c r="B1155">
        <v>0</v>
      </c>
      <c r="C1155">
        <v>0</v>
      </c>
      <c r="D1155">
        <v>0</v>
      </c>
      <c r="E1155">
        <v>0</v>
      </c>
      <c r="G1155">
        <v>0</v>
      </c>
      <c r="H1155">
        <v>0</v>
      </c>
      <c r="I1155">
        <v>0</v>
      </c>
      <c r="J1155">
        <v>0</v>
      </c>
      <c r="L1155">
        <v>0</v>
      </c>
      <c r="M1155">
        <v>0</v>
      </c>
      <c r="N1155">
        <v>0</v>
      </c>
      <c r="O1155">
        <v>0</v>
      </c>
      <c r="Q1155">
        <v>0</v>
      </c>
      <c r="R1155">
        <v>0</v>
      </c>
      <c r="S1155">
        <v>0</v>
      </c>
      <c r="T1155">
        <v>0</v>
      </c>
      <c r="V1155">
        <v>0</v>
      </c>
      <c r="W1155">
        <v>0</v>
      </c>
      <c r="X1155">
        <v>0</v>
      </c>
      <c r="Y1155">
        <v>0</v>
      </c>
      <c r="AA1155" s="2">
        <v>740715</v>
      </c>
      <c r="AB1155">
        <v>0</v>
      </c>
      <c r="AC1155">
        <v>0</v>
      </c>
      <c r="AD1155">
        <v>0</v>
      </c>
      <c r="AE1155">
        <v>0</v>
      </c>
    </row>
    <row r="1156" spans="1:31" x14ac:dyDescent="0.25">
      <c r="A1156" t="s">
        <v>1150</v>
      </c>
      <c r="B1156">
        <v>0</v>
      </c>
      <c r="C1156">
        <v>0</v>
      </c>
      <c r="D1156">
        <v>0</v>
      </c>
      <c r="E1156">
        <v>0</v>
      </c>
      <c r="G1156">
        <v>0</v>
      </c>
      <c r="H1156">
        <v>0</v>
      </c>
      <c r="I1156">
        <v>0</v>
      </c>
      <c r="J1156">
        <v>0</v>
      </c>
      <c r="L1156">
        <v>0</v>
      </c>
      <c r="M1156">
        <v>0</v>
      </c>
      <c r="N1156">
        <v>0</v>
      </c>
      <c r="O1156">
        <v>0</v>
      </c>
      <c r="Q1156">
        <v>0</v>
      </c>
      <c r="R1156">
        <v>0</v>
      </c>
      <c r="S1156">
        <v>0</v>
      </c>
      <c r="T1156">
        <v>0</v>
      </c>
      <c r="V1156">
        <v>0</v>
      </c>
      <c r="W1156">
        <v>0</v>
      </c>
      <c r="X1156">
        <v>0</v>
      </c>
      <c r="Y1156">
        <v>0</v>
      </c>
      <c r="AA1156" s="2">
        <v>740720</v>
      </c>
      <c r="AB1156">
        <v>0</v>
      </c>
      <c r="AC1156">
        <v>0</v>
      </c>
      <c r="AD1156">
        <v>0</v>
      </c>
      <c r="AE1156">
        <v>0</v>
      </c>
    </row>
    <row r="1157" spans="1:31" x14ac:dyDescent="0.25">
      <c r="A1157" t="s">
        <v>1151</v>
      </c>
      <c r="B1157">
        <v>0</v>
      </c>
      <c r="C1157">
        <v>0</v>
      </c>
      <c r="D1157">
        <v>0</v>
      </c>
      <c r="E1157">
        <v>0</v>
      </c>
      <c r="G1157">
        <v>0</v>
      </c>
      <c r="H1157">
        <v>0</v>
      </c>
      <c r="I1157">
        <v>0</v>
      </c>
      <c r="J1157">
        <v>0</v>
      </c>
      <c r="L1157">
        <v>0</v>
      </c>
      <c r="M1157">
        <v>0</v>
      </c>
      <c r="N1157">
        <v>0</v>
      </c>
      <c r="O1157">
        <v>0</v>
      </c>
      <c r="Q1157">
        <v>100000000</v>
      </c>
      <c r="R1157">
        <v>0</v>
      </c>
      <c r="S1157">
        <v>0</v>
      </c>
      <c r="T1157">
        <v>0</v>
      </c>
      <c r="V1157">
        <v>0</v>
      </c>
      <c r="W1157">
        <v>125000000</v>
      </c>
      <c r="X1157">
        <v>0</v>
      </c>
      <c r="Y1157">
        <v>0</v>
      </c>
      <c r="AA1157" s="2">
        <v>740725</v>
      </c>
      <c r="AB1157">
        <v>0</v>
      </c>
      <c r="AC1157">
        <v>0</v>
      </c>
      <c r="AD1157">
        <v>125000000</v>
      </c>
      <c r="AE1157">
        <v>0</v>
      </c>
    </row>
    <row r="1158" spans="1:31" x14ac:dyDescent="0.25">
      <c r="A1158" t="s">
        <v>1152</v>
      </c>
      <c r="B1158">
        <v>0</v>
      </c>
      <c r="C1158">
        <v>0</v>
      </c>
      <c r="D1158">
        <v>0</v>
      </c>
      <c r="E1158">
        <v>0</v>
      </c>
      <c r="G1158">
        <v>0</v>
      </c>
      <c r="H1158">
        <v>0</v>
      </c>
      <c r="I1158">
        <v>0</v>
      </c>
      <c r="J1158">
        <v>0</v>
      </c>
      <c r="L1158">
        <v>0</v>
      </c>
      <c r="M1158">
        <v>0</v>
      </c>
      <c r="N1158">
        <v>0</v>
      </c>
      <c r="O1158">
        <v>0</v>
      </c>
      <c r="Q1158">
        <v>0</v>
      </c>
      <c r="R1158">
        <v>0</v>
      </c>
      <c r="S1158">
        <v>0</v>
      </c>
      <c r="T1158">
        <v>0</v>
      </c>
      <c r="V1158">
        <v>0</v>
      </c>
      <c r="W1158">
        <v>0</v>
      </c>
      <c r="X1158">
        <v>0</v>
      </c>
      <c r="Y1158">
        <v>0</v>
      </c>
      <c r="AA1158" s="2">
        <v>740730</v>
      </c>
      <c r="AB1158">
        <v>0</v>
      </c>
      <c r="AC1158">
        <v>0</v>
      </c>
      <c r="AD1158">
        <v>0</v>
      </c>
      <c r="AE1158">
        <v>0</v>
      </c>
    </row>
    <row r="1159" spans="1:31" x14ac:dyDescent="0.25">
      <c r="A1159" t="s">
        <v>1153</v>
      </c>
      <c r="B1159">
        <v>0</v>
      </c>
      <c r="C1159">
        <v>0</v>
      </c>
      <c r="D1159">
        <v>0</v>
      </c>
      <c r="E1159">
        <v>0</v>
      </c>
      <c r="G1159">
        <v>0</v>
      </c>
      <c r="H1159">
        <v>0</v>
      </c>
      <c r="I1159">
        <v>0</v>
      </c>
      <c r="J1159">
        <v>0</v>
      </c>
      <c r="L1159">
        <v>0</v>
      </c>
      <c r="M1159">
        <v>0</v>
      </c>
      <c r="N1159">
        <v>0</v>
      </c>
      <c r="O1159">
        <v>0</v>
      </c>
      <c r="Q1159">
        <v>0</v>
      </c>
      <c r="R1159">
        <v>0</v>
      </c>
      <c r="S1159">
        <v>362547461.89999998</v>
      </c>
      <c r="T1159">
        <v>0</v>
      </c>
      <c r="V1159">
        <v>0</v>
      </c>
      <c r="W1159">
        <v>0</v>
      </c>
      <c r="X1159">
        <v>375000000</v>
      </c>
      <c r="Y1159">
        <v>0</v>
      </c>
      <c r="AA1159" s="2">
        <v>7408</v>
      </c>
      <c r="AB1159">
        <v>400000000</v>
      </c>
      <c r="AC1159">
        <v>0</v>
      </c>
      <c r="AD1159">
        <v>0</v>
      </c>
      <c r="AE1159">
        <v>0</v>
      </c>
    </row>
    <row r="1160" spans="1:31" x14ac:dyDescent="0.25">
      <c r="A1160" t="s">
        <v>1154</v>
      </c>
      <c r="B1160">
        <v>0</v>
      </c>
      <c r="C1160">
        <v>0</v>
      </c>
      <c r="D1160">
        <v>0</v>
      </c>
      <c r="E1160">
        <v>0</v>
      </c>
      <c r="G1160">
        <v>0</v>
      </c>
      <c r="H1160">
        <v>0</v>
      </c>
      <c r="I1160">
        <v>0</v>
      </c>
      <c r="J1160">
        <v>0</v>
      </c>
      <c r="L1160">
        <v>0</v>
      </c>
      <c r="M1160">
        <v>0</v>
      </c>
      <c r="N1160">
        <v>0</v>
      </c>
      <c r="O1160">
        <v>0</v>
      </c>
      <c r="Q1160">
        <v>0</v>
      </c>
      <c r="R1160">
        <v>0</v>
      </c>
      <c r="S1160">
        <v>362547461.89999998</v>
      </c>
      <c r="T1160">
        <v>0</v>
      </c>
      <c r="V1160">
        <v>0</v>
      </c>
      <c r="W1160">
        <v>0</v>
      </c>
      <c r="X1160">
        <v>375000000</v>
      </c>
      <c r="Y1160">
        <v>0</v>
      </c>
      <c r="AA1160" s="2">
        <v>740805</v>
      </c>
      <c r="AB1160">
        <v>400000000</v>
      </c>
      <c r="AC1160">
        <v>0</v>
      </c>
      <c r="AD1160">
        <v>0</v>
      </c>
      <c r="AE1160">
        <v>0</v>
      </c>
    </row>
    <row r="1161" spans="1:31" x14ac:dyDescent="0.25">
      <c r="A1161" t="s">
        <v>1155</v>
      </c>
      <c r="B1161">
        <v>0</v>
      </c>
      <c r="C1161">
        <v>0</v>
      </c>
      <c r="D1161">
        <v>0</v>
      </c>
      <c r="E1161">
        <v>0</v>
      </c>
      <c r="G1161">
        <v>0</v>
      </c>
      <c r="H1161">
        <v>0</v>
      </c>
      <c r="I1161">
        <v>0</v>
      </c>
      <c r="J1161">
        <v>0</v>
      </c>
      <c r="L1161">
        <v>0</v>
      </c>
      <c r="M1161">
        <v>0</v>
      </c>
      <c r="N1161">
        <v>0</v>
      </c>
      <c r="O1161">
        <v>0</v>
      </c>
      <c r="Q1161">
        <v>0</v>
      </c>
      <c r="R1161">
        <v>0</v>
      </c>
      <c r="S1161">
        <v>0</v>
      </c>
      <c r="T1161">
        <v>0</v>
      </c>
      <c r="V1161">
        <v>0</v>
      </c>
      <c r="W1161">
        <v>0</v>
      </c>
      <c r="X1161">
        <v>0</v>
      </c>
      <c r="Y1161">
        <v>0</v>
      </c>
      <c r="AA1161" s="2">
        <v>740810</v>
      </c>
      <c r="AB1161">
        <v>0</v>
      </c>
      <c r="AC1161">
        <v>0</v>
      </c>
      <c r="AD1161">
        <v>0</v>
      </c>
      <c r="AE1161">
        <v>0</v>
      </c>
    </row>
    <row r="1162" spans="1:31" x14ac:dyDescent="0.25">
      <c r="A1162" t="s">
        <v>1156</v>
      </c>
      <c r="B1162">
        <v>0</v>
      </c>
      <c r="C1162">
        <v>0</v>
      </c>
      <c r="D1162">
        <v>0</v>
      </c>
      <c r="E1162">
        <v>0</v>
      </c>
      <c r="G1162">
        <v>0</v>
      </c>
      <c r="H1162">
        <v>0</v>
      </c>
      <c r="I1162">
        <v>0</v>
      </c>
      <c r="J1162">
        <v>0</v>
      </c>
      <c r="L1162">
        <v>0</v>
      </c>
      <c r="M1162">
        <v>0</v>
      </c>
      <c r="N1162">
        <v>0</v>
      </c>
      <c r="O1162">
        <v>0</v>
      </c>
      <c r="Q1162">
        <v>0</v>
      </c>
      <c r="R1162">
        <v>0</v>
      </c>
      <c r="S1162">
        <v>0</v>
      </c>
      <c r="T1162">
        <v>0</v>
      </c>
      <c r="V1162">
        <v>0</v>
      </c>
      <c r="W1162">
        <v>0</v>
      </c>
      <c r="X1162">
        <v>0</v>
      </c>
      <c r="Y1162">
        <v>0</v>
      </c>
      <c r="AA1162" s="2">
        <v>740815</v>
      </c>
      <c r="AB1162">
        <v>0</v>
      </c>
      <c r="AC1162">
        <v>0</v>
      </c>
      <c r="AD1162">
        <v>0</v>
      </c>
      <c r="AE1162">
        <v>0</v>
      </c>
    </row>
    <row r="1163" spans="1:31" x14ac:dyDescent="0.25">
      <c r="A1163" t="s">
        <v>1157</v>
      </c>
      <c r="B1163">
        <v>0</v>
      </c>
      <c r="C1163">
        <v>0</v>
      </c>
      <c r="D1163">
        <v>0</v>
      </c>
      <c r="E1163">
        <v>0</v>
      </c>
      <c r="G1163">
        <v>0</v>
      </c>
      <c r="H1163">
        <v>0</v>
      </c>
      <c r="I1163">
        <v>0</v>
      </c>
      <c r="J1163">
        <v>0</v>
      </c>
      <c r="L1163">
        <v>0</v>
      </c>
      <c r="M1163">
        <v>0</v>
      </c>
      <c r="N1163">
        <v>0</v>
      </c>
      <c r="O1163">
        <v>0</v>
      </c>
      <c r="Q1163">
        <v>0</v>
      </c>
      <c r="R1163">
        <v>0</v>
      </c>
      <c r="S1163">
        <v>0</v>
      </c>
      <c r="T1163">
        <v>0</v>
      </c>
      <c r="V1163">
        <v>0</v>
      </c>
      <c r="W1163">
        <v>0</v>
      </c>
      <c r="X1163">
        <v>0</v>
      </c>
      <c r="Y1163">
        <v>0</v>
      </c>
      <c r="AA1163" s="2">
        <v>740820</v>
      </c>
      <c r="AB1163">
        <v>0</v>
      </c>
      <c r="AC1163">
        <v>0</v>
      </c>
      <c r="AD1163">
        <v>0</v>
      </c>
      <c r="AE1163">
        <v>0</v>
      </c>
    </row>
    <row r="1164" spans="1:31" x14ac:dyDescent="0.25">
      <c r="A1164" t="s">
        <v>1158</v>
      </c>
      <c r="B1164">
        <v>0</v>
      </c>
      <c r="C1164">
        <v>0</v>
      </c>
      <c r="D1164">
        <v>0</v>
      </c>
      <c r="E1164">
        <v>0</v>
      </c>
      <c r="G1164">
        <v>0</v>
      </c>
      <c r="H1164">
        <v>0</v>
      </c>
      <c r="I1164">
        <v>0</v>
      </c>
      <c r="J1164">
        <v>0</v>
      </c>
      <c r="L1164">
        <v>0</v>
      </c>
      <c r="M1164">
        <v>0</v>
      </c>
      <c r="N1164">
        <v>0</v>
      </c>
      <c r="O1164">
        <v>0</v>
      </c>
      <c r="Q1164">
        <v>0</v>
      </c>
      <c r="R1164">
        <v>0</v>
      </c>
      <c r="S1164">
        <v>0</v>
      </c>
      <c r="T1164">
        <v>0</v>
      </c>
      <c r="V1164">
        <v>0</v>
      </c>
      <c r="W1164">
        <v>0</v>
      </c>
      <c r="X1164">
        <v>0</v>
      </c>
      <c r="Y1164">
        <v>0</v>
      </c>
      <c r="AA1164" s="2">
        <v>740825</v>
      </c>
      <c r="AB1164">
        <v>0</v>
      </c>
      <c r="AC1164">
        <v>0</v>
      </c>
      <c r="AD1164">
        <v>0</v>
      </c>
      <c r="AE1164">
        <v>0</v>
      </c>
    </row>
    <row r="1165" spans="1:31" x14ac:dyDescent="0.25">
      <c r="A1165" t="s">
        <v>1159</v>
      </c>
      <c r="B1165">
        <v>0</v>
      </c>
      <c r="C1165">
        <v>0</v>
      </c>
      <c r="D1165">
        <v>0</v>
      </c>
      <c r="E1165">
        <v>0</v>
      </c>
      <c r="G1165">
        <v>0</v>
      </c>
      <c r="H1165">
        <v>0</v>
      </c>
      <c r="I1165">
        <v>0</v>
      </c>
      <c r="J1165">
        <v>0</v>
      </c>
      <c r="L1165">
        <v>0</v>
      </c>
      <c r="M1165">
        <v>0</v>
      </c>
      <c r="N1165">
        <v>0</v>
      </c>
      <c r="O1165">
        <v>0</v>
      </c>
      <c r="Q1165">
        <v>0</v>
      </c>
      <c r="R1165">
        <v>0</v>
      </c>
      <c r="S1165">
        <v>0</v>
      </c>
      <c r="T1165">
        <v>0</v>
      </c>
      <c r="V1165">
        <v>0</v>
      </c>
      <c r="W1165">
        <v>0</v>
      </c>
      <c r="X1165">
        <v>0</v>
      </c>
      <c r="Y1165">
        <v>0</v>
      </c>
      <c r="AA1165" s="2">
        <v>740830</v>
      </c>
      <c r="AB1165">
        <v>0</v>
      </c>
      <c r="AC1165">
        <v>0</v>
      </c>
      <c r="AD1165">
        <v>0</v>
      </c>
      <c r="AE1165">
        <v>0</v>
      </c>
    </row>
    <row r="1166" spans="1:31" x14ac:dyDescent="0.25">
      <c r="A1166" t="s">
        <v>1160</v>
      </c>
      <c r="B1166">
        <v>0</v>
      </c>
      <c r="C1166">
        <v>0</v>
      </c>
      <c r="D1166">
        <v>0</v>
      </c>
      <c r="E1166">
        <v>0</v>
      </c>
      <c r="G1166">
        <v>0</v>
      </c>
      <c r="H1166">
        <v>0</v>
      </c>
      <c r="I1166">
        <v>0</v>
      </c>
      <c r="J1166">
        <v>0</v>
      </c>
      <c r="L1166">
        <v>0</v>
      </c>
      <c r="M1166">
        <v>0</v>
      </c>
      <c r="N1166">
        <v>0</v>
      </c>
      <c r="O1166">
        <v>0</v>
      </c>
      <c r="Q1166">
        <v>0</v>
      </c>
      <c r="R1166">
        <v>0</v>
      </c>
      <c r="S1166">
        <v>137452538.09999999</v>
      </c>
      <c r="T1166">
        <v>0</v>
      </c>
      <c r="V1166">
        <v>0</v>
      </c>
      <c r="W1166">
        <v>0</v>
      </c>
      <c r="X1166">
        <v>125000000</v>
      </c>
      <c r="Y1166">
        <v>0</v>
      </c>
      <c r="AA1166" s="2">
        <v>7410</v>
      </c>
      <c r="AB1166">
        <v>100000000</v>
      </c>
      <c r="AC1166">
        <v>0</v>
      </c>
      <c r="AD1166">
        <v>0</v>
      </c>
      <c r="AE1166">
        <v>0</v>
      </c>
    </row>
    <row r="1167" spans="1:31" x14ac:dyDescent="0.25">
      <c r="A1167" t="s">
        <v>1161</v>
      </c>
      <c r="B1167">
        <v>0</v>
      </c>
      <c r="C1167">
        <v>0</v>
      </c>
      <c r="D1167">
        <v>0</v>
      </c>
      <c r="E1167">
        <v>0</v>
      </c>
      <c r="G1167">
        <v>0</v>
      </c>
      <c r="H1167">
        <v>0</v>
      </c>
      <c r="I1167">
        <v>0</v>
      </c>
      <c r="J1167">
        <v>0</v>
      </c>
      <c r="L1167">
        <v>0</v>
      </c>
      <c r="M1167">
        <v>0</v>
      </c>
      <c r="N1167">
        <v>0</v>
      </c>
      <c r="O1167">
        <v>0</v>
      </c>
      <c r="Q1167">
        <v>0</v>
      </c>
      <c r="R1167">
        <v>0</v>
      </c>
      <c r="S1167">
        <v>0</v>
      </c>
      <c r="T1167">
        <v>0</v>
      </c>
      <c r="V1167">
        <v>0</v>
      </c>
      <c r="W1167">
        <v>0</v>
      </c>
      <c r="X1167">
        <v>0</v>
      </c>
      <c r="Y1167">
        <v>0</v>
      </c>
      <c r="AA1167" s="2">
        <v>7411</v>
      </c>
      <c r="AB1167">
        <v>0</v>
      </c>
      <c r="AC1167">
        <v>0</v>
      </c>
      <c r="AD1167">
        <v>0</v>
      </c>
      <c r="AE1167">
        <v>0</v>
      </c>
    </row>
    <row r="1168" spans="1:31" x14ac:dyDescent="0.25">
      <c r="A1168" t="s">
        <v>1162</v>
      </c>
      <c r="B1168">
        <v>0</v>
      </c>
      <c r="C1168">
        <v>0</v>
      </c>
      <c r="D1168">
        <v>0</v>
      </c>
      <c r="E1168">
        <v>0</v>
      </c>
      <c r="G1168">
        <v>0</v>
      </c>
      <c r="H1168">
        <v>0</v>
      </c>
      <c r="I1168">
        <v>0</v>
      </c>
      <c r="J1168">
        <v>0</v>
      </c>
      <c r="L1168">
        <v>0</v>
      </c>
      <c r="M1168">
        <v>0</v>
      </c>
      <c r="N1168">
        <v>0</v>
      </c>
      <c r="O1168">
        <v>0</v>
      </c>
      <c r="Q1168">
        <v>0</v>
      </c>
      <c r="R1168">
        <v>0</v>
      </c>
      <c r="S1168">
        <v>0</v>
      </c>
      <c r="T1168">
        <v>0</v>
      </c>
      <c r="V1168">
        <v>0</v>
      </c>
      <c r="W1168">
        <v>0</v>
      </c>
      <c r="X1168">
        <v>0</v>
      </c>
      <c r="Y1168">
        <v>0</v>
      </c>
      <c r="AA1168" s="2">
        <v>741105</v>
      </c>
      <c r="AB1168">
        <v>0</v>
      </c>
      <c r="AC1168">
        <v>0</v>
      </c>
      <c r="AD1168">
        <v>0</v>
      </c>
      <c r="AE1168">
        <v>0</v>
      </c>
    </row>
    <row r="1169" spans="1:31" x14ac:dyDescent="0.25">
      <c r="A1169" t="s">
        <v>1163</v>
      </c>
      <c r="B1169">
        <v>0</v>
      </c>
      <c r="C1169">
        <v>0</v>
      </c>
      <c r="D1169">
        <v>0</v>
      </c>
      <c r="E1169">
        <v>0</v>
      </c>
      <c r="G1169">
        <v>0</v>
      </c>
      <c r="H1169">
        <v>0</v>
      </c>
      <c r="I1169">
        <v>0</v>
      </c>
      <c r="J1169">
        <v>0</v>
      </c>
      <c r="L1169">
        <v>0</v>
      </c>
      <c r="M1169">
        <v>0</v>
      </c>
      <c r="N1169">
        <v>0</v>
      </c>
      <c r="O1169">
        <v>0</v>
      </c>
      <c r="Q1169">
        <v>0</v>
      </c>
      <c r="R1169">
        <v>0</v>
      </c>
      <c r="S1169">
        <v>0</v>
      </c>
      <c r="T1169">
        <v>0</v>
      </c>
      <c r="V1169">
        <v>0</v>
      </c>
      <c r="W1169">
        <v>0</v>
      </c>
      <c r="X1169">
        <v>0</v>
      </c>
      <c r="Y1169">
        <v>0</v>
      </c>
      <c r="AA1169" s="2">
        <v>741110</v>
      </c>
      <c r="AB1169">
        <v>0</v>
      </c>
      <c r="AC1169">
        <v>0</v>
      </c>
      <c r="AD1169">
        <v>0</v>
      </c>
      <c r="AE1169">
        <v>0</v>
      </c>
    </row>
    <row r="1170" spans="1:31" x14ac:dyDescent="0.25">
      <c r="A1170" t="s">
        <v>1164</v>
      </c>
      <c r="B1170">
        <v>0</v>
      </c>
      <c r="C1170">
        <v>0</v>
      </c>
      <c r="D1170">
        <v>0</v>
      </c>
      <c r="E1170">
        <v>0</v>
      </c>
      <c r="G1170">
        <v>0</v>
      </c>
      <c r="H1170">
        <v>0</v>
      </c>
      <c r="I1170">
        <v>0</v>
      </c>
      <c r="J1170">
        <v>0</v>
      </c>
      <c r="L1170">
        <v>0</v>
      </c>
      <c r="M1170">
        <v>0</v>
      </c>
      <c r="N1170">
        <v>0</v>
      </c>
      <c r="O1170">
        <v>0</v>
      </c>
      <c r="Q1170">
        <v>0</v>
      </c>
      <c r="R1170">
        <v>0</v>
      </c>
      <c r="S1170">
        <v>0</v>
      </c>
      <c r="T1170">
        <v>0</v>
      </c>
      <c r="V1170">
        <v>0</v>
      </c>
      <c r="W1170">
        <v>0</v>
      </c>
      <c r="X1170">
        <v>0</v>
      </c>
      <c r="Y1170">
        <v>0</v>
      </c>
      <c r="AA1170" s="2">
        <v>741115</v>
      </c>
      <c r="AB1170">
        <v>0</v>
      </c>
      <c r="AC1170">
        <v>0</v>
      </c>
      <c r="AD1170">
        <v>0</v>
      </c>
      <c r="AE1170">
        <v>0</v>
      </c>
    </row>
    <row r="1171" spans="1:31" x14ac:dyDescent="0.25">
      <c r="A1171" t="s">
        <v>1165</v>
      </c>
      <c r="B1171">
        <v>0</v>
      </c>
      <c r="C1171">
        <v>0</v>
      </c>
      <c r="D1171">
        <v>0</v>
      </c>
      <c r="E1171">
        <v>0</v>
      </c>
      <c r="G1171">
        <v>0</v>
      </c>
      <c r="H1171">
        <v>0</v>
      </c>
      <c r="I1171">
        <v>0</v>
      </c>
      <c r="J1171">
        <v>0</v>
      </c>
      <c r="L1171">
        <v>0</v>
      </c>
      <c r="M1171">
        <v>0</v>
      </c>
      <c r="N1171">
        <v>0</v>
      </c>
      <c r="O1171">
        <v>0</v>
      </c>
      <c r="Q1171">
        <v>0</v>
      </c>
      <c r="R1171">
        <v>0</v>
      </c>
      <c r="S1171">
        <v>0</v>
      </c>
      <c r="T1171">
        <v>0</v>
      </c>
      <c r="V1171">
        <v>0</v>
      </c>
      <c r="W1171">
        <v>0</v>
      </c>
      <c r="X1171">
        <v>0</v>
      </c>
      <c r="Y1171">
        <v>0</v>
      </c>
      <c r="AA1171" s="2">
        <v>741120</v>
      </c>
      <c r="AB1171">
        <v>0</v>
      </c>
      <c r="AC1171">
        <v>0</v>
      </c>
      <c r="AD1171">
        <v>0</v>
      </c>
      <c r="AE1171">
        <v>0</v>
      </c>
    </row>
    <row r="1172" spans="1:31" x14ac:dyDescent="0.25">
      <c r="A1172" t="s">
        <v>1166</v>
      </c>
      <c r="B1172">
        <v>0</v>
      </c>
      <c r="C1172">
        <v>0</v>
      </c>
      <c r="D1172">
        <v>0</v>
      </c>
      <c r="E1172">
        <v>0</v>
      </c>
      <c r="G1172">
        <v>0</v>
      </c>
      <c r="H1172">
        <v>0</v>
      </c>
      <c r="I1172">
        <v>0</v>
      </c>
      <c r="J1172">
        <v>0</v>
      </c>
      <c r="L1172">
        <v>0</v>
      </c>
      <c r="M1172">
        <v>0</v>
      </c>
      <c r="N1172">
        <v>0</v>
      </c>
      <c r="O1172">
        <v>0</v>
      </c>
      <c r="Q1172">
        <v>0</v>
      </c>
      <c r="R1172">
        <v>0</v>
      </c>
      <c r="S1172">
        <v>0</v>
      </c>
      <c r="T1172">
        <v>0</v>
      </c>
      <c r="V1172">
        <v>0</v>
      </c>
      <c r="W1172">
        <v>0</v>
      </c>
      <c r="X1172">
        <v>0</v>
      </c>
      <c r="Y1172">
        <v>0</v>
      </c>
      <c r="AA1172" s="2">
        <v>741125</v>
      </c>
      <c r="AB1172">
        <v>0</v>
      </c>
      <c r="AC1172">
        <v>0</v>
      </c>
      <c r="AD1172">
        <v>0</v>
      </c>
      <c r="AE1172">
        <v>0</v>
      </c>
    </row>
    <row r="1173" spans="1:31" x14ac:dyDescent="0.25">
      <c r="A1173" t="s">
        <v>1167</v>
      </c>
      <c r="B1173">
        <v>0</v>
      </c>
      <c r="C1173">
        <v>0</v>
      </c>
      <c r="D1173">
        <v>0</v>
      </c>
      <c r="E1173">
        <v>0</v>
      </c>
      <c r="G1173">
        <v>0</v>
      </c>
      <c r="H1173">
        <v>0</v>
      </c>
      <c r="I1173">
        <v>0</v>
      </c>
      <c r="J1173">
        <v>0</v>
      </c>
      <c r="L1173">
        <v>0</v>
      </c>
      <c r="M1173">
        <v>0</v>
      </c>
      <c r="N1173">
        <v>0</v>
      </c>
      <c r="O1173">
        <v>0</v>
      </c>
      <c r="Q1173">
        <v>0</v>
      </c>
      <c r="R1173">
        <v>0</v>
      </c>
      <c r="S1173">
        <v>0</v>
      </c>
      <c r="T1173">
        <v>0</v>
      </c>
      <c r="V1173">
        <v>0</v>
      </c>
      <c r="W1173">
        <v>0</v>
      </c>
      <c r="X1173">
        <v>0</v>
      </c>
      <c r="Y1173">
        <v>0</v>
      </c>
      <c r="AA1173" s="2">
        <v>741130</v>
      </c>
      <c r="AB1173">
        <v>0</v>
      </c>
      <c r="AC1173">
        <v>0</v>
      </c>
      <c r="AD1173">
        <v>0</v>
      </c>
      <c r="AE1173">
        <v>0</v>
      </c>
    </row>
    <row r="1174" spans="1:31" x14ac:dyDescent="0.25">
      <c r="A1174" t="s">
        <v>1168</v>
      </c>
      <c r="B1174">
        <v>0</v>
      </c>
      <c r="C1174">
        <v>0</v>
      </c>
      <c r="D1174">
        <v>0</v>
      </c>
      <c r="E1174">
        <v>0</v>
      </c>
      <c r="G1174">
        <v>0</v>
      </c>
      <c r="H1174">
        <v>0</v>
      </c>
      <c r="I1174">
        <v>0</v>
      </c>
      <c r="J1174">
        <v>0</v>
      </c>
      <c r="L1174">
        <v>0</v>
      </c>
      <c r="M1174">
        <v>0</v>
      </c>
      <c r="N1174">
        <v>0</v>
      </c>
      <c r="O1174">
        <v>0</v>
      </c>
      <c r="Q1174">
        <v>0</v>
      </c>
      <c r="R1174">
        <v>0</v>
      </c>
      <c r="S1174">
        <v>0</v>
      </c>
      <c r="T1174">
        <v>0</v>
      </c>
      <c r="V1174">
        <v>0</v>
      </c>
      <c r="W1174">
        <v>0</v>
      </c>
      <c r="X1174">
        <v>0</v>
      </c>
      <c r="Y1174">
        <v>0</v>
      </c>
      <c r="AA1174" s="2">
        <v>741135</v>
      </c>
      <c r="AB1174">
        <v>0</v>
      </c>
      <c r="AC1174">
        <v>0</v>
      </c>
      <c r="AD1174">
        <v>0</v>
      </c>
      <c r="AE1174">
        <v>0</v>
      </c>
    </row>
    <row r="1175" spans="1:31" x14ac:dyDescent="0.25">
      <c r="A1175" t="s">
        <v>1169</v>
      </c>
      <c r="B1175">
        <v>0</v>
      </c>
      <c r="C1175">
        <v>0</v>
      </c>
      <c r="D1175">
        <v>0</v>
      </c>
      <c r="E1175">
        <v>0</v>
      </c>
      <c r="G1175">
        <v>0</v>
      </c>
      <c r="H1175">
        <v>0</v>
      </c>
      <c r="I1175">
        <v>0</v>
      </c>
      <c r="J1175">
        <v>0</v>
      </c>
      <c r="L1175">
        <v>0</v>
      </c>
      <c r="M1175">
        <v>0</v>
      </c>
      <c r="N1175">
        <v>0</v>
      </c>
      <c r="O1175">
        <v>0</v>
      </c>
      <c r="Q1175">
        <v>0</v>
      </c>
      <c r="R1175">
        <v>0</v>
      </c>
      <c r="S1175">
        <v>0</v>
      </c>
      <c r="T1175">
        <v>0</v>
      </c>
      <c r="V1175">
        <v>0</v>
      </c>
      <c r="W1175">
        <v>0</v>
      </c>
      <c r="X1175">
        <v>0</v>
      </c>
      <c r="Y1175">
        <v>0</v>
      </c>
      <c r="AA1175" s="2">
        <v>741140</v>
      </c>
      <c r="AB1175">
        <v>0</v>
      </c>
      <c r="AC1175">
        <v>0</v>
      </c>
      <c r="AD1175">
        <v>0</v>
      </c>
      <c r="AE1175">
        <v>0</v>
      </c>
    </row>
    <row r="1176" spans="1:31" x14ac:dyDescent="0.25">
      <c r="A1176" t="s">
        <v>1170</v>
      </c>
      <c r="B1176">
        <v>0</v>
      </c>
      <c r="C1176">
        <v>0</v>
      </c>
      <c r="D1176">
        <v>0</v>
      </c>
      <c r="E1176">
        <v>0</v>
      </c>
      <c r="G1176">
        <v>0</v>
      </c>
      <c r="H1176">
        <v>0</v>
      </c>
      <c r="I1176">
        <v>0</v>
      </c>
      <c r="J1176">
        <v>0</v>
      </c>
      <c r="L1176">
        <v>0</v>
      </c>
      <c r="M1176">
        <v>0</v>
      </c>
      <c r="N1176">
        <v>0</v>
      </c>
      <c r="O1176">
        <v>0</v>
      </c>
      <c r="Q1176">
        <v>0</v>
      </c>
      <c r="R1176">
        <v>0</v>
      </c>
      <c r="S1176">
        <v>0</v>
      </c>
      <c r="T1176">
        <v>0</v>
      </c>
      <c r="V1176">
        <v>0</v>
      </c>
      <c r="W1176">
        <v>0</v>
      </c>
      <c r="X1176">
        <v>0</v>
      </c>
      <c r="Y1176">
        <v>0</v>
      </c>
      <c r="AA1176" s="2">
        <v>7412</v>
      </c>
      <c r="AB1176">
        <v>0</v>
      </c>
      <c r="AC1176">
        <v>0</v>
      </c>
      <c r="AD1176">
        <v>0</v>
      </c>
      <c r="AE1176">
        <v>0</v>
      </c>
    </row>
    <row r="1177" spans="1:31" x14ac:dyDescent="0.25">
      <c r="A1177" t="s">
        <v>1171</v>
      </c>
      <c r="B1177">
        <v>0</v>
      </c>
      <c r="C1177">
        <v>0</v>
      </c>
      <c r="D1177">
        <v>0</v>
      </c>
      <c r="E1177">
        <v>0</v>
      </c>
      <c r="G1177">
        <v>0</v>
      </c>
      <c r="H1177">
        <v>0</v>
      </c>
      <c r="I1177">
        <v>0</v>
      </c>
      <c r="J1177">
        <v>0</v>
      </c>
      <c r="L1177">
        <v>0</v>
      </c>
      <c r="M1177">
        <v>0</v>
      </c>
      <c r="N1177">
        <v>0</v>
      </c>
      <c r="O1177">
        <v>0</v>
      </c>
      <c r="Q1177">
        <v>0</v>
      </c>
      <c r="R1177">
        <v>0</v>
      </c>
      <c r="S1177">
        <v>0</v>
      </c>
      <c r="T1177">
        <v>0</v>
      </c>
      <c r="V1177">
        <v>0</v>
      </c>
      <c r="W1177">
        <v>0</v>
      </c>
      <c r="X1177">
        <v>0</v>
      </c>
      <c r="Y1177">
        <v>0</v>
      </c>
      <c r="AA1177" s="2">
        <v>741205</v>
      </c>
      <c r="AB1177">
        <v>0</v>
      </c>
      <c r="AC1177">
        <v>0</v>
      </c>
      <c r="AD1177">
        <v>0</v>
      </c>
      <c r="AE1177">
        <v>0</v>
      </c>
    </row>
    <row r="1178" spans="1:31" x14ac:dyDescent="0.25">
      <c r="A1178" t="s">
        <v>1172</v>
      </c>
      <c r="B1178">
        <v>0</v>
      </c>
      <c r="C1178">
        <v>0</v>
      </c>
      <c r="D1178">
        <v>0</v>
      </c>
      <c r="E1178">
        <v>0</v>
      </c>
      <c r="G1178">
        <v>0</v>
      </c>
      <c r="H1178">
        <v>0</v>
      </c>
      <c r="I1178">
        <v>0</v>
      </c>
      <c r="J1178">
        <v>0</v>
      </c>
      <c r="L1178">
        <v>0</v>
      </c>
      <c r="M1178">
        <v>0</v>
      </c>
      <c r="N1178">
        <v>0</v>
      </c>
      <c r="O1178">
        <v>0</v>
      </c>
      <c r="Q1178">
        <v>0</v>
      </c>
      <c r="R1178">
        <v>0</v>
      </c>
      <c r="S1178">
        <v>0</v>
      </c>
      <c r="T1178">
        <v>0</v>
      </c>
      <c r="V1178">
        <v>0</v>
      </c>
      <c r="W1178">
        <v>0</v>
      </c>
      <c r="X1178">
        <v>0</v>
      </c>
      <c r="Y1178">
        <v>0</v>
      </c>
      <c r="AA1178" s="2">
        <v>741210</v>
      </c>
      <c r="AB1178">
        <v>0</v>
      </c>
      <c r="AC1178">
        <v>0</v>
      </c>
      <c r="AD1178">
        <v>0</v>
      </c>
      <c r="AE1178">
        <v>0</v>
      </c>
    </row>
    <row r="1179" spans="1:31" x14ac:dyDescent="0.25">
      <c r="A1179" t="s">
        <v>1173</v>
      </c>
      <c r="B1179">
        <v>0</v>
      </c>
      <c r="C1179">
        <v>0</v>
      </c>
      <c r="D1179">
        <v>0</v>
      </c>
      <c r="E1179">
        <v>0</v>
      </c>
      <c r="G1179">
        <v>0</v>
      </c>
      <c r="H1179">
        <v>0</v>
      </c>
      <c r="I1179">
        <v>0</v>
      </c>
      <c r="J1179">
        <v>0</v>
      </c>
      <c r="L1179">
        <v>0</v>
      </c>
      <c r="M1179">
        <v>0</v>
      </c>
      <c r="N1179">
        <v>0</v>
      </c>
      <c r="O1179">
        <v>0</v>
      </c>
      <c r="Q1179">
        <v>0</v>
      </c>
      <c r="R1179">
        <v>0</v>
      </c>
      <c r="S1179">
        <v>0</v>
      </c>
      <c r="T1179">
        <v>0</v>
      </c>
      <c r="V1179">
        <v>0</v>
      </c>
      <c r="W1179">
        <v>0</v>
      </c>
      <c r="X1179">
        <v>0</v>
      </c>
      <c r="Y1179">
        <v>0</v>
      </c>
      <c r="AA1179" s="2">
        <v>741215</v>
      </c>
      <c r="AB1179">
        <v>0</v>
      </c>
      <c r="AC1179">
        <v>0</v>
      </c>
      <c r="AD1179">
        <v>0</v>
      </c>
      <c r="AE1179">
        <v>0</v>
      </c>
    </row>
    <row r="1180" spans="1:31" x14ac:dyDescent="0.25">
      <c r="A1180" t="s">
        <v>1174</v>
      </c>
      <c r="B1180">
        <v>0</v>
      </c>
      <c r="C1180">
        <v>0</v>
      </c>
      <c r="D1180">
        <v>0</v>
      </c>
      <c r="E1180">
        <v>0</v>
      </c>
      <c r="G1180">
        <v>0</v>
      </c>
      <c r="H1180">
        <v>0</v>
      </c>
      <c r="I1180">
        <v>0</v>
      </c>
      <c r="J1180">
        <v>0</v>
      </c>
      <c r="L1180">
        <v>0</v>
      </c>
      <c r="M1180">
        <v>0</v>
      </c>
      <c r="N1180">
        <v>0</v>
      </c>
      <c r="O1180">
        <v>0</v>
      </c>
      <c r="Q1180">
        <v>0</v>
      </c>
      <c r="R1180">
        <v>0</v>
      </c>
      <c r="S1180">
        <v>0</v>
      </c>
      <c r="T1180">
        <v>0</v>
      </c>
      <c r="V1180">
        <v>0</v>
      </c>
      <c r="W1180">
        <v>0</v>
      </c>
      <c r="X1180">
        <v>0</v>
      </c>
      <c r="Y1180">
        <v>0</v>
      </c>
      <c r="AA1180" s="2">
        <v>741220</v>
      </c>
      <c r="AB1180">
        <v>0</v>
      </c>
      <c r="AC1180">
        <v>0</v>
      </c>
      <c r="AD1180">
        <v>0</v>
      </c>
      <c r="AE1180">
        <v>0</v>
      </c>
    </row>
    <row r="1181" spans="1:31" x14ac:dyDescent="0.25">
      <c r="A1181" t="s">
        <v>1175</v>
      </c>
      <c r="B1181">
        <v>0</v>
      </c>
      <c r="C1181">
        <v>0</v>
      </c>
      <c r="D1181">
        <v>0</v>
      </c>
      <c r="E1181">
        <v>0</v>
      </c>
      <c r="G1181">
        <v>0</v>
      </c>
      <c r="H1181">
        <v>0</v>
      </c>
      <c r="I1181">
        <v>0</v>
      </c>
      <c r="J1181">
        <v>0</v>
      </c>
      <c r="L1181">
        <v>0</v>
      </c>
      <c r="M1181">
        <v>0</v>
      </c>
      <c r="N1181">
        <v>0</v>
      </c>
      <c r="O1181">
        <v>0</v>
      </c>
      <c r="Q1181">
        <v>0</v>
      </c>
      <c r="R1181">
        <v>0</v>
      </c>
      <c r="S1181">
        <v>0</v>
      </c>
      <c r="T1181">
        <v>0</v>
      </c>
      <c r="V1181">
        <v>0</v>
      </c>
      <c r="W1181">
        <v>0</v>
      </c>
      <c r="X1181">
        <v>0</v>
      </c>
      <c r="Y1181">
        <v>0</v>
      </c>
      <c r="AA1181" s="2">
        <v>741225</v>
      </c>
      <c r="AB1181">
        <v>0</v>
      </c>
      <c r="AC1181">
        <v>0</v>
      </c>
      <c r="AD1181">
        <v>0</v>
      </c>
      <c r="AE1181">
        <v>0</v>
      </c>
    </row>
    <row r="1182" spans="1:31" x14ac:dyDescent="0.25">
      <c r="A1182" t="s">
        <v>1176</v>
      </c>
      <c r="B1182">
        <v>0</v>
      </c>
      <c r="C1182">
        <v>0</v>
      </c>
      <c r="D1182">
        <v>0</v>
      </c>
      <c r="E1182">
        <v>0</v>
      </c>
      <c r="G1182">
        <v>0</v>
      </c>
      <c r="H1182">
        <v>0</v>
      </c>
      <c r="I1182">
        <v>0</v>
      </c>
      <c r="J1182">
        <v>0</v>
      </c>
      <c r="L1182">
        <v>0</v>
      </c>
      <c r="M1182">
        <v>0</v>
      </c>
      <c r="N1182">
        <v>0</v>
      </c>
      <c r="O1182">
        <v>0</v>
      </c>
      <c r="Q1182">
        <v>0</v>
      </c>
      <c r="R1182">
        <v>0</v>
      </c>
      <c r="S1182">
        <v>0</v>
      </c>
      <c r="T1182">
        <v>0</v>
      </c>
      <c r="V1182">
        <v>0</v>
      </c>
      <c r="W1182">
        <v>0</v>
      </c>
      <c r="X1182">
        <v>0</v>
      </c>
      <c r="Y1182">
        <v>0</v>
      </c>
      <c r="AA1182" s="2">
        <v>741230</v>
      </c>
      <c r="AB1182">
        <v>0</v>
      </c>
      <c r="AC1182">
        <v>0</v>
      </c>
      <c r="AD1182">
        <v>0</v>
      </c>
      <c r="AE1182">
        <v>0</v>
      </c>
    </row>
    <row r="1183" spans="1:31" x14ac:dyDescent="0.25">
      <c r="A1183" t="s">
        <v>1177</v>
      </c>
      <c r="B1183">
        <v>0</v>
      </c>
      <c r="C1183">
        <v>0</v>
      </c>
      <c r="D1183">
        <v>0</v>
      </c>
      <c r="E1183">
        <v>0</v>
      </c>
      <c r="G1183">
        <v>0</v>
      </c>
      <c r="H1183">
        <v>0</v>
      </c>
      <c r="I1183">
        <v>0</v>
      </c>
      <c r="J1183">
        <v>0</v>
      </c>
      <c r="L1183">
        <v>0</v>
      </c>
      <c r="M1183">
        <v>0</v>
      </c>
      <c r="N1183">
        <v>0</v>
      </c>
      <c r="O1183">
        <v>0</v>
      </c>
      <c r="Q1183">
        <v>0</v>
      </c>
      <c r="R1183">
        <v>0</v>
      </c>
      <c r="S1183">
        <v>0</v>
      </c>
      <c r="T1183">
        <v>0</v>
      </c>
      <c r="V1183">
        <v>0</v>
      </c>
      <c r="W1183">
        <v>0</v>
      </c>
      <c r="X1183">
        <v>0</v>
      </c>
      <c r="Y1183">
        <v>0</v>
      </c>
      <c r="AA1183" s="2">
        <v>741235</v>
      </c>
      <c r="AB1183">
        <v>0</v>
      </c>
      <c r="AC1183">
        <v>0</v>
      </c>
      <c r="AD1183">
        <v>0</v>
      </c>
      <c r="AE1183">
        <v>0</v>
      </c>
    </row>
    <row r="1184" spans="1:31" x14ac:dyDescent="0.25">
      <c r="A1184" t="s">
        <v>1178</v>
      </c>
      <c r="B1184">
        <v>0</v>
      </c>
      <c r="C1184">
        <v>0</v>
      </c>
      <c r="D1184">
        <v>0</v>
      </c>
      <c r="E1184">
        <v>0</v>
      </c>
      <c r="G1184">
        <v>0</v>
      </c>
      <c r="H1184">
        <v>0</v>
      </c>
      <c r="I1184">
        <v>0</v>
      </c>
      <c r="J1184">
        <v>0</v>
      </c>
      <c r="L1184">
        <v>0</v>
      </c>
      <c r="M1184">
        <v>0</v>
      </c>
      <c r="N1184">
        <v>0</v>
      </c>
      <c r="O1184">
        <v>0</v>
      </c>
      <c r="Q1184">
        <v>0</v>
      </c>
      <c r="R1184">
        <v>0</v>
      </c>
      <c r="S1184">
        <v>0</v>
      </c>
      <c r="T1184">
        <v>0</v>
      </c>
      <c r="V1184">
        <v>0</v>
      </c>
      <c r="W1184">
        <v>0</v>
      </c>
      <c r="X1184">
        <v>0</v>
      </c>
      <c r="Y1184">
        <v>0</v>
      </c>
      <c r="AA1184" s="2">
        <v>7413</v>
      </c>
      <c r="AB1184">
        <v>0</v>
      </c>
      <c r="AC1184">
        <v>0</v>
      </c>
      <c r="AD1184">
        <v>0</v>
      </c>
      <c r="AE1184">
        <v>0</v>
      </c>
    </row>
    <row r="1185" spans="1:31" x14ac:dyDescent="0.25">
      <c r="A1185" t="s">
        <v>1179</v>
      </c>
      <c r="B1185">
        <v>0</v>
      </c>
      <c r="C1185">
        <v>0</v>
      </c>
      <c r="D1185">
        <v>0</v>
      </c>
      <c r="E1185">
        <v>0</v>
      </c>
      <c r="G1185">
        <v>0</v>
      </c>
      <c r="H1185">
        <v>0</v>
      </c>
      <c r="I1185">
        <v>0</v>
      </c>
      <c r="J1185">
        <v>0</v>
      </c>
      <c r="L1185">
        <v>0</v>
      </c>
      <c r="M1185">
        <v>0</v>
      </c>
      <c r="N1185">
        <v>0</v>
      </c>
      <c r="O1185">
        <v>0</v>
      </c>
      <c r="Q1185">
        <v>0</v>
      </c>
      <c r="R1185">
        <v>0</v>
      </c>
      <c r="S1185">
        <v>0</v>
      </c>
      <c r="T1185">
        <v>0</v>
      </c>
      <c r="V1185">
        <v>0</v>
      </c>
      <c r="W1185">
        <v>0</v>
      </c>
      <c r="X1185">
        <v>0</v>
      </c>
      <c r="Y1185">
        <v>0</v>
      </c>
      <c r="AA1185" s="2">
        <v>741305</v>
      </c>
      <c r="AB1185">
        <v>0</v>
      </c>
      <c r="AC1185">
        <v>0</v>
      </c>
      <c r="AD1185">
        <v>0</v>
      </c>
      <c r="AE1185">
        <v>0</v>
      </c>
    </row>
    <row r="1186" spans="1:31" x14ac:dyDescent="0.25">
      <c r="A1186" t="s">
        <v>1180</v>
      </c>
      <c r="B1186">
        <v>0</v>
      </c>
      <c r="C1186">
        <v>0</v>
      </c>
      <c r="D1186">
        <v>0</v>
      </c>
      <c r="E1186">
        <v>0</v>
      </c>
      <c r="G1186">
        <v>0</v>
      </c>
      <c r="H1186">
        <v>0</v>
      </c>
      <c r="I1186">
        <v>0</v>
      </c>
      <c r="J1186">
        <v>0</v>
      </c>
      <c r="L1186">
        <v>0</v>
      </c>
      <c r="M1186">
        <v>0</v>
      </c>
      <c r="N1186">
        <v>0</v>
      </c>
      <c r="O1186">
        <v>0</v>
      </c>
      <c r="Q1186">
        <v>0</v>
      </c>
      <c r="R1186">
        <v>0</v>
      </c>
      <c r="S1186">
        <v>0</v>
      </c>
      <c r="T1186">
        <v>0</v>
      </c>
      <c r="V1186">
        <v>0</v>
      </c>
      <c r="W1186">
        <v>0</v>
      </c>
      <c r="X1186">
        <v>0</v>
      </c>
      <c r="Y1186">
        <v>0</v>
      </c>
      <c r="AA1186" s="2">
        <v>741310</v>
      </c>
      <c r="AB1186">
        <v>0</v>
      </c>
      <c r="AC1186">
        <v>0</v>
      </c>
      <c r="AD1186">
        <v>0</v>
      </c>
      <c r="AE1186">
        <v>0</v>
      </c>
    </row>
    <row r="1187" spans="1:31" x14ac:dyDescent="0.25">
      <c r="A1187" t="s">
        <v>1181</v>
      </c>
      <c r="B1187">
        <v>0</v>
      </c>
      <c r="C1187">
        <v>0</v>
      </c>
      <c r="D1187">
        <v>0</v>
      </c>
      <c r="E1187">
        <v>0</v>
      </c>
      <c r="G1187">
        <v>0</v>
      </c>
      <c r="H1187">
        <v>84713.3</v>
      </c>
      <c r="I1187">
        <v>0</v>
      </c>
      <c r="J1187">
        <v>204227.54</v>
      </c>
      <c r="L1187">
        <v>0</v>
      </c>
      <c r="M1187">
        <v>47672.03</v>
      </c>
      <c r="N1187">
        <v>0</v>
      </c>
      <c r="O1187">
        <v>992776.3</v>
      </c>
      <c r="Q1187">
        <v>3491270.13</v>
      </c>
      <c r="R1187">
        <v>2719410.5</v>
      </c>
      <c r="S1187">
        <v>23670402.93</v>
      </c>
      <c r="T1187">
        <v>32225489.640000001</v>
      </c>
      <c r="V1187">
        <v>2155792.29</v>
      </c>
      <c r="W1187">
        <v>3159718.13</v>
      </c>
      <c r="X1187">
        <v>28386928.370000001</v>
      </c>
      <c r="Y1187">
        <v>34221953.490000002</v>
      </c>
      <c r="AA1187" s="2">
        <v>7414</v>
      </c>
      <c r="AB1187">
        <v>27143883.760000002</v>
      </c>
      <c r="AC1187">
        <v>1484987.53</v>
      </c>
      <c r="AD1187">
        <v>2689443.75</v>
      </c>
      <c r="AE1187">
        <v>29.579802440000002</v>
      </c>
    </row>
    <row r="1188" spans="1:31" x14ac:dyDescent="0.25">
      <c r="A1188" t="s">
        <v>1182</v>
      </c>
      <c r="AA1188" s="2">
        <v>741401</v>
      </c>
      <c r="AB1188">
        <v>0</v>
      </c>
      <c r="AC1188">
        <v>0</v>
      </c>
      <c r="AD1188">
        <v>9152.9</v>
      </c>
      <c r="AE1188">
        <v>0</v>
      </c>
    </row>
    <row r="1189" spans="1:31" x14ac:dyDescent="0.25">
      <c r="A1189" t="s">
        <v>1183</v>
      </c>
      <c r="AA1189" s="2">
        <v>741402</v>
      </c>
      <c r="AB1189">
        <v>0</v>
      </c>
      <c r="AC1189">
        <v>0</v>
      </c>
      <c r="AD1189">
        <v>0</v>
      </c>
      <c r="AE1189">
        <v>0</v>
      </c>
    </row>
    <row r="1190" spans="1:31" x14ac:dyDescent="0.25">
      <c r="A1190" t="s">
        <v>1184</v>
      </c>
      <c r="AA1190" s="2">
        <v>741403</v>
      </c>
      <c r="AB1190">
        <v>0</v>
      </c>
      <c r="AC1190">
        <v>0</v>
      </c>
      <c r="AD1190">
        <v>0</v>
      </c>
      <c r="AE1190">
        <v>0</v>
      </c>
    </row>
    <row r="1191" spans="1:31" x14ac:dyDescent="0.25">
      <c r="A1191" t="s">
        <v>1185</v>
      </c>
      <c r="AA1191" s="2">
        <v>741404</v>
      </c>
      <c r="AB1191">
        <v>0</v>
      </c>
      <c r="AC1191">
        <v>0</v>
      </c>
      <c r="AD1191">
        <v>0</v>
      </c>
      <c r="AE1191">
        <v>0</v>
      </c>
    </row>
    <row r="1192" spans="1:31" x14ac:dyDescent="0.25">
      <c r="A1192" t="s">
        <v>1186</v>
      </c>
      <c r="AA1192" s="2">
        <v>741405</v>
      </c>
      <c r="AB1192">
        <v>0</v>
      </c>
      <c r="AC1192">
        <v>0</v>
      </c>
      <c r="AD1192">
        <v>0</v>
      </c>
      <c r="AE1192">
        <v>0</v>
      </c>
    </row>
    <row r="1193" spans="1:31" x14ac:dyDescent="0.25">
      <c r="A1193" t="s">
        <v>1187</v>
      </c>
      <c r="B1193">
        <v>0</v>
      </c>
      <c r="C1193">
        <v>0</v>
      </c>
      <c r="D1193">
        <v>0</v>
      </c>
      <c r="E1193">
        <v>0</v>
      </c>
      <c r="G1193">
        <v>0</v>
      </c>
      <c r="H1193">
        <v>0</v>
      </c>
      <c r="I1193">
        <v>0</v>
      </c>
      <c r="J1193">
        <v>0</v>
      </c>
      <c r="L1193">
        <v>0</v>
      </c>
      <c r="M1193">
        <v>0</v>
      </c>
      <c r="N1193">
        <v>0</v>
      </c>
      <c r="O1193">
        <v>0</v>
      </c>
      <c r="Q1193">
        <v>0</v>
      </c>
      <c r="R1193">
        <v>0</v>
      </c>
      <c r="S1193">
        <v>5696237.96</v>
      </c>
      <c r="T1193">
        <v>31849294</v>
      </c>
      <c r="V1193">
        <v>0</v>
      </c>
      <c r="W1193">
        <v>0</v>
      </c>
      <c r="X1193">
        <v>2412763.4</v>
      </c>
      <c r="Y1193">
        <v>33278804.370000001</v>
      </c>
      <c r="AA1193" s="2">
        <v>741409</v>
      </c>
      <c r="AB1193">
        <v>1169718.79</v>
      </c>
      <c r="AC1193">
        <v>0</v>
      </c>
      <c r="AD1193">
        <v>0</v>
      </c>
      <c r="AE1193">
        <v>28.938073960000001</v>
      </c>
    </row>
    <row r="1194" spans="1:31" x14ac:dyDescent="0.25">
      <c r="A1194" t="s">
        <v>1188</v>
      </c>
      <c r="B1194">
        <v>0</v>
      </c>
      <c r="C1194">
        <v>0</v>
      </c>
      <c r="D1194">
        <v>0</v>
      </c>
      <c r="E1194">
        <v>0</v>
      </c>
      <c r="G1194">
        <v>0</v>
      </c>
      <c r="H1194">
        <v>0</v>
      </c>
      <c r="I1194">
        <v>0</v>
      </c>
      <c r="J1194">
        <v>0</v>
      </c>
      <c r="L1194">
        <v>0</v>
      </c>
      <c r="M1194">
        <v>0</v>
      </c>
      <c r="N1194">
        <v>0</v>
      </c>
      <c r="O1194">
        <v>0</v>
      </c>
      <c r="Q1194">
        <v>0</v>
      </c>
      <c r="R1194">
        <v>0</v>
      </c>
      <c r="S1194">
        <v>0</v>
      </c>
      <c r="T1194">
        <v>172405.18</v>
      </c>
      <c r="V1194">
        <v>0</v>
      </c>
      <c r="W1194">
        <v>0</v>
      </c>
      <c r="X1194">
        <v>0</v>
      </c>
      <c r="Y1194">
        <v>200181.94</v>
      </c>
      <c r="AA1194" s="2">
        <v>741410</v>
      </c>
      <c r="AB1194">
        <v>0</v>
      </c>
      <c r="AC1194">
        <v>0</v>
      </c>
      <c r="AD1194">
        <v>0</v>
      </c>
      <c r="AE1194">
        <v>0.15993381000000001</v>
      </c>
    </row>
    <row r="1195" spans="1:31" x14ac:dyDescent="0.25">
      <c r="A1195" t="s">
        <v>1189</v>
      </c>
      <c r="B1195">
        <v>0</v>
      </c>
      <c r="C1195">
        <v>0</v>
      </c>
      <c r="D1195">
        <v>0</v>
      </c>
      <c r="E1195">
        <v>0</v>
      </c>
      <c r="G1195">
        <v>0</v>
      </c>
      <c r="H1195">
        <v>0</v>
      </c>
      <c r="I1195">
        <v>0</v>
      </c>
      <c r="J1195">
        <v>0</v>
      </c>
      <c r="L1195">
        <v>0</v>
      </c>
      <c r="M1195">
        <v>0</v>
      </c>
      <c r="N1195">
        <v>0</v>
      </c>
      <c r="O1195">
        <v>0</v>
      </c>
      <c r="Q1195">
        <v>1165729.94</v>
      </c>
      <c r="R1195">
        <v>0</v>
      </c>
      <c r="S1195">
        <v>0</v>
      </c>
      <c r="T1195">
        <v>0</v>
      </c>
      <c r="V1195">
        <v>0</v>
      </c>
      <c r="W1195">
        <v>840129.21</v>
      </c>
      <c r="X1195">
        <v>0</v>
      </c>
      <c r="Y1195">
        <v>0</v>
      </c>
      <c r="AA1195" s="2">
        <v>741411</v>
      </c>
      <c r="AB1195">
        <v>0</v>
      </c>
      <c r="AC1195">
        <v>0</v>
      </c>
      <c r="AD1195">
        <v>364935.3</v>
      </c>
      <c r="AE1195">
        <v>0</v>
      </c>
    </row>
    <row r="1196" spans="1:31" x14ac:dyDescent="0.25">
      <c r="A1196" t="s">
        <v>1190</v>
      </c>
      <c r="B1196">
        <v>0</v>
      </c>
      <c r="C1196">
        <v>0</v>
      </c>
      <c r="D1196">
        <v>0</v>
      </c>
      <c r="E1196">
        <v>0</v>
      </c>
      <c r="G1196">
        <v>0</v>
      </c>
      <c r="H1196">
        <v>0</v>
      </c>
      <c r="I1196">
        <v>0</v>
      </c>
      <c r="J1196">
        <v>0</v>
      </c>
      <c r="L1196">
        <v>0</v>
      </c>
      <c r="M1196">
        <v>0</v>
      </c>
      <c r="N1196">
        <v>0</v>
      </c>
      <c r="O1196">
        <v>0</v>
      </c>
      <c r="Q1196">
        <v>0</v>
      </c>
      <c r="R1196">
        <v>0</v>
      </c>
      <c r="S1196">
        <v>0</v>
      </c>
      <c r="T1196">
        <v>203790.46</v>
      </c>
      <c r="V1196">
        <v>0</v>
      </c>
      <c r="W1196">
        <v>0</v>
      </c>
      <c r="X1196">
        <v>0</v>
      </c>
      <c r="Y1196">
        <v>742967.18</v>
      </c>
      <c r="AA1196" s="2">
        <v>741412</v>
      </c>
      <c r="AB1196">
        <v>0</v>
      </c>
      <c r="AC1196">
        <v>0</v>
      </c>
      <c r="AD1196">
        <v>0</v>
      </c>
      <c r="AE1196">
        <v>0.48179466999999998</v>
      </c>
    </row>
    <row r="1197" spans="1:31" x14ac:dyDescent="0.25">
      <c r="A1197" t="s">
        <v>1191</v>
      </c>
      <c r="AA1197" s="2">
        <v>741413</v>
      </c>
      <c r="AB1197">
        <v>0</v>
      </c>
      <c r="AC1197">
        <v>0</v>
      </c>
      <c r="AD1197">
        <v>0</v>
      </c>
      <c r="AE1197">
        <v>0</v>
      </c>
    </row>
    <row r="1198" spans="1:31" x14ac:dyDescent="0.25">
      <c r="A1198" t="s">
        <v>1192</v>
      </c>
      <c r="B1198">
        <v>0</v>
      </c>
      <c r="C1198">
        <v>0</v>
      </c>
      <c r="D1198">
        <v>0</v>
      </c>
      <c r="E1198">
        <v>0</v>
      </c>
      <c r="G1198">
        <v>0</v>
      </c>
      <c r="H1198">
        <v>0</v>
      </c>
      <c r="I1198">
        <v>0</v>
      </c>
      <c r="J1198">
        <v>204227.54</v>
      </c>
      <c r="L1198">
        <v>0</v>
      </c>
      <c r="M1198">
        <v>0</v>
      </c>
      <c r="N1198">
        <v>0</v>
      </c>
      <c r="O1198">
        <v>319791.56</v>
      </c>
      <c r="Q1198">
        <v>0</v>
      </c>
      <c r="R1198">
        <v>2719410.5</v>
      </c>
      <c r="S1198">
        <v>16724737.300000001</v>
      </c>
      <c r="T1198">
        <v>0</v>
      </c>
      <c r="V1198">
        <v>2155792.29</v>
      </c>
      <c r="W1198">
        <v>0</v>
      </c>
      <c r="X1198">
        <v>24724737.300000001</v>
      </c>
      <c r="Y1198">
        <v>0</v>
      </c>
      <c r="AA1198" s="2">
        <v>741417</v>
      </c>
      <c r="AB1198">
        <v>24724737.300000001</v>
      </c>
      <c r="AC1198">
        <v>0</v>
      </c>
      <c r="AD1198">
        <v>0</v>
      </c>
      <c r="AE1198">
        <v>0</v>
      </c>
    </row>
    <row r="1199" spans="1:31" x14ac:dyDescent="0.25">
      <c r="A1199" t="s">
        <v>1193</v>
      </c>
      <c r="B1199">
        <v>0</v>
      </c>
      <c r="C1199">
        <v>0</v>
      </c>
      <c r="D1199">
        <v>0</v>
      </c>
      <c r="E1199">
        <v>0</v>
      </c>
      <c r="G1199">
        <v>0</v>
      </c>
      <c r="H1199">
        <v>84713.3</v>
      </c>
      <c r="I1199">
        <v>0</v>
      </c>
      <c r="J1199">
        <v>0</v>
      </c>
      <c r="L1199">
        <v>0</v>
      </c>
      <c r="M1199">
        <v>47672.03</v>
      </c>
      <c r="N1199">
        <v>0</v>
      </c>
      <c r="O1199">
        <v>403628.55</v>
      </c>
      <c r="Q1199">
        <v>0</v>
      </c>
      <c r="R1199">
        <v>0</v>
      </c>
      <c r="S1199">
        <v>0</v>
      </c>
      <c r="T1199">
        <v>0</v>
      </c>
      <c r="V1199">
        <v>0</v>
      </c>
      <c r="W1199">
        <v>0</v>
      </c>
      <c r="X1199">
        <v>0</v>
      </c>
      <c r="Y1199">
        <v>0</v>
      </c>
      <c r="AA1199" s="2">
        <v>741418</v>
      </c>
      <c r="AB1199">
        <v>0</v>
      </c>
      <c r="AC1199">
        <v>0</v>
      </c>
      <c r="AD1199">
        <v>0</v>
      </c>
      <c r="AE1199">
        <v>0</v>
      </c>
    </row>
    <row r="1200" spans="1:31" x14ac:dyDescent="0.25">
      <c r="A1200" t="s">
        <v>1194</v>
      </c>
      <c r="B1200">
        <v>0</v>
      </c>
      <c r="C1200">
        <v>0</v>
      </c>
      <c r="D1200">
        <v>0</v>
      </c>
      <c r="E1200">
        <v>0</v>
      </c>
      <c r="G1200">
        <v>0</v>
      </c>
      <c r="H1200">
        <v>0</v>
      </c>
      <c r="I1200">
        <v>0</v>
      </c>
      <c r="J1200">
        <v>0</v>
      </c>
      <c r="L1200">
        <v>0</v>
      </c>
      <c r="M1200">
        <v>0</v>
      </c>
      <c r="N1200">
        <v>0</v>
      </c>
      <c r="O1200">
        <v>269356.19</v>
      </c>
      <c r="Q1200">
        <v>2325540.19</v>
      </c>
      <c r="R1200">
        <v>0</v>
      </c>
      <c r="S1200">
        <v>0</v>
      </c>
      <c r="T1200">
        <v>0</v>
      </c>
      <c r="V1200">
        <v>0</v>
      </c>
      <c r="W1200">
        <v>2319588.92</v>
      </c>
      <c r="X1200">
        <v>0</v>
      </c>
      <c r="Y1200">
        <v>0</v>
      </c>
      <c r="AA1200" s="2">
        <v>741419</v>
      </c>
      <c r="AB1200">
        <v>0</v>
      </c>
      <c r="AC1200">
        <v>0</v>
      </c>
      <c r="AD1200">
        <v>2315355.5499999998</v>
      </c>
      <c r="AE1200">
        <v>0</v>
      </c>
    </row>
    <row r="1201" spans="1:31" x14ac:dyDescent="0.25">
      <c r="A1201" t="s">
        <v>1195</v>
      </c>
      <c r="B1201">
        <v>0</v>
      </c>
      <c r="C1201">
        <v>0</v>
      </c>
      <c r="D1201">
        <v>0</v>
      </c>
      <c r="E1201">
        <v>0</v>
      </c>
      <c r="G1201">
        <v>0</v>
      </c>
      <c r="H1201">
        <v>0</v>
      </c>
      <c r="I1201">
        <v>0</v>
      </c>
      <c r="J1201">
        <v>0</v>
      </c>
      <c r="L1201">
        <v>0</v>
      </c>
      <c r="M1201">
        <v>0</v>
      </c>
      <c r="N1201">
        <v>0</v>
      </c>
      <c r="O1201">
        <v>0</v>
      </c>
      <c r="Q1201">
        <v>0</v>
      </c>
      <c r="R1201">
        <v>0</v>
      </c>
      <c r="S1201">
        <v>1249427.67</v>
      </c>
      <c r="T1201">
        <v>0</v>
      </c>
      <c r="V1201">
        <v>0</v>
      </c>
      <c r="W1201">
        <v>0</v>
      </c>
      <c r="X1201">
        <v>1249427.67</v>
      </c>
      <c r="Y1201">
        <v>0</v>
      </c>
      <c r="AA1201" s="2">
        <v>741420</v>
      </c>
      <c r="AB1201">
        <v>1249427.67</v>
      </c>
      <c r="AC1201">
        <v>0</v>
      </c>
      <c r="AD1201">
        <v>0</v>
      </c>
      <c r="AE1201">
        <v>0</v>
      </c>
    </row>
    <row r="1202" spans="1:31" x14ac:dyDescent="0.25">
      <c r="A1202" t="s">
        <v>1196</v>
      </c>
      <c r="AA1202" s="2">
        <v>741421</v>
      </c>
      <c r="AB1202">
        <v>0</v>
      </c>
      <c r="AC1202">
        <v>0</v>
      </c>
      <c r="AD1202">
        <v>0</v>
      </c>
      <c r="AE1202">
        <v>0</v>
      </c>
    </row>
    <row r="1203" spans="1:31" x14ac:dyDescent="0.25">
      <c r="A1203" t="s">
        <v>1197</v>
      </c>
      <c r="B1203">
        <v>0</v>
      </c>
      <c r="C1203">
        <v>0</v>
      </c>
      <c r="D1203">
        <v>0</v>
      </c>
      <c r="E1203">
        <v>0</v>
      </c>
      <c r="G1203">
        <v>151576.51</v>
      </c>
      <c r="H1203">
        <v>173495.88</v>
      </c>
      <c r="I1203">
        <v>0</v>
      </c>
      <c r="J1203">
        <v>1095287.75</v>
      </c>
      <c r="L1203">
        <v>348106.53</v>
      </c>
      <c r="M1203">
        <v>227112.46</v>
      </c>
      <c r="N1203">
        <v>0</v>
      </c>
      <c r="O1203">
        <v>827786.75</v>
      </c>
      <c r="Q1203">
        <v>0</v>
      </c>
      <c r="R1203">
        <v>0</v>
      </c>
      <c r="S1203">
        <v>0</v>
      </c>
      <c r="T1203">
        <v>0</v>
      </c>
      <c r="V1203">
        <v>0</v>
      </c>
      <c r="W1203">
        <v>0</v>
      </c>
      <c r="X1203">
        <v>0</v>
      </c>
      <c r="Y1203">
        <v>0</v>
      </c>
      <c r="AA1203" s="2">
        <v>7415</v>
      </c>
      <c r="AB1203">
        <v>0</v>
      </c>
      <c r="AC1203">
        <v>0</v>
      </c>
      <c r="AD1203">
        <v>0</v>
      </c>
      <c r="AE1203">
        <v>8.7330960000000013E-2</v>
      </c>
    </row>
    <row r="1204" spans="1:31" x14ac:dyDescent="0.25">
      <c r="A1204" t="s">
        <v>1198</v>
      </c>
      <c r="B1204">
        <v>0</v>
      </c>
      <c r="C1204">
        <v>0</v>
      </c>
      <c r="D1204">
        <v>0</v>
      </c>
      <c r="E1204">
        <v>0</v>
      </c>
      <c r="G1204">
        <v>0</v>
      </c>
      <c r="H1204">
        <v>173495.88</v>
      </c>
      <c r="I1204">
        <v>0</v>
      </c>
      <c r="J1204">
        <v>0</v>
      </c>
      <c r="L1204">
        <v>0</v>
      </c>
      <c r="M1204">
        <v>224191.73</v>
      </c>
      <c r="N1204">
        <v>0</v>
      </c>
      <c r="O1204">
        <v>0</v>
      </c>
      <c r="Q1204">
        <v>0</v>
      </c>
      <c r="R1204">
        <v>0</v>
      </c>
      <c r="S1204">
        <v>0</v>
      </c>
      <c r="T1204">
        <v>0</v>
      </c>
      <c r="V1204">
        <v>0</v>
      </c>
      <c r="W1204">
        <v>0</v>
      </c>
      <c r="X1204">
        <v>0</v>
      </c>
      <c r="Y1204">
        <v>0</v>
      </c>
      <c r="AA1204" s="2">
        <v>741505</v>
      </c>
      <c r="AB1204">
        <v>0</v>
      </c>
      <c r="AC1204">
        <v>0</v>
      </c>
      <c r="AD1204">
        <v>0</v>
      </c>
      <c r="AE1204">
        <v>0.04</v>
      </c>
    </row>
    <row r="1205" spans="1:31" x14ac:dyDescent="0.25">
      <c r="A1205" t="s">
        <v>1199</v>
      </c>
      <c r="B1205">
        <v>0</v>
      </c>
      <c r="C1205">
        <v>0</v>
      </c>
      <c r="D1205">
        <v>0</v>
      </c>
      <c r="E1205">
        <v>0</v>
      </c>
      <c r="G1205">
        <v>151576.51</v>
      </c>
      <c r="H1205">
        <v>0</v>
      </c>
      <c r="I1205">
        <v>0</v>
      </c>
      <c r="J1205">
        <v>1095287.75</v>
      </c>
      <c r="L1205">
        <v>348106.53</v>
      </c>
      <c r="M1205">
        <v>2920.73</v>
      </c>
      <c r="N1205">
        <v>0</v>
      </c>
      <c r="O1205">
        <v>827786.75</v>
      </c>
      <c r="Q1205">
        <v>0</v>
      </c>
      <c r="R1205">
        <v>0</v>
      </c>
      <c r="S1205">
        <v>0</v>
      </c>
      <c r="T1205">
        <v>0</v>
      </c>
      <c r="V1205">
        <v>0</v>
      </c>
      <c r="W1205">
        <v>0</v>
      </c>
      <c r="X1205">
        <v>0</v>
      </c>
      <c r="Y1205">
        <v>0</v>
      </c>
      <c r="AA1205" s="2">
        <v>741510</v>
      </c>
      <c r="AB1205">
        <v>0</v>
      </c>
      <c r="AC1205">
        <v>0</v>
      </c>
      <c r="AD1205">
        <v>0</v>
      </c>
      <c r="AE1205">
        <v>4.7330959999999998E-2</v>
      </c>
    </row>
    <row r="1206" spans="1:31" x14ac:dyDescent="0.25">
      <c r="A1206" t="s">
        <v>1200</v>
      </c>
      <c r="B1206">
        <v>0</v>
      </c>
      <c r="C1206">
        <v>0</v>
      </c>
      <c r="D1206">
        <v>0</v>
      </c>
      <c r="E1206">
        <v>0</v>
      </c>
      <c r="G1206">
        <v>0</v>
      </c>
      <c r="H1206">
        <v>0</v>
      </c>
      <c r="I1206">
        <v>0</v>
      </c>
      <c r="J1206">
        <v>0</v>
      </c>
      <c r="L1206">
        <v>0</v>
      </c>
      <c r="M1206">
        <v>0</v>
      </c>
      <c r="N1206">
        <v>0</v>
      </c>
      <c r="O1206">
        <v>0</v>
      </c>
      <c r="Q1206">
        <v>0</v>
      </c>
      <c r="R1206">
        <v>0</v>
      </c>
      <c r="S1206">
        <v>0</v>
      </c>
      <c r="T1206">
        <v>0</v>
      </c>
      <c r="V1206">
        <v>0</v>
      </c>
      <c r="W1206">
        <v>0</v>
      </c>
      <c r="X1206">
        <v>0</v>
      </c>
      <c r="Y1206">
        <v>0</v>
      </c>
      <c r="AA1206" s="2">
        <v>741515</v>
      </c>
      <c r="AB1206">
        <v>0</v>
      </c>
      <c r="AC1206">
        <v>0</v>
      </c>
      <c r="AD1206">
        <v>0</v>
      </c>
      <c r="AE1206">
        <v>0</v>
      </c>
    </row>
    <row r="1207" spans="1:31" x14ac:dyDescent="0.25">
      <c r="A1207" t="s">
        <v>1201</v>
      </c>
      <c r="B1207">
        <v>0</v>
      </c>
      <c r="C1207">
        <v>0</v>
      </c>
      <c r="D1207">
        <v>0</v>
      </c>
      <c r="E1207">
        <v>0</v>
      </c>
      <c r="G1207">
        <v>0</v>
      </c>
      <c r="H1207">
        <v>0</v>
      </c>
      <c r="I1207">
        <v>0</v>
      </c>
      <c r="J1207">
        <v>0</v>
      </c>
      <c r="L1207">
        <v>0</v>
      </c>
      <c r="M1207">
        <v>0</v>
      </c>
      <c r="N1207">
        <v>0</v>
      </c>
      <c r="O1207">
        <v>0</v>
      </c>
      <c r="Q1207">
        <v>0</v>
      </c>
      <c r="R1207">
        <v>0</v>
      </c>
      <c r="S1207">
        <v>0</v>
      </c>
      <c r="T1207">
        <v>0</v>
      </c>
      <c r="V1207">
        <v>0</v>
      </c>
      <c r="W1207">
        <v>0</v>
      </c>
      <c r="X1207">
        <v>0</v>
      </c>
      <c r="Y1207">
        <v>0</v>
      </c>
      <c r="AA1207" s="2">
        <v>741520</v>
      </c>
      <c r="AB1207">
        <v>0</v>
      </c>
      <c r="AC1207">
        <v>0</v>
      </c>
      <c r="AD1207">
        <v>0</v>
      </c>
      <c r="AE1207">
        <v>0</v>
      </c>
    </row>
    <row r="1208" spans="1:31" x14ac:dyDescent="0.25">
      <c r="A1208" t="s">
        <v>1202</v>
      </c>
      <c r="AA1208" s="2">
        <v>741525</v>
      </c>
      <c r="AB1208">
        <v>0</v>
      </c>
      <c r="AC1208">
        <v>0</v>
      </c>
      <c r="AD1208">
        <v>0</v>
      </c>
      <c r="AE1208">
        <v>0</v>
      </c>
    </row>
    <row r="1209" spans="1:31" x14ac:dyDescent="0.25">
      <c r="A1209" t="s">
        <v>1203</v>
      </c>
      <c r="B1209">
        <v>0</v>
      </c>
      <c r="C1209">
        <v>0</v>
      </c>
      <c r="D1209">
        <v>0</v>
      </c>
      <c r="E1209">
        <v>0</v>
      </c>
      <c r="G1209">
        <v>6796.19</v>
      </c>
      <c r="H1209">
        <v>3507.38</v>
      </c>
      <c r="I1209">
        <v>0</v>
      </c>
      <c r="J1209">
        <v>0</v>
      </c>
      <c r="L1209">
        <v>7720.97</v>
      </c>
      <c r="M1209">
        <v>8211.32</v>
      </c>
      <c r="N1209">
        <v>0</v>
      </c>
      <c r="O1209">
        <v>0</v>
      </c>
      <c r="Q1209">
        <v>0</v>
      </c>
      <c r="R1209">
        <v>0</v>
      </c>
      <c r="S1209">
        <v>0</v>
      </c>
      <c r="T1209">
        <v>0</v>
      </c>
      <c r="V1209">
        <v>0</v>
      </c>
      <c r="W1209">
        <v>0</v>
      </c>
      <c r="X1209">
        <v>0</v>
      </c>
      <c r="Y1209">
        <v>0</v>
      </c>
      <c r="AA1209" s="2">
        <v>7416</v>
      </c>
      <c r="AB1209">
        <v>0</v>
      </c>
      <c r="AC1209">
        <v>0</v>
      </c>
      <c r="AD1209">
        <v>0</v>
      </c>
      <c r="AE1209">
        <v>0</v>
      </c>
    </row>
    <row r="1210" spans="1:31" x14ac:dyDescent="0.25">
      <c r="A1210" t="s">
        <v>1204</v>
      </c>
      <c r="B1210">
        <v>0</v>
      </c>
      <c r="C1210">
        <v>0</v>
      </c>
      <c r="D1210">
        <v>0</v>
      </c>
      <c r="E1210">
        <v>0</v>
      </c>
      <c r="G1210">
        <v>0</v>
      </c>
      <c r="H1210">
        <v>3507.38</v>
      </c>
      <c r="I1210">
        <v>0</v>
      </c>
      <c r="J1210">
        <v>0</v>
      </c>
      <c r="L1210">
        <v>0</v>
      </c>
      <c r="M1210">
        <v>8211.32</v>
      </c>
      <c r="N1210">
        <v>0</v>
      </c>
      <c r="O1210">
        <v>0</v>
      </c>
      <c r="Q1210">
        <v>0</v>
      </c>
      <c r="R1210">
        <v>0</v>
      </c>
      <c r="S1210">
        <v>0</v>
      </c>
      <c r="T1210">
        <v>0</v>
      </c>
      <c r="V1210">
        <v>0</v>
      </c>
      <c r="W1210">
        <v>0</v>
      </c>
      <c r="X1210">
        <v>0</v>
      </c>
      <c r="Y1210">
        <v>0</v>
      </c>
      <c r="AA1210" s="2">
        <v>741605</v>
      </c>
      <c r="AB1210">
        <v>0</v>
      </c>
      <c r="AC1210">
        <v>0</v>
      </c>
      <c r="AD1210">
        <v>0</v>
      </c>
      <c r="AE1210">
        <v>0</v>
      </c>
    </row>
    <row r="1211" spans="1:31" x14ac:dyDescent="0.25">
      <c r="A1211" t="s">
        <v>1205</v>
      </c>
      <c r="B1211">
        <v>0</v>
      </c>
      <c r="C1211">
        <v>0</v>
      </c>
      <c r="D1211">
        <v>0</v>
      </c>
      <c r="E1211">
        <v>0</v>
      </c>
      <c r="G1211">
        <v>6796.19</v>
      </c>
      <c r="H1211">
        <v>0</v>
      </c>
      <c r="I1211">
        <v>0</v>
      </c>
      <c r="J1211">
        <v>0</v>
      </c>
      <c r="L1211">
        <v>7720.97</v>
      </c>
      <c r="M1211">
        <v>0</v>
      </c>
      <c r="N1211">
        <v>0</v>
      </c>
      <c r="O1211">
        <v>0</v>
      </c>
      <c r="Q1211">
        <v>0</v>
      </c>
      <c r="R1211">
        <v>0</v>
      </c>
      <c r="S1211">
        <v>0</v>
      </c>
      <c r="T1211">
        <v>0</v>
      </c>
      <c r="V1211">
        <v>0</v>
      </c>
      <c r="W1211">
        <v>0</v>
      </c>
      <c r="X1211">
        <v>0</v>
      </c>
      <c r="Y1211">
        <v>0</v>
      </c>
      <c r="AA1211" s="2">
        <v>741610</v>
      </c>
      <c r="AB1211">
        <v>0</v>
      </c>
      <c r="AC1211">
        <v>0</v>
      </c>
      <c r="AD1211">
        <v>0</v>
      </c>
      <c r="AE1211">
        <v>0</v>
      </c>
    </row>
    <row r="1212" spans="1:31" x14ac:dyDescent="0.25">
      <c r="A1212" t="s">
        <v>1206</v>
      </c>
      <c r="B1212">
        <v>0</v>
      </c>
      <c r="C1212">
        <v>0</v>
      </c>
      <c r="D1212">
        <v>0</v>
      </c>
      <c r="E1212">
        <v>0</v>
      </c>
      <c r="G1212">
        <v>1345430</v>
      </c>
      <c r="H1212">
        <v>0</v>
      </c>
      <c r="I1212">
        <v>0</v>
      </c>
      <c r="J1212">
        <v>0</v>
      </c>
      <c r="L1212">
        <v>1676580</v>
      </c>
      <c r="M1212">
        <v>0</v>
      </c>
      <c r="N1212">
        <v>0</v>
      </c>
      <c r="O1212">
        <v>0</v>
      </c>
      <c r="Q1212">
        <v>47760893.200000003</v>
      </c>
      <c r="R1212">
        <v>142703013.08000001</v>
      </c>
      <c r="S1212">
        <v>0</v>
      </c>
      <c r="T1212">
        <v>21037413.010000002</v>
      </c>
      <c r="V1212">
        <v>197563928.75</v>
      </c>
      <c r="W1212">
        <v>17566331.809999999</v>
      </c>
      <c r="X1212">
        <v>0</v>
      </c>
      <c r="Y1212">
        <v>21037413.010000002</v>
      </c>
      <c r="AA1212" s="2">
        <v>7490</v>
      </c>
      <c r="AB1212">
        <v>0</v>
      </c>
      <c r="AC1212">
        <v>243762250.30000001</v>
      </c>
      <c r="AD1212">
        <v>7028322.8899999997</v>
      </c>
      <c r="AE1212">
        <v>7.3663259999999994E-2</v>
      </c>
    </row>
    <row r="1213" spans="1:31" x14ac:dyDescent="0.25">
      <c r="A1213" t="s">
        <v>1207</v>
      </c>
      <c r="B1213">
        <v>0</v>
      </c>
      <c r="C1213">
        <v>0</v>
      </c>
      <c r="D1213">
        <v>0</v>
      </c>
      <c r="E1213">
        <v>0</v>
      </c>
      <c r="G1213">
        <v>0</v>
      </c>
      <c r="H1213">
        <v>0</v>
      </c>
      <c r="I1213">
        <v>0</v>
      </c>
      <c r="J1213">
        <v>0</v>
      </c>
      <c r="L1213">
        <v>0</v>
      </c>
      <c r="M1213">
        <v>0</v>
      </c>
      <c r="N1213">
        <v>0</v>
      </c>
      <c r="O1213">
        <v>0</v>
      </c>
      <c r="Q1213">
        <v>0</v>
      </c>
      <c r="R1213">
        <v>0</v>
      </c>
      <c r="S1213">
        <v>0</v>
      </c>
      <c r="T1213">
        <v>0</v>
      </c>
      <c r="V1213">
        <v>0</v>
      </c>
      <c r="W1213">
        <v>0</v>
      </c>
      <c r="X1213">
        <v>0</v>
      </c>
      <c r="Y1213">
        <v>0</v>
      </c>
      <c r="AA1213" s="2">
        <v>749005</v>
      </c>
      <c r="AB1213">
        <v>0</v>
      </c>
      <c r="AC1213">
        <v>0</v>
      </c>
      <c r="AD1213">
        <v>0</v>
      </c>
      <c r="AE1213">
        <v>0</v>
      </c>
    </row>
    <row r="1214" spans="1:31" x14ac:dyDescent="0.25">
      <c r="A1214" t="s">
        <v>1208</v>
      </c>
      <c r="B1214">
        <v>0</v>
      </c>
      <c r="C1214">
        <v>0</v>
      </c>
      <c r="D1214">
        <v>0</v>
      </c>
      <c r="E1214">
        <v>0</v>
      </c>
      <c r="G1214">
        <v>0</v>
      </c>
      <c r="H1214">
        <v>0</v>
      </c>
      <c r="I1214">
        <v>0</v>
      </c>
      <c r="J1214">
        <v>0</v>
      </c>
      <c r="L1214">
        <v>0</v>
      </c>
      <c r="M1214">
        <v>0</v>
      </c>
      <c r="N1214">
        <v>0</v>
      </c>
      <c r="O1214">
        <v>0</v>
      </c>
      <c r="Q1214">
        <v>0</v>
      </c>
      <c r="R1214">
        <v>0</v>
      </c>
      <c r="S1214">
        <v>0</v>
      </c>
      <c r="T1214">
        <v>0</v>
      </c>
      <c r="V1214">
        <v>0</v>
      </c>
      <c r="W1214">
        <v>0</v>
      </c>
      <c r="X1214">
        <v>0</v>
      </c>
      <c r="Y1214">
        <v>0</v>
      </c>
      <c r="AA1214" s="2">
        <v>749010</v>
      </c>
      <c r="AB1214">
        <v>0</v>
      </c>
      <c r="AC1214">
        <v>0</v>
      </c>
      <c r="AD1214">
        <v>0</v>
      </c>
      <c r="AE1214">
        <v>0</v>
      </c>
    </row>
    <row r="1215" spans="1:31" x14ac:dyDescent="0.25">
      <c r="A1215" t="s">
        <v>1209</v>
      </c>
      <c r="B1215">
        <v>0</v>
      </c>
      <c r="C1215">
        <v>0</v>
      </c>
      <c r="D1215">
        <v>0</v>
      </c>
      <c r="E1215">
        <v>0</v>
      </c>
      <c r="G1215">
        <v>1345430</v>
      </c>
      <c r="H1215">
        <v>0</v>
      </c>
      <c r="I1215">
        <v>0</v>
      </c>
      <c r="J1215">
        <v>0</v>
      </c>
      <c r="L1215">
        <v>1676580</v>
      </c>
      <c r="M1215">
        <v>0</v>
      </c>
      <c r="N1215">
        <v>0</v>
      </c>
      <c r="O1215">
        <v>0</v>
      </c>
      <c r="Q1215">
        <v>38363371.909999996</v>
      </c>
      <c r="R1215">
        <v>2400.69</v>
      </c>
      <c r="S1215">
        <v>0</v>
      </c>
      <c r="T1215">
        <v>0</v>
      </c>
      <c r="V1215">
        <v>2400.69</v>
      </c>
      <c r="W1215">
        <v>11645000</v>
      </c>
      <c r="X1215">
        <v>0</v>
      </c>
      <c r="Y1215">
        <v>0</v>
      </c>
      <c r="AA1215" s="2">
        <v>749020</v>
      </c>
      <c r="AB1215">
        <v>0</v>
      </c>
      <c r="AC1215">
        <v>2400.69</v>
      </c>
      <c r="AD1215">
        <v>2285000</v>
      </c>
      <c r="AE1215">
        <v>0</v>
      </c>
    </row>
    <row r="1216" spans="1:31" x14ac:dyDescent="0.25">
      <c r="A1216" t="s">
        <v>1210</v>
      </c>
      <c r="B1216">
        <v>0</v>
      </c>
      <c r="C1216">
        <v>0</v>
      </c>
      <c r="D1216">
        <v>0</v>
      </c>
      <c r="E1216">
        <v>0</v>
      </c>
      <c r="G1216">
        <v>0</v>
      </c>
      <c r="H1216">
        <v>0</v>
      </c>
      <c r="I1216">
        <v>0</v>
      </c>
      <c r="J1216">
        <v>0</v>
      </c>
      <c r="L1216">
        <v>0</v>
      </c>
      <c r="M1216">
        <v>0</v>
      </c>
      <c r="N1216">
        <v>0</v>
      </c>
      <c r="O1216">
        <v>0</v>
      </c>
      <c r="Q1216">
        <v>9397521.2899999991</v>
      </c>
      <c r="R1216">
        <v>142700612.38999999</v>
      </c>
      <c r="S1216">
        <v>0</v>
      </c>
      <c r="T1216">
        <v>64480.01</v>
      </c>
      <c r="V1216">
        <v>197561528.06</v>
      </c>
      <c r="W1216">
        <v>5921331.8099999996</v>
      </c>
      <c r="X1216">
        <v>0</v>
      </c>
      <c r="Y1216">
        <v>64480.01</v>
      </c>
      <c r="AA1216" s="2">
        <v>749090</v>
      </c>
      <c r="AB1216">
        <v>0</v>
      </c>
      <c r="AC1216">
        <v>243759849.61000001</v>
      </c>
      <c r="AD1216">
        <v>4743322.8899999997</v>
      </c>
      <c r="AE1216">
        <v>7.3663259999999994E-2</v>
      </c>
    </row>
    <row r="1217" spans="1:31" x14ac:dyDescent="0.25">
      <c r="A1217" t="s">
        <v>1211</v>
      </c>
      <c r="B1217">
        <v>19504668.07</v>
      </c>
      <c r="C1217">
        <v>0</v>
      </c>
      <c r="D1217">
        <v>0</v>
      </c>
      <c r="E1217">
        <v>0</v>
      </c>
      <c r="G1217">
        <v>19517128.800000001</v>
      </c>
      <c r="H1217">
        <v>0</v>
      </c>
      <c r="I1217">
        <v>0</v>
      </c>
      <c r="J1217">
        <v>0</v>
      </c>
      <c r="L1217">
        <v>19297543.59</v>
      </c>
      <c r="M1217">
        <v>0</v>
      </c>
      <c r="N1217">
        <v>0</v>
      </c>
      <c r="O1217">
        <v>0</v>
      </c>
      <c r="Q1217">
        <v>18668754.260000002</v>
      </c>
      <c r="R1217">
        <v>0</v>
      </c>
      <c r="S1217">
        <v>0</v>
      </c>
      <c r="T1217">
        <v>0</v>
      </c>
      <c r="V1217">
        <v>0</v>
      </c>
      <c r="W1217">
        <v>18844359.66</v>
      </c>
      <c r="X1217">
        <v>0</v>
      </c>
      <c r="Y1217">
        <v>0</v>
      </c>
      <c r="AA1217" s="2">
        <v>1701</v>
      </c>
      <c r="AB1217">
        <v>0</v>
      </c>
      <c r="AC1217">
        <v>0</v>
      </c>
      <c r="AD1217">
        <v>20956725.829999998</v>
      </c>
      <c r="AE1217">
        <v>0</v>
      </c>
    </row>
    <row r="1218" spans="1:31" x14ac:dyDescent="0.25">
      <c r="A1218" t="s">
        <v>1212</v>
      </c>
      <c r="B1218">
        <v>18568629.25</v>
      </c>
      <c r="C1218">
        <v>0</v>
      </c>
      <c r="D1218">
        <v>0</v>
      </c>
      <c r="E1218">
        <v>0</v>
      </c>
      <c r="G1218">
        <v>18598870.23</v>
      </c>
      <c r="H1218">
        <v>0</v>
      </c>
      <c r="I1218">
        <v>0</v>
      </c>
      <c r="J1218">
        <v>0</v>
      </c>
      <c r="L1218">
        <v>18538750.48</v>
      </c>
      <c r="M1218">
        <v>0</v>
      </c>
      <c r="N1218">
        <v>0</v>
      </c>
      <c r="O1218">
        <v>0</v>
      </c>
      <c r="Q1218">
        <v>17459664.010000002</v>
      </c>
      <c r="R1218">
        <v>0</v>
      </c>
      <c r="S1218">
        <v>0</v>
      </c>
      <c r="T1218">
        <v>0</v>
      </c>
      <c r="V1218">
        <v>0</v>
      </c>
      <c r="W1218">
        <v>16614914.09</v>
      </c>
      <c r="X1218">
        <v>0</v>
      </c>
      <c r="Y1218">
        <v>0</v>
      </c>
      <c r="AA1218" s="2">
        <v>170105</v>
      </c>
      <c r="AB1218">
        <v>0</v>
      </c>
      <c r="AC1218">
        <v>0</v>
      </c>
      <c r="AD1218">
        <v>16538127.01</v>
      </c>
      <c r="AE1218">
        <v>0</v>
      </c>
    </row>
    <row r="1219" spans="1:31" x14ac:dyDescent="0.25">
      <c r="A1219" t="s">
        <v>1213</v>
      </c>
      <c r="B1219">
        <v>552390.42000000004</v>
      </c>
      <c r="C1219">
        <v>0</v>
      </c>
      <c r="D1219">
        <v>0</v>
      </c>
      <c r="E1219">
        <v>0</v>
      </c>
      <c r="G1219">
        <v>552390.42000000004</v>
      </c>
      <c r="H1219">
        <v>0</v>
      </c>
      <c r="I1219">
        <v>0</v>
      </c>
      <c r="J1219">
        <v>0</v>
      </c>
      <c r="L1219">
        <v>324280.15999999997</v>
      </c>
      <c r="M1219">
        <v>0</v>
      </c>
      <c r="N1219">
        <v>0</v>
      </c>
      <c r="O1219">
        <v>0</v>
      </c>
      <c r="Q1219">
        <v>450271.78</v>
      </c>
      <c r="R1219">
        <v>0</v>
      </c>
      <c r="S1219">
        <v>0</v>
      </c>
      <c r="T1219">
        <v>0</v>
      </c>
      <c r="V1219">
        <v>0</v>
      </c>
      <c r="W1219">
        <v>470540.3</v>
      </c>
      <c r="X1219">
        <v>0</v>
      </c>
      <c r="Y1219">
        <v>0</v>
      </c>
      <c r="AA1219" s="2">
        <v>170110</v>
      </c>
      <c r="AB1219">
        <v>0</v>
      </c>
      <c r="AC1219">
        <v>0</v>
      </c>
      <c r="AD1219">
        <v>470540.3</v>
      </c>
      <c r="AE1219">
        <v>0</v>
      </c>
    </row>
    <row r="1220" spans="1:31" x14ac:dyDescent="0.25">
      <c r="A1220" t="s">
        <v>1214</v>
      </c>
      <c r="B1220">
        <v>0</v>
      </c>
      <c r="C1220">
        <v>0</v>
      </c>
      <c r="D1220">
        <v>0</v>
      </c>
      <c r="E1220">
        <v>0</v>
      </c>
      <c r="G1220">
        <v>2799.67</v>
      </c>
      <c r="H1220">
        <v>0</v>
      </c>
      <c r="I1220">
        <v>0</v>
      </c>
      <c r="J1220">
        <v>0</v>
      </c>
      <c r="L1220">
        <v>150417.07999999999</v>
      </c>
      <c r="M1220">
        <v>0</v>
      </c>
      <c r="N1220">
        <v>0</v>
      </c>
      <c r="O1220">
        <v>0</v>
      </c>
      <c r="Q1220">
        <v>540310.56000000006</v>
      </c>
      <c r="R1220">
        <v>0</v>
      </c>
      <c r="S1220">
        <v>0</v>
      </c>
      <c r="T1220">
        <v>0</v>
      </c>
      <c r="V1220">
        <v>0</v>
      </c>
      <c r="W1220">
        <v>1563325.54</v>
      </c>
      <c r="X1220">
        <v>0</v>
      </c>
      <c r="Y1220">
        <v>0</v>
      </c>
      <c r="AA1220" s="2">
        <v>170115</v>
      </c>
      <c r="AB1220">
        <v>0</v>
      </c>
      <c r="AC1220">
        <v>0</v>
      </c>
      <c r="AD1220">
        <v>3786694.06</v>
      </c>
      <c r="AE1220">
        <v>0</v>
      </c>
    </row>
    <row r="1221" spans="1:31" x14ac:dyDescent="0.25">
      <c r="A1221" t="s">
        <v>1215</v>
      </c>
      <c r="B1221">
        <v>383648.4</v>
      </c>
      <c r="C1221">
        <v>0</v>
      </c>
      <c r="D1221">
        <v>0</v>
      </c>
      <c r="E1221">
        <v>0</v>
      </c>
      <c r="G1221">
        <v>363068.48</v>
      </c>
      <c r="H1221">
        <v>0</v>
      </c>
      <c r="I1221">
        <v>0</v>
      </c>
      <c r="J1221">
        <v>0</v>
      </c>
      <c r="L1221">
        <v>284095.87</v>
      </c>
      <c r="M1221">
        <v>0</v>
      </c>
      <c r="N1221">
        <v>0</v>
      </c>
      <c r="O1221">
        <v>0</v>
      </c>
      <c r="Q1221">
        <v>218507.91</v>
      </c>
      <c r="R1221">
        <v>0</v>
      </c>
      <c r="S1221">
        <v>0</v>
      </c>
      <c r="T1221">
        <v>0</v>
      </c>
      <c r="V1221">
        <v>0</v>
      </c>
      <c r="W1221">
        <v>195579.73</v>
      </c>
      <c r="X1221">
        <v>0</v>
      </c>
      <c r="Y1221">
        <v>0</v>
      </c>
      <c r="AA1221" s="2">
        <v>170120</v>
      </c>
      <c r="AB1221">
        <v>0</v>
      </c>
      <c r="AC1221">
        <v>0</v>
      </c>
      <c r="AD1221">
        <v>161364.46</v>
      </c>
      <c r="AE122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1"/>
  <sheetViews>
    <sheetView workbookViewId="0">
      <pane xSplit="1" ySplit="5" topLeftCell="C21" activePane="bottomRight" state="frozen"/>
      <selection pane="topRight" activeCell="B1" sqref="B1"/>
      <selection pane="bottomLeft" activeCell="A6" sqref="A6"/>
      <selection pane="bottomRight" activeCell="G895" sqref="G895"/>
    </sheetView>
  </sheetViews>
  <sheetFormatPr baseColWidth="10" defaultRowHeight="15" x14ac:dyDescent="0.25"/>
  <cols>
    <col min="1" max="1" width="118.5703125" bestFit="1" customWidth="1"/>
  </cols>
  <sheetData>
    <row r="1" spans="1:8" x14ac:dyDescent="0.25">
      <c r="A1" s="4" t="s">
        <v>1218</v>
      </c>
    </row>
    <row r="2" spans="1:8" x14ac:dyDescent="0.25">
      <c r="A2" s="4" t="s">
        <v>1217</v>
      </c>
    </row>
    <row r="5" spans="1:8" x14ac:dyDescent="0.25">
      <c r="B5" s="4">
        <v>2007</v>
      </c>
      <c r="C5" s="4">
        <v>2008</v>
      </c>
      <c r="D5" s="4">
        <v>2009</v>
      </c>
      <c r="E5" s="4">
        <v>2010</v>
      </c>
      <c r="F5" s="4">
        <v>2011</v>
      </c>
      <c r="G5" s="4">
        <v>2012</v>
      </c>
    </row>
    <row r="6" spans="1:8" x14ac:dyDescent="0.25">
      <c r="A6" t="s">
        <v>0</v>
      </c>
      <c r="B6" s="1">
        <v>625.44114778999995</v>
      </c>
      <c r="C6" s="1">
        <v>832.26040850999993</v>
      </c>
      <c r="D6" s="1">
        <v>1120.98006076</v>
      </c>
      <c r="E6" s="1">
        <v>1297.2692962000001</v>
      </c>
      <c r="F6" s="1">
        <v>1342.3953731700001</v>
      </c>
      <c r="G6" s="1">
        <v>1775.61588149</v>
      </c>
      <c r="H6" s="2"/>
    </row>
    <row r="7" spans="1:8" x14ac:dyDescent="0.25">
      <c r="A7" t="s">
        <v>1</v>
      </c>
      <c r="B7" s="1">
        <v>89.142162549999995</v>
      </c>
      <c r="C7" s="1">
        <v>99.131064379999998</v>
      </c>
      <c r="D7" s="1">
        <v>194.41333781</v>
      </c>
      <c r="E7" s="1">
        <v>113.636624</v>
      </c>
      <c r="F7" s="1">
        <v>176.42868827000001</v>
      </c>
      <c r="G7" s="1">
        <v>91.807388700000004</v>
      </c>
      <c r="H7" s="2"/>
    </row>
    <row r="8" spans="1:8" x14ac:dyDescent="0.25">
      <c r="A8" t="s">
        <v>2</v>
      </c>
      <c r="B8" s="1">
        <v>10.49021606</v>
      </c>
      <c r="C8" s="1">
        <v>11.222411490000001</v>
      </c>
      <c r="D8" s="1">
        <v>13.16451951</v>
      </c>
      <c r="E8" s="1">
        <v>13.736824689999999</v>
      </c>
      <c r="F8" s="1">
        <v>13.810986060000001</v>
      </c>
      <c r="G8" s="1">
        <v>17.498698960000002</v>
      </c>
      <c r="H8" s="2"/>
    </row>
    <row r="9" spans="1:8" x14ac:dyDescent="0.25">
      <c r="A9" t="s">
        <v>3</v>
      </c>
      <c r="B9" s="1">
        <v>10.48619796</v>
      </c>
      <c r="C9" s="1">
        <v>11.219007400000001</v>
      </c>
      <c r="D9" s="1">
        <v>13.160597409999999</v>
      </c>
      <c r="E9" s="1">
        <v>13.73268077</v>
      </c>
      <c r="F9" s="1">
        <v>13.80693436</v>
      </c>
      <c r="G9" s="1">
        <v>17.488997210000001</v>
      </c>
      <c r="H9" s="2"/>
    </row>
    <row r="10" spans="1:8" x14ac:dyDescent="0.25">
      <c r="A10" t="s">
        <v>4</v>
      </c>
      <c r="B10" s="1">
        <v>4.0181000000000001E-3</v>
      </c>
      <c r="C10" s="1">
        <v>3.4040900000000002E-3</v>
      </c>
      <c r="D10" s="1">
        <v>3.9220999999999995E-3</v>
      </c>
      <c r="E10" s="1">
        <v>4.1439199999999997E-3</v>
      </c>
      <c r="F10" s="1">
        <v>4.0517000000000001E-3</v>
      </c>
      <c r="G10" s="1">
        <v>9.7017500000000003E-3</v>
      </c>
      <c r="H10" s="2"/>
    </row>
    <row r="11" spans="1:8" x14ac:dyDescent="0.25">
      <c r="A11" t="s">
        <v>5</v>
      </c>
      <c r="B11" s="1">
        <v>20.254382059999998</v>
      </c>
      <c r="C11" s="1">
        <v>23.666865050000002</v>
      </c>
      <c r="D11" s="1">
        <v>27.205088239999998</v>
      </c>
      <c r="E11" s="1">
        <v>16.02629778</v>
      </c>
      <c r="F11" s="1">
        <v>82.292378859999999</v>
      </c>
      <c r="G11" s="1">
        <v>70.298498590000008</v>
      </c>
      <c r="H11" s="2"/>
    </row>
    <row r="12" spans="1:8" x14ac:dyDescent="0.25">
      <c r="A12" t="s">
        <v>6</v>
      </c>
      <c r="B12" s="1">
        <v>20.254382059999998</v>
      </c>
      <c r="C12" s="1">
        <v>23.666865050000002</v>
      </c>
      <c r="D12" s="1">
        <v>27.205088239999998</v>
      </c>
      <c r="E12" s="1">
        <v>16.02629778</v>
      </c>
      <c r="F12" s="1">
        <v>82.292378859999999</v>
      </c>
      <c r="G12" s="1">
        <v>70.298498590000008</v>
      </c>
      <c r="H12" s="2"/>
    </row>
    <row r="13" spans="1:8" x14ac:dyDescent="0.25">
      <c r="A13" t="s">
        <v>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2"/>
    </row>
    <row r="14" spans="1:8" x14ac:dyDescent="0.25">
      <c r="A14" t="s">
        <v>8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2"/>
    </row>
    <row r="15" spans="1:8" x14ac:dyDescent="0.25">
      <c r="A15" t="s">
        <v>9</v>
      </c>
      <c r="B15" s="1">
        <v>56.672298240000003</v>
      </c>
      <c r="C15" s="1">
        <v>62.879834840000001</v>
      </c>
      <c r="D15" s="1">
        <v>153.17139084000002</v>
      </c>
      <c r="E15" s="1">
        <v>81.67391615999999</v>
      </c>
      <c r="F15" s="1">
        <v>79.238799909999997</v>
      </c>
      <c r="G15" s="1">
        <v>0.31715288000000003</v>
      </c>
      <c r="H15" s="2"/>
    </row>
    <row r="16" spans="1:8" x14ac:dyDescent="0.25">
      <c r="A16" t="s">
        <v>10</v>
      </c>
      <c r="B16" s="1">
        <v>0</v>
      </c>
      <c r="C16" s="1">
        <v>0</v>
      </c>
      <c r="D16" s="1">
        <v>0</v>
      </c>
      <c r="E16" s="1">
        <v>0</v>
      </c>
      <c r="F16" s="1">
        <v>8.8831580000000007E-2</v>
      </c>
      <c r="G16" s="1">
        <v>0.31144023999999998</v>
      </c>
      <c r="H16" s="2"/>
    </row>
    <row r="17" spans="1:8" x14ac:dyDescent="0.25">
      <c r="A17" t="s">
        <v>11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2"/>
    </row>
    <row r="18" spans="1:8" x14ac:dyDescent="0.25">
      <c r="A18" t="s">
        <v>12</v>
      </c>
      <c r="B18" s="1">
        <v>0.30744941999999997</v>
      </c>
      <c r="C18" s="1">
        <v>0.15397135000000001</v>
      </c>
      <c r="D18" s="1">
        <v>8.2685559999999991E-2</v>
      </c>
      <c r="E18" s="1">
        <v>1.4188666599999999</v>
      </c>
      <c r="F18" s="1">
        <v>0.33985531000000002</v>
      </c>
      <c r="G18" s="1">
        <v>2.8958550199999999</v>
      </c>
      <c r="H18" s="2"/>
    </row>
    <row r="19" spans="1:8" x14ac:dyDescent="0.25">
      <c r="A19" t="s">
        <v>13</v>
      </c>
      <c r="B19" s="1">
        <v>1.4178167699999999</v>
      </c>
      <c r="C19" s="1">
        <v>1.2079816499999998</v>
      </c>
      <c r="D19" s="1">
        <v>0.78965366000000003</v>
      </c>
      <c r="E19" s="1">
        <v>0.78071870999999993</v>
      </c>
      <c r="F19" s="1">
        <v>0.74666812999999999</v>
      </c>
      <c r="G19" s="1">
        <v>0.79718325000000001</v>
      </c>
      <c r="H19" s="2"/>
    </row>
    <row r="20" spans="1:8" x14ac:dyDescent="0.25">
      <c r="A20" t="s">
        <v>14</v>
      </c>
      <c r="B20" s="1">
        <v>1.4178167699999999</v>
      </c>
      <c r="C20" s="1">
        <v>1.2079816499999998</v>
      </c>
      <c r="D20" s="1">
        <v>0.78965366000000003</v>
      </c>
      <c r="E20" s="1">
        <v>0.78071870999999993</v>
      </c>
      <c r="F20" s="1">
        <v>0.74666812999999999</v>
      </c>
      <c r="G20" s="1">
        <v>0.79718325000000001</v>
      </c>
      <c r="H20" s="2"/>
    </row>
    <row r="21" spans="1:8" x14ac:dyDescent="0.25">
      <c r="A21" t="s">
        <v>15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2"/>
    </row>
    <row r="22" spans="1:8" x14ac:dyDescent="0.25">
      <c r="A22" t="s">
        <v>16</v>
      </c>
      <c r="B22" s="1">
        <v>29.92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2"/>
    </row>
    <row r="23" spans="1:8" x14ac:dyDescent="0.25">
      <c r="A23" t="s">
        <v>17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2"/>
    </row>
    <row r="24" spans="1:8" x14ac:dyDescent="0.25">
      <c r="A24" t="s">
        <v>18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2"/>
    </row>
    <row r="25" spans="1:8" x14ac:dyDescent="0.25">
      <c r="A25" t="s">
        <v>19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2"/>
    </row>
    <row r="26" spans="1:8" x14ac:dyDescent="0.25">
      <c r="A26" t="s">
        <v>20</v>
      </c>
      <c r="B26" s="1">
        <v>30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2"/>
    </row>
    <row r="27" spans="1:8" x14ac:dyDescent="0.25">
      <c r="A27" t="s">
        <v>21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2"/>
    </row>
    <row r="28" spans="1:8" x14ac:dyDescent="0.25">
      <c r="A28" t="s">
        <v>22</v>
      </c>
      <c r="B28" s="1">
        <v>30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2"/>
    </row>
    <row r="29" spans="1:8" x14ac:dyDescent="0.25">
      <c r="A29" t="s">
        <v>23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2"/>
    </row>
    <row r="30" spans="1:8" x14ac:dyDescent="0.25">
      <c r="A30" t="s">
        <v>24</v>
      </c>
      <c r="B30" s="1">
        <v>-0.08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2"/>
    </row>
    <row r="31" spans="1:8" x14ac:dyDescent="0.25">
      <c r="A31" t="s">
        <v>25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2"/>
    </row>
    <row r="32" spans="1:8" x14ac:dyDescent="0.25">
      <c r="A32" t="s">
        <v>26</v>
      </c>
      <c r="B32" s="1">
        <v>-0.08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2"/>
    </row>
    <row r="33" spans="1:8" x14ac:dyDescent="0.25">
      <c r="A33" t="s">
        <v>27</v>
      </c>
      <c r="B33" s="1">
        <v>73.864240909999992</v>
      </c>
      <c r="C33" s="1">
        <v>32.902109530000004</v>
      </c>
      <c r="D33" s="1">
        <v>94.134006299999996</v>
      </c>
      <c r="E33" s="1">
        <v>60.321000670000004</v>
      </c>
      <c r="F33" s="1">
        <v>103.71588126</v>
      </c>
      <c r="G33" s="1">
        <v>533.09946236999997</v>
      </c>
      <c r="H33" s="2"/>
    </row>
    <row r="34" spans="1:8" x14ac:dyDescent="0.25">
      <c r="A34" t="s">
        <v>28</v>
      </c>
      <c r="B34" s="1">
        <v>58.898542499999998</v>
      </c>
      <c r="C34" s="1">
        <v>25.457635739999997</v>
      </c>
      <c r="D34" s="1">
        <v>88.210165900000007</v>
      </c>
      <c r="E34" s="1">
        <v>21.792660829999999</v>
      </c>
      <c r="F34" s="1">
        <v>20.530463699999999</v>
      </c>
      <c r="G34" s="1">
        <v>0</v>
      </c>
      <c r="H34" s="2"/>
    </row>
    <row r="35" spans="1:8" x14ac:dyDescent="0.25">
      <c r="A35" t="s">
        <v>29</v>
      </c>
      <c r="B35" s="1">
        <v>9.7988838100000013</v>
      </c>
      <c r="C35" s="1">
        <v>5.1358027100000001</v>
      </c>
      <c r="D35" s="1">
        <v>38.251972049999999</v>
      </c>
      <c r="E35" s="1">
        <v>4.6926055700000004</v>
      </c>
      <c r="F35" s="1">
        <v>15.06754222</v>
      </c>
      <c r="G35" s="1">
        <v>0</v>
      </c>
      <c r="H35" s="2"/>
    </row>
    <row r="36" spans="1:8" x14ac:dyDescent="0.25">
      <c r="A36" t="s">
        <v>30</v>
      </c>
      <c r="B36" s="1">
        <v>10.958209960000001</v>
      </c>
      <c r="C36" s="1">
        <v>2.2718777700000001</v>
      </c>
      <c r="D36" s="1">
        <v>32.142796850000003</v>
      </c>
      <c r="E36" s="1">
        <v>1.1916413300000002</v>
      </c>
      <c r="F36" s="1">
        <v>1.1631949399999999</v>
      </c>
      <c r="G36" s="1">
        <v>0</v>
      </c>
      <c r="H36" s="2"/>
    </row>
    <row r="37" spans="1:8" x14ac:dyDescent="0.25">
      <c r="A37" t="s">
        <v>31</v>
      </c>
      <c r="B37" s="1">
        <v>9.3513937100000017</v>
      </c>
      <c r="C37" s="1">
        <v>1.4547286799999999</v>
      </c>
      <c r="D37" s="1">
        <v>7.9359874100000001</v>
      </c>
      <c r="E37" s="1">
        <v>6.5001059200000002</v>
      </c>
      <c r="F37" s="1">
        <v>1.2366406000000001</v>
      </c>
      <c r="G37" s="1">
        <v>0</v>
      </c>
      <c r="H37" s="2"/>
    </row>
    <row r="38" spans="1:8" x14ac:dyDescent="0.25">
      <c r="A38" t="s">
        <v>32</v>
      </c>
      <c r="B38" s="1">
        <v>7.3269958300000004</v>
      </c>
      <c r="C38" s="1">
        <v>1.41583068</v>
      </c>
      <c r="D38" s="1">
        <v>1.02815835</v>
      </c>
      <c r="E38" s="1">
        <v>3.4683293500000003</v>
      </c>
      <c r="F38" s="1">
        <v>0</v>
      </c>
      <c r="G38" s="1">
        <v>0</v>
      </c>
      <c r="H38" s="2"/>
    </row>
    <row r="39" spans="1:8" x14ac:dyDescent="0.25">
      <c r="A39" t="s">
        <v>33</v>
      </c>
      <c r="B39" s="1">
        <v>21.463059190000003</v>
      </c>
      <c r="C39" s="1">
        <v>15.179395900000001</v>
      </c>
      <c r="D39" s="1">
        <v>8.8512512399999999</v>
      </c>
      <c r="E39" s="1">
        <v>5.9399786600000004</v>
      </c>
      <c r="F39" s="1">
        <v>3.0630859400000001</v>
      </c>
      <c r="G39" s="1">
        <v>0</v>
      </c>
      <c r="H39" s="2"/>
    </row>
    <row r="40" spans="1:8" x14ac:dyDescent="0.25">
      <c r="A40" t="s">
        <v>34</v>
      </c>
      <c r="B40" s="1">
        <v>9.0922084099999996</v>
      </c>
      <c r="C40" s="1">
        <v>5.4654517900000004</v>
      </c>
      <c r="D40" s="1">
        <v>5.2461603999999999</v>
      </c>
      <c r="E40" s="1">
        <v>38.145127840000001</v>
      </c>
      <c r="F40" s="1">
        <v>68.371470340000002</v>
      </c>
      <c r="G40" s="1">
        <v>0</v>
      </c>
      <c r="H40" s="2"/>
    </row>
    <row r="41" spans="1:8" x14ac:dyDescent="0.25">
      <c r="A41" t="s">
        <v>35</v>
      </c>
      <c r="B41" s="1">
        <v>0</v>
      </c>
      <c r="C41" s="1">
        <v>0</v>
      </c>
      <c r="D41" s="1">
        <v>0</v>
      </c>
      <c r="E41" s="1">
        <v>7.1567092900000002</v>
      </c>
      <c r="F41" s="1">
        <v>6.9134488200000002</v>
      </c>
      <c r="G41" s="1">
        <v>0</v>
      </c>
      <c r="H41" s="2"/>
    </row>
    <row r="42" spans="1:8" x14ac:dyDescent="0.25">
      <c r="A42" t="s">
        <v>36</v>
      </c>
      <c r="B42" s="1">
        <v>0</v>
      </c>
      <c r="C42" s="1">
        <v>0</v>
      </c>
      <c r="D42" s="1">
        <v>0</v>
      </c>
      <c r="E42" s="1">
        <v>10.00094895</v>
      </c>
      <c r="F42" s="1">
        <v>36.707608119999996</v>
      </c>
      <c r="G42" s="1">
        <v>0</v>
      </c>
      <c r="H42" s="2"/>
    </row>
    <row r="43" spans="1:8" x14ac:dyDescent="0.25">
      <c r="A43" t="s">
        <v>37</v>
      </c>
      <c r="B43" s="1">
        <v>0</v>
      </c>
      <c r="C43" s="1">
        <v>0.10964172999999999</v>
      </c>
      <c r="D43" s="1">
        <v>0.12708741000000001</v>
      </c>
      <c r="E43" s="1">
        <v>15.122109720000001</v>
      </c>
      <c r="F43" s="1">
        <v>16.219838580000001</v>
      </c>
      <c r="G43" s="1">
        <v>0</v>
      </c>
      <c r="H43" s="2"/>
    </row>
    <row r="44" spans="1:8" x14ac:dyDescent="0.25">
      <c r="A44" t="s">
        <v>38</v>
      </c>
      <c r="B44" s="1">
        <v>0</v>
      </c>
      <c r="C44" s="1">
        <v>8.8004599999999995E-3</v>
      </c>
      <c r="D44" s="1">
        <v>0.70200901000000004</v>
      </c>
      <c r="E44" s="1">
        <v>0.11568083999999999</v>
      </c>
      <c r="F44" s="1">
        <v>0.17452526000000002</v>
      </c>
      <c r="G44" s="1">
        <v>0</v>
      </c>
      <c r="H44" s="2"/>
    </row>
    <row r="45" spans="1:8" x14ac:dyDescent="0.25">
      <c r="A45" t="s">
        <v>39</v>
      </c>
      <c r="B45" s="1">
        <v>9.0922084099999996</v>
      </c>
      <c r="C45" s="1">
        <v>5.3470095999999998</v>
      </c>
      <c r="D45" s="1">
        <v>4.4170639800000009</v>
      </c>
      <c r="E45" s="1">
        <v>5.7496790400000002</v>
      </c>
      <c r="F45" s="1">
        <v>8.3560495599999989</v>
      </c>
      <c r="G45" s="1">
        <v>0</v>
      </c>
      <c r="H45" s="2"/>
    </row>
    <row r="46" spans="1:8" x14ac:dyDescent="0.25">
      <c r="A46" t="s">
        <v>40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46.828212790000002</v>
      </c>
      <c r="H46" s="2"/>
    </row>
    <row r="47" spans="1:8" x14ac:dyDescent="0.25">
      <c r="A47" t="s">
        <v>41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33.972647070000001</v>
      </c>
      <c r="H47" s="2"/>
    </row>
    <row r="48" spans="1:8" x14ac:dyDescent="0.25">
      <c r="A48" t="s">
        <v>42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11.46483935</v>
      </c>
      <c r="H48" s="2"/>
    </row>
    <row r="49" spans="1:8" x14ac:dyDescent="0.25">
      <c r="A49" t="s">
        <v>43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0.35042000000000001</v>
      </c>
      <c r="H49" s="2"/>
    </row>
    <row r="50" spans="1:8" x14ac:dyDescent="0.25">
      <c r="A50" t="s">
        <v>44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0.57816221000000001</v>
      </c>
      <c r="H50" s="2"/>
    </row>
    <row r="51" spans="1:8" x14ac:dyDescent="0.25">
      <c r="A51" t="s">
        <v>45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0.46214415999999997</v>
      </c>
      <c r="H51" s="2"/>
    </row>
    <row r="52" spans="1:8" x14ac:dyDescent="0.25">
      <c r="A52" t="s">
        <v>46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486.75101952</v>
      </c>
      <c r="H52" s="2"/>
    </row>
    <row r="53" spans="1:8" x14ac:dyDescent="0.25">
      <c r="A53" t="s">
        <v>47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12.563615349999999</v>
      </c>
      <c r="H53" s="2"/>
    </row>
    <row r="54" spans="1:8" x14ac:dyDescent="0.25">
      <c r="A54" t="s">
        <v>48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46.214342710000004</v>
      </c>
      <c r="H54" s="2"/>
    </row>
    <row r="55" spans="1:8" x14ac:dyDescent="0.25">
      <c r="A55" t="s">
        <v>49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15.92620769</v>
      </c>
      <c r="H55" s="2"/>
    </row>
    <row r="56" spans="1:8" x14ac:dyDescent="0.25">
      <c r="A56" t="s">
        <v>50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0.75490833999999996</v>
      </c>
      <c r="H56" s="2"/>
    </row>
    <row r="57" spans="1:8" x14ac:dyDescent="0.25">
      <c r="A57" t="s">
        <v>51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411.29194543</v>
      </c>
      <c r="H57" s="2"/>
    </row>
    <row r="58" spans="1:8" x14ac:dyDescent="0.25">
      <c r="A58" t="s">
        <v>52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2"/>
    </row>
    <row r="59" spans="1:8" x14ac:dyDescent="0.25">
      <c r="A59" t="s">
        <v>53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2"/>
    </row>
    <row r="60" spans="1:8" x14ac:dyDescent="0.25">
      <c r="A60" t="s">
        <v>54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2"/>
    </row>
    <row r="61" spans="1:8" x14ac:dyDescent="0.25">
      <c r="A61" t="s">
        <v>55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2"/>
    </row>
    <row r="62" spans="1:8" x14ac:dyDescent="0.25">
      <c r="A62" t="s">
        <v>56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2"/>
    </row>
    <row r="63" spans="1:8" x14ac:dyDescent="0.25">
      <c r="A63" t="s">
        <v>57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2"/>
    </row>
    <row r="64" spans="1:8" x14ac:dyDescent="0.25">
      <c r="A64" t="s">
        <v>58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2"/>
    </row>
    <row r="65" spans="1:8" x14ac:dyDescent="0.25">
      <c r="A65" t="s">
        <v>59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2"/>
    </row>
    <row r="66" spans="1:8" x14ac:dyDescent="0.25">
      <c r="A66" t="s">
        <v>60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2"/>
    </row>
    <row r="67" spans="1:8" x14ac:dyDescent="0.25">
      <c r="A67" t="s">
        <v>61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2"/>
    </row>
    <row r="68" spans="1:8" x14ac:dyDescent="0.25">
      <c r="A68" t="s">
        <v>62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2"/>
    </row>
    <row r="69" spans="1:8" x14ac:dyDescent="0.25">
      <c r="A69" t="s">
        <v>63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2"/>
    </row>
    <row r="70" spans="1:8" x14ac:dyDescent="0.25">
      <c r="A70" t="s">
        <v>64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2"/>
    </row>
    <row r="71" spans="1:8" x14ac:dyDescent="0.25">
      <c r="A71" t="s">
        <v>65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2"/>
    </row>
    <row r="72" spans="1:8" x14ac:dyDescent="0.25">
      <c r="A72" t="s">
        <v>66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2"/>
    </row>
    <row r="73" spans="1:8" x14ac:dyDescent="0.25">
      <c r="A73" t="s">
        <v>67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2"/>
    </row>
    <row r="74" spans="1:8" x14ac:dyDescent="0.25">
      <c r="A74" t="s">
        <v>68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2"/>
    </row>
    <row r="75" spans="1:8" x14ac:dyDescent="0.25">
      <c r="A75" t="s">
        <v>69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2"/>
    </row>
    <row r="76" spans="1:8" x14ac:dyDescent="0.25">
      <c r="A76" t="s">
        <v>70</v>
      </c>
      <c r="B76" s="1">
        <v>5.8734900000000003</v>
      </c>
      <c r="C76" s="1">
        <v>1.9790220000000001</v>
      </c>
      <c r="D76" s="1">
        <v>0.67767999999999995</v>
      </c>
      <c r="E76" s="1">
        <v>0.383212</v>
      </c>
      <c r="F76" s="1">
        <v>15.088863999999999</v>
      </c>
      <c r="G76" s="1">
        <v>0</v>
      </c>
      <c r="H76" s="2"/>
    </row>
    <row r="77" spans="1:8" x14ac:dyDescent="0.25">
      <c r="A77" t="s">
        <v>71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2"/>
    </row>
    <row r="78" spans="1:8" x14ac:dyDescent="0.25">
      <c r="A78" t="s">
        <v>72</v>
      </c>
      <c r="B78" s="1">
        <v>1.1068739999999999</v>
      </c>
      <c r="C78" s="1">
        <v>1.006874</v>
      </c>
      <c r="D78" s="1">
        <v>0</v>
      </c>
      <c r="E78" s="1">
        <v>0</v>
      </c>
      <c r="F78" s="1">
        <v>0</v>
      </c>
      <c r="G78" s="1">
        <v>0</v>
      </c>
      <c r="H78" s="2"/>
    </row>
    <row r="79" spans="1:8" x14ac:dyDescent="0.25">
      <c r="A79" t="s">
        <v>73</v>
      </c>
      <c r="B79" s="1">
        <v>4.766616</v>
      </c>
      <c r="C79" s="1">
        <v>0.97214800000000001</v>
      </c>
      <c r="D79" s="1">
        <v>0.67767999999999995</v>
      </c>
      <c r="E79" s="1">
        <v>0.383212</v>
      </c>
      <c r="F79" s="1">
        <v>15.088863999999999</v>
      </c>
      <c r="G79" s="1">
        <v>0</v>
      </c>
      <c r="H79" s="2"/>
    </row>
    <row r="80" spans="1:8" x14ac:dyDescent="0.25">
      <c r="A80" t="s">
        <v>74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2"/>
    </row>
    <row r="81" spans="1:8" x14ac:dyDescent="0.25">
      <c r="A81" t="s">
        <v>75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2"/>
    </row>
    <row r="82" spans="1:8" x14ac:dyDescent="0.25">
      <c r="A82" t="s">
        <v>76</v>
      </c>
      <c r="B82" s="1">
        <v>0</v>
      </c>
      <c r="C82" s="1">
        <v>0</v>
      </c>
      <c r="D82" s="1">
        <v>0</v>
      </c>
      <c r="E82" s="1">
        <v>0</v>
      </c>
      <c r="F82" s="1">
        <v>-0.27491678000000003</v>
      </c>
      <c r="G82" s="1">
        <v>-0.47976994000000001</v>
      </c>
      <c r="H82" s="2"/>
    </row>
    <row r="83" spans="1:8" x14ac:dyDescent="0.25">
      <c r="A83" t="s">
        <v>77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2"/>
    </row>
    <row r="84" spans="1:8" x14ac:dyDescent="0.25">
      <c r="A84" t="s">
        <v>78</v>
      </c>
      <c r="B84" s="1">
        <v>0</v>
      </c>
      <c r="C84" s="1">
        <v>0</v>
      </c>
      <c r="D84" s="1">
        <v>0</v>
      </c>
      <c r="E84" s="1">
        <v>0</v>
      </c>
      <c r="F84" s="1">
        <v>-0.27491678000000003</v>
      </c>
      <c r="G84" s="1">
        <v>-0.47976994000000001</v>
      </c>
      <c r="H84" s="2"/>
    </row>
    <row r="85" spans="1:8" x14ac:dyDescent="0.25">
      <c r="A85" t="s">
        <v>79</v>
      </c>
      <c r="B85" s="1">
        <v>357.51168762999998</v>
      </c>
      <c r="C85" s="1">
        <v>559.99475032999999</v>
      </c>
      <c r="D85" s="1">
        <v>631.78784490999999</v>
      </c>
      <c r="E85" s="1">
        <v>934.48228604999997</v>
      </c>
      <c r="F85" s="1">
        <v>902.65255902000001</v>
      </c>
      <c r="G85" s="1">
        <v>886.92515303999994</v>
      </c>
      <c r="H85" s="2"/>
    </row>
    <row r="86" spans="1:8" x14ac:dyDescent="0.25">
      <c r="A86" t="s">
        <v>80</v>
      </c>
      <c r="B86" s="1">
        <v>274.95799689999996</v>
      </c>
      <c r="C86" s="1">
        <v>406.15776732</v>
      </c>
      <c r="D86" s="1">
        <v>471.71657342999998</v>
      </c>
      <c r="E86" s="1">
        <v>526.81037131000005</v>
      </c>
      <c r="F86" s="1">
        <v>605.18234004999999</v>
      </c>
      <c r="G86" s="1">
        <v>479.90849743000001</v>
      </c>
      <c r="H86" s="2"/>
    </row>
    <row r="87" spans="1:8" x14ac:dyDescent="0.25">
      <c r="A87" t="s">
        <v>81</v>
      </c>
      <c r="B87" s="1">
        <v>11.114316029999999</v>
      </c>
      <c r="C87" s="1">
        <v>14.092982989999999</v>
      </c>
      <c r="D87" s="1">
        <v>17.192181680000001</v>
      </c>
      <c r="E87" s="1">
        <v>20.455766960000002</v>
      </c>
      <c r="F87" s="1">
        <v>23.101981550000001</v>
      </c>
      <c r="G87" s="1">
        <v>18.362025899999999</v>
      </c>
      <c r="H87" s="2"/>
    </row>
    <row r="88" spans="1:8" x14ac:dyDescent="0.25">
      <c r="A88" t="s">
        <v>82</v>
      </c>
      <c r="B88" s="1">
        <v>19.865584649999999</v>
      </c>
      <c r="C88" s="1">
        <v>26.149972269999999</v>
      </c>
      <c r="D88" s="1">
        <v>27.78039678</v>
      </c>
      <c r="E88" s="1">
        <v>28.545669100000001</v>
      </c>
      <c r="F88" s="1">
        <v>33.987449859999998</v>
      </c>
      <c r="G88" s="1">
        <v>27.852175389999999</v>
      </c>
      <c r="H88" s="2"/>
    </row>
    <row r="89" spans="1:8" x14ac:dyDescent="0.25">
      <c r="A89" t="s">
        <v>83</v>
      </c>
      <c r="B89" s="1">
        <v>29.499571109999998</v>
      </c>
      <c r="C89" s="1">
        <v>41.554879710000002</v>
      </c>
      <c r="D89" s="1">
        <v>44.83727622</v>
      </c>
      <c r="E89" s="1">
        <v>47.152811310000004</v>
      </c>
      <c r="F89" s="1">
        <v>52.353242450000003</v>
      </c>
      <c r="G89" s="1">
        <v>42.640933329999996</v>
      </c>
      <c r="H89" s="2"/>
    </row>
    <row r="90" spans="1:8" x14ac:dyDescent="0.25">
      <c r="A90" t="s">
        <v>84</v>
      </c>
      <c r="B90" s="1">
        <v>56.974581560000004</v>
      </c>
      <c r="C90" s="1">
        <v>80.691220279999996</v>
      </c>
      <c r="D90" s="1">
        <v>89.408470260000001</v>
      </c>
      <c r="E90" s="1">
        <v>91.101845109999999</v>
      </c>
      <c r="F90" s="1">
        <v>91.955180549999994</v>
      </c>
      <c r="G90" s="1">
        <v>71.578531209999994</v>
      </c>
      <c r="H90" s="2"/>
    </row>
    <row r="91" spans="1:8" x14ac:dyDescent="0.25">
      <c r="A91" t="s">
        <v>85</v>
      </c>
      <c r="B91" s="1">
        <v>157.50394355</v>
      </c>
      <c r="C91" s="1">
        <v>243.66871207</v>
      </c>
      <c r="D91" s="1">
        <v>292.49824849000004</v>
      </c>
      <c r="E91" s="1">
        <v>339.55427882999999</v>
      </c>
      <c r="F91" s="1">
        <v>403.78448564000001</v>
      </c>
      <c r="G91" s="1">
        <v>319.47483160000002</v>
      </c>
      <c r="H91" s="2"/>
    </row>
    <row r="92" spans="1:8" x14ac:dyDescent="0.25">
      <c r="A92" t="s">
        <v>86</v>
      </c>
      <c r="B92" s="1">
        <v>29.595626239999998</v>
      </c>
      <c r="C92" s="1">
        <v>33.882668420000002</v>
      </c>
      <c r="D92" s="1">
        <v>25.593849719999998</v>
      </c>
      <c r="E92" s="1">
        <v>40.966975990000002</v>
      </c>
      <c r="F92" s="1">
        <v>44.825769919999999</v>
      </c>
      <c r="G92" s="1">
        <v>22.287749460000001</v>
      </c>
      <c r="H92" s="2"/>
    </row>
    <row r="93" spans="1:8" x14ac:dyDescent="0.25">
      <c r="A93" t="s">
        <v>87</v>
      </c>
      <c r="B93" s="1">
        <v>1.9248736799999999</v>
      </c>
      <c r="C93" s="1">
        <v>1.7978047099999999</v>
      </c>
      <c r="D93" s="1">
        <v>1.2501128300000002</v>
      </c>
      <c r="E93" s="1">
        <v>1.3436155300000001</v>
      </c>
      <c r="F93" s="1">
        <v>1.83719839</v>
      </c>
      <c r="G93" s="1">
        <v>1.4357720900000002</v>
      </c>
      <c r="H93" s="2"/>
    </row>
    <row r="94" spans="1:8" x14ac:dyDescent="0.25">
      <c r="A94" t="s">
        <v>88</v>
      </c>
      <c r="B94" s="1">
        <v>3.5907525899999997</v>
      </c>
      <c r="C94" s="1">
        <v>3.5494352599999996</v>
      </c>
      <c r="D94" s="1">
        <v>2.49482771</v>
      </c>
      <c r="E94" s="1">
        <v>2.9207837200000002</v>
      </c>
      <c r="F94" s="1">
        <v>3.7452907599999996</v>
      </c>
      <c r="G94" s="1">
        <v>2.6271046499999997</v>
      </c>
      <c r="H94" s="2"/>
    </row>
    <row r="95" spans="1:8" x14ac:dyDescent="0.25">
      <c r="A95" t="s">
        <v>89</v>
      </c>
      <c r="B95" s="1">
        <v>5.0397298200000007</v>
      </c>
      <c r="C95" s="1">
        <v>5.1157516100000002</v>
      </c>
      <c r="D95" s="1">
        <v>3.7159490800000001</v>
      </c>
      <c r="E95" s="1">
        <v>4.7200203499999995</v>
      </c>
      <c r="F95" s="1">
        <v>5.7403290399999998</v>
      </c>
      <c r="G95" s="1">
        <v>3.8747311899999999</v>
      </c>
      <c r="H95" s="2"/>
    </row>
    <row r="96" spans="1:8" x14ac:dyDescent="0.25">
      <c r="A96" t="s">
        <v>90</v>
      </c>
      <c r="B96" s="1">
        <v>8.4475037699999991</v>
      </c>
      <c r="C96" s="1">
        <v>8.5604254499999985</v>
      </c>
      <c r="D96" s="1">
        <v>5.9400534500000006</v>
      </c>
      <c r="E96" s="1">
        <v>10.30025017</v>
      </c>
      <c r="F96" s="1">
        <v>10.8144791</v>
      </c>
      <c r="G96" s="1">
        <v>6.2325567099999999</v>
      </c>
      <c r="H96" s="2"/>
    </row>
    <row r="97" spans="1:8" x14ac:dyDescent="0.25">
      <c r="A97" t="s">
        <v>91</v>
      </c>
      <c r="B97" s="1">
        <v>10.59276638</v>
      </c>
      <c r="C97" s="1">
        <v>14.859251390000001</v>
      </c>
      <c r="D97" s="1">
        <v>12.192906650000001</v>
      </c>
      <c r="E97" s="1">
        <v>21.682306219999997</v>
      </c>
      <c r="F97" s="1">
        <v>22.68847263</v>
      </c>
      <c r="G97" s="1">
        <v>8.1175848200000011</v>
      </c>
      <c r="H97" s="2"/>
    </row>
    <row r="98" spans="1:8" x14ac:dyDescent="0.25">
      <c r="A98" t="s">
        <v>92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2"/>
    </row>
    <row r="99" spans="1:8" x14ac:dyDescent="0.25">
      <c r="A99" t="s">
        <v>93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2"/>
    </row>
    <row r="100" spans="1:8" x14ac:dyDescent="0.25">
      <c r="A100" t="s">
        <v>94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2"/>
    </row>
    <row r="101" spans="1:8" x14ac:dyDescent="0.25">
      <c r="A101" t="s">
        <v>95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2"/>
    </row>
    <row r="102" spans="1:8" x14ac:dyDescent="0.25">
      <c r="A102" t="s">
        <v>96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2"/>
    </row>
    <row r="103" spans="1:8" x14ac:dyDescent="0.25">
      <c r="A103" t="s">
        <v>97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2"/>
    </row>
    <row r="104" spans="1:8" x14ac:dyDescent="0.25">
      <c r="A104" t="s">
        <v>98</v>
      </c>
      <c r="B104" s="1">
        <v>24.565917030000001</v>
      </c>
      <c r="C104" s="1">
        <v>69.331468020000003</v>
      </c>
      <c r="D104" s="1">
        <v>68.008575730000004</v>
      </c>
      <c r="E104" s="1">
        <v>301.41916847000005</v>
      </c>
      <c r="F104" s="1">
        <v>193.99301722999999</v>
      </c>
      <c r="G104" s="1">
        <v>340.99197576</v>
      </c>
      <c r="H104" s="2"/>
    </row>
    <row r="105" spans="1:8" x14ac:dyDescent="0.25">
      <c r="A105" t="s">
        <v>99</v>
      </c>
      <c r="B105" s="1">
        <v>1.8636640900000001</v>
      </c>
      <c r="C105" s="1">
        <v>3.1877500099999998</v>
      </c>
      <c r="D105" s="1">
        <v>5.5453008099999996</v>
      </c>
      <c r="E105" s="1">
        <v>16.250838229999999</v>
      </c>
      <c r="F105" s="1">
        <v>20.782882350000001</v>
      </c>
      <c r="G105" s="1">
        <v>15.037796689999999</v>
      </c>
      <c r="H105" s="2"/>
    </row>
    <row r="106" spans="1:8" x14ac:dyDescent="0.25">
      <c r="A106" t="s">
        <v>100</v>
      </c>
      <c r="B106" s="1">
        <v>3.8341575099999998</v>
      </c>
      <c r="C106" s="1">
        <v>7.0969156199999999</v>
      </c>
      <c r="D106" s="1">
        <v>9.6081256899999996</v>
      </c>
      <c r="E106" s="1">
        <v>30.496542379999998</v>
      </c>
      <c r="F106" s="1">
        <v>37.218845819999999</v>
      </c>
      <c r="G106" s="1">
        <v>26.889028280000002</v>
      </c>
      <c r="H106" s="2"/>
    </row>
    <row r="107" spans="1:8" x14ac:dyDescent="0.25">
      <c r="A107" t="s">
        <v>101</v>
      </c>
      <c r="B107" s="1">
        <v>5.5734686299999998</v>
      </c>
      <c r="C107" s="1">
        <v>11.267791170000001</v>
      </c>
      <c r="D107" s="1">
        <v>12.14894859</v>
      </c>
      <c r="E107" s="1">
        <v>45.625847520000001</v>
      </c>
      <c r="F107" s="1">
        <v>47.867036820000003</v>
      </c>
      <c r="G107" s="1">
        <v>38.534613030000003</v>
      </c>
      <c r="H107" s="2"/>
    </row>
    <row r="108" spans="1:8" x14ac:dyDescent="0.25">
      <c r="A108" t="s">
        <v>102</v>
      </c>
      <c r="B108" s="1">
        <v>8.2652023899999989</v>
      </c>
      <c r="C108" s="1">
        <v>26.206895760000002</v>
      </c>
      <c r="D108" s="1">
        <v>22.04301577</v>
      </c>
      <c r="E108" s="1">
        <v>88.497623480000001</v>
      </c>
      <c r="F108" s="1">
        <v>48.775711999999999</v>
      </c>
      <c r="G108" s="1">
        <v>65.656633220000003</v>
      </c>
      <c r="H108" s="2"/>
    </row>
    <row r="109" spans="1:8" x14ac:dyDescent="0.25">
      <c r="A109" t="s">
        <v>103</v>
      </c>
      <c r="B109" s="1">
        <v>5.0294244099999998</v>
      </c>
      <c r="C109" s="1">
        <v>21.572115459999999</v>
      </c>
      <c r="D109" s="1">
        <v>18.663184870000002</v>
      </c>
      <c r="E109" s="1">
        <v>120.54831686</v>
      </c>
      <c r="F109" s="1">
        <v>39.348540240000005</v>
      </c>
      <c r="G109" s="1">
        <v>194.87390453999998</v>
      </c>
      <c r="H109" s="2"/>
    </row>
    <row r="110" spans="1:8" x14ac:dyDescent="0.25">
      <c r="A110" t="s">
        <v>104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2"/>
    </row>
    <row r="111" spans="1:8" x14ac:dyDescent="0.25">
      <c r="A111" t="s">
        <v>105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2"/>
    </row>
    <row r="112" spans="1:8" x14ac:dyDescent="0.25">
      <c r="A112" t="s">
        <v>106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2"/>
    </row>
    <row r="113" spans="1:8" x14ac:dyDescent="0.25">
      <c r="A113" t="s">
        <v>107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2"/>
    </row>
    <row r="114" spans="1:8" x14ac:dyDescent="0.25">
      <c r="A114" t="s">
        <v>108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2"/>
    </row>
    <row r="115" spans="1:8" x14ac:dyDescent="0.25">
      <c r="A115" t="s">
        <v>109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2"/>
    </row>
    <row r="116" spans="1:8" x14ac:dyDescent="0.25">
      <c r="A116" t="s">
        <v>110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2"/>
    </row>
    <row r="117" spans="1:8" x14ac:dyDescent="0.25">
      <c r="A117" t="s">
        <v>111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2"/>
    </row>
    <row r="118" spans="1:8" x14ac:dyDescent="0.25">
      <c r="A118" t="s">
        <v>112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2"/>
    </row>
    <row r="119" spans="1:8" x14ac:dyDescent="0.25">
      <c r="A119" t="s">
        <v>113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2"/>
    </row>
    <row r="120" spans="1:8" x14ac:dyDescent="0.25">
      <c r="A120" t="s">
        <v>114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2"/>
    </row>
    <row r="121" spans="1:8" x14ac:dyDescent="0.25">
      <c r="A121" t="s">
        <v>115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2"/>
    </row>
    <row r="122" spans="1:8" x14ac:dyDescent="0.25">
      <c r="A122" t="s">
        <v>116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2"/>
    </row>
    <row r="123" spans="1:8" x14ac:dyDescent="0.25">
      <c r="A123" t="s">
        <v>117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2"/>
    </row>
    <row r="124" spans="1:8" x14ac:dyDescent="0.25">
      <c r="A124" t="s">
        <v>118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2"/>
    </row>
    <row r="125" spans="1:8" x14ac:dyDescent="0.25">
      <c r="A125" t="s">
        <v>119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2"/>
    </row>
    <row r="126" spans="1:8" x14ac:dyDescent="0.25">
      <c r="A126" t="s">
        <v>120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2"/>
    </row>
    <row r="127" spans="1:8" x14ac:dyDescent="0.25">
      <c r="A127" t="s">
        <v>121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2"/>
    </row>
    <row r="128" spans="1:8" x14ac:dyDescent="0.25">
      <c r="A128" t="s">
        <v>122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2"/>
    </row>
    <row r="129" spans="1:8" x14ac:dyDescent="0.25">
      <c r="A129" t="s">
        <v>123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2"/>
    </row>
    <row r="130" spans="1:8" x14ac:dyDescent="0.25">
      <c r="A130" t="s">
        <v>124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2"/>
    </row>
    <row r="131" spans="1:8" x14ac:dyDescent="0.25">
      <c r="A131" t="s">
        <v>125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2"/>
    </row>
    <row r="132" spans="1:8" x14ac:dyDescent="0.25">
      <c r="A132" t="s">
        <v>126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2"/>
    </row>
    <row r="133" spans="1:8" x14ac:dyDescent="0.25">
      <c r="A133" t="s">
        <v>127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2"/>
    </row>
    <row r="134" spans="1:8" x14ac:dyDescent="0.25">
      <c r="A134" t="s">
        <v>128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2"/>
    </row>
    <row r="135" spans="1:8" x14ac:dyDescent="0.25">
      <c r="A135" t="s">
        <v>129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2"/>
    </row>
    <row r="136" spans="1:8" x14ac:dyDescent="0.25">
      <c r="A136" t="s">
        <v>130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2"/>
    </row>
    <row r="137" spans="1:8" x14ac:dyDescent="0.25">
      <c r="A137" t="s">
        <v>131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2"/>
    </row>
    <row r="138" spans="1:8" x14ac:dyDescent="0.25">
      <c r="A138" t="s">
        <v>132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2"/>
    </row>
    <row r="139" spans="1:8" x14ac:dyDescent="0.25">
      <c r="A139" t="s">
        <v>133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2"/>
    </row>
    <row r="140" spans="1:8" x14ac:dyDescent="0.25">
      <c r="A140" t="s">
        <v>134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2"/>
    </row>
    <row r="141" spans="1:8" x14ac:dyDescent="0.25">
      <c r="A141" t="s">
        <v>135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2"/>
    </row>
    <row r="142" spans="1:8" x14ac:dyDescent="0.25">
      <c r="A142" t="s">
        <v>136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2"/>
    </row>
    <row r="143" spans="1:8" x14ac:dyDescent="0.25">
      <c r="A143" t="s">
        <v>137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2"/>
    </row>
    <row r="144" spans="1:8" x14ac:dyDescent="0.25">
      <c r="A144" t="s">
        <v>138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2"/>
    </row>
    <row r="145" spans="1:8" x14ac:dyDescent="0.25">
      <c r="A145" t="s">
        <v>139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2"/>
    </row>
    <row r="146" spans="1:8" x14ac:dyDescent="0.25">
      <c r="A146" t="s">
        <v>140</v>
      </c>
      <c r="B146" s="1">
        <v>13.0242574</v>
      </c>
      <c r="C146" s="1">
        <v>20.630329579999998</v>
      </c>
      <c r="D146" s="1">
        <v>29.677382229999999</v>
      </c>
      <c r="E146" s="1">
        <v>20.17977664</v>
      </c>
      <c r="F146" s="1">
        <v>28.998993819999999</v>
      </c>
      <c r="G146" s="1">
        <v>13.73135035</v>
      </c>
      <c r="H146" s="2"/>
    </row>
    <row r="147" spans="1:8" x14ac:dyDescent="0.25">
      <c r="A147" t="s">
        <v>141</v>
      </c>
      <c r="B147" s="1">
        <v>0.77549718000000001</v>
      </c>
      <c r="C147" s="1">
        <v>1.92545319</v>
      </c>
      <c r="D147" s="1">
        <v>1.7310691</v>
      </c>
      <c r="E147" s="1">
        <v>1.55657621</v>
      </c>
      <c r="F147" s="1">
        <v>2.6398173700000003</v>
      </c>
      <c r="G147" s="1">
        <v>0.83482403999999999</v>
      </c>
      <c r="H147" s="2"/>
    </row>
    <row r="148" spans="1:8" x14ac:dyDescent="0.25">
      <c r="A148" t="s">
        <v>142</v>
      </c>
      <c r="B148" s="1">
        <v>1.0473529500000001</v>
      </c>
      <c r="C148" s="1">
        <v>0.80858780000000008</v>
      </c>
      <c r="D148" s="1">
        <v>2.2760488999999997</v>
      </c>
      <c r="E148" s="1">
        <v>2.0215657</v>
      </c>
      <c r="F148" s="1">
        <v>2.0577783899999997</v>
      </c>
      <c r="G148" s="1">
        <v>0.91748825000000001</v>
      </c>
      <c r="H148" s="2"/>
    </row>
    <row r="149" spans="1:8" x14ac:dyDescent="0.25">
      <c r="A149" t="s">
        <v>143</v>
      </c>
      <c r="B149" s="1">
        <v>1.5636691100000002</v>
      </c>
      <c r="C149" s="1">
        <v>1.90036406</v>
      </c>
      <c r="D149" s="1">
        <v>3.2761088100000002</v>
      </c>
      <c r="E149" s="1">
        <v>2.4363357300000001</v>
      </c>
      <c r="F149" s="1">
        <v>3.1910575800000003</v>
      </c>
      <c r="G149" s="1">
        <v>1.5171666399999999</v>
      </c>
      <c r="H149" s="2"/>
    </row>
    <row r="150" spans="1:8" x14ac:dyDescent="0.25">
      <c r="A150" t="s">
        <v>144</v>
      </c>
      <c r="B150" s="1">
        <v>2.91184793</v>
      </c>
      <c r="C150" s="1">
        <v>3.4691718199999997</v>
      </c>
      <c r="D150" s="1">
        <v>6.5867660900000002</v>
      </c>
      <c r="E150" s="1">
        <v>4.6483288399999996</v>
      </c>
      <c r="F150" s="1">
        <v>5.01608141</v>
      </c>
      <c r="G150" s="1">
        <v>2.5678921699999999</v>
      </c>
      <c r="H150" s="2"/>
    </row>
    <row r="151" spans="1:8" x14ac:dyDescent="0.25">
      <c r="A151" t="s">
        <v>145</v>
      </c>
      <c r="B151" s="1">
        <v>6.7258902300000001</v>
      </c>
      <c r="C151" s="1">
        <v>12.52675271</v>
      </c>
      <c r="D151" s="1">
        <v>15.807389329999999</v>
      </c>
      <c r="E151" s="1">
        <v>9.5169701599999996</v>
      </c>
      <c r="F151" s="1">
        <v>16.09425907</v>
      </c>
      <c r="G151" s="1">
        <v>7.8939792500000001</v>
      </c>
      <c r="H151" s="2"/>
    </row>
    <row r="152" spans="1:8" x14ac:dyDescent="0.25">
      <c r="A152" t="s">
        <v>146</v>
      </c>
      <c r="B152" s="1">
        <v>7.8522350000000005E-2</v>
      </c>
      <c r="C152" s="1">
        <v>0.12734306000000001</v>
      </c>
      <c r="D152" s="1">
        <v>0.11946727</v>
      </c>
      <c r="E152" s="1">
        <v>0.14919523000000001</v>
      </c>
      <c r="F152" s="1">
        <v>0.10952903999999999</v>
      </c>
      <c r="G152" s="1">
        <v>5.6381809999999997E-2</v>
      </c>
      <c r="H152" s="2"/>
    </row>
    <row r="153" spans="1:8" x14ac:dyDescent="0.25">
      <c r="A153" t="s">
        <v>147</v>
      </c>
      <c r="B153" s="1">
        <v>5.4232700000000009E-3</v>
      </c>
      <c r="C153" s="1">
        <v>8.4840699999999998E-3</v>
      </c>
      <c r="D153" s="1">
        <v>8.6298199999999999E-3</v>
      </c>
      <c r="E153" s="1">
        <v>1.047527E-2</v>
      </c>
      <c r="F153" s="1">
        <v>7.3333900000000004E-3</v>
      </c>
      <c r="G153" s="1">
        <v>2.6880700000000003E-3</v>
      </c>
      <c r="H153" s="2"/>
    </row>
    <row r="154" spans="1:8" x14ac:dyDescent="0.25">
      <c r="A154" t="s">
        <v>148</v>
      </c>
      <c r="B154" s="1">
        <v>6.1571000000000004E-3</v>
      </c>
      <c r="C154" s="1">
        <v>1.0404999999999999E-2</v>
      </c>
      <c r="D154" s="1">
        <v>9.45294E-3</v>
      </c>
      <c r="E154" s="1">
        <v>1.6982400000000002E-2</v>
      </c>
      <c r="F154" s="1">
        <v>1.3548010000000001E-2</v>
      </c>
      <c r="G154" s="1">
        <v>6.3589099999999997E-3</v>
      </c>
      <c r="H154" s="2"/>
    </row>
    <row r="155" spans="1:8" x14ac:dyDescent="0.25">
      <c r="A155" t="s">
        <v>149</v>
      </c>
      <c r="B155" s="1">
        <v>1.4937799999999999E-2</v>
      </c>
      <c r="C155" s="1">
        <v>1.6388E-2</v>
      </c>
      <c r="D155" s="1">
        <v>1.8382349999999999E-2</v>
      </c>
      <c r="E155" s="1">
        <v>2.061023E-2</v>
      </c>
      <c r="F155" s="1">
        <v>1.640318E-2</v>
      </c>
      <c r="G155" s="1">
        <v>6.5944599999999999E-3</v>
      </c>
      <c r="H155" s="2"/>
    </row>
    <row r="156" spans="1:8" x14ac:dyDescent="0.25">
      <c r="A156" t="s">
        <v>150</v>
      </c>
      <c r="B156" s="1">
        <v>2.7184179999999999E-2</v>
      </c>
      <c r="C156" s="1">
        <v>3.3828179999999999E-2</v>
      </c>
      <c r="D156" s="1">
        <v>2.9267020000000001E-2</v>
      </c>
      <c r="E156" s="1">
        <v>3.6975970000000004E-2</v>
      </c>
      <c r="F156" s="1">
        <v>2.7243029999999998E-2</v>
      </c>
      <c r="G156" s="1">
        <v>1.2764530000000001E-2</v>
      </c>
      <c r="H156" s="2"/>
    </row>
    <row r="157" spans="1:8" x14ac:dyDescent="0.25">
      <c r="A157" t="s">
        <v>151</v>
      </c>
      <c r="B157" s="1">
        <v>2.4819999999999998E-2</v>
      </c>
      <c r="C157" s="1">
        <v>5.8237810000000001E-2</v>
      </c>
      <c r="D157" s="1">
        <v>5.3735140000000001E-2</v>
      </c>
      <c r="E157" s="1">
        <v>6.4151360000000004E-2</v>
      </c>
      <c r="F157" s="1">
        <v>4.5001430000000002E-2</v>
      </c>
      <c r="G157" s="1">
        <v>2.7975840000000002E-2</v>
      </c>
      <c r="H157" s="2"/>
    </row>
    <row r="158" spans="1:8" x14ac:dyDescent="0.25">
      <c r="A158" t="s">
        <v>152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2"/>
    </row>
    <row r="159" spans="1:8" x14ac:dyDescent="0.25">
      <c r="A159" t="s">
        <v>153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2"/>
    </row>
    <row r="160" spans="1:8" x14ac:dyDescent="0.25">
      <c r="A160" t="s">
        <v>154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2"/>
    </row>
    <row r="161" spans="1:8" x14ac:dyDescent="0.25">
      <c r="A161" t="s">
        <v>155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2"/>
    </row>
    <row r="162" spans="1:8" x14ac:dyDescent="0.25">
      <c r="A162" t="s">
        <v>156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2"/>
    </row>
    <row r="163" spans="1:8" x14ac:dyDescent="0.25">
      <c r="A163" t="s">
        <v>157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2"/>
    </row>
    <row r="164" spans="1:8" x14ac:dyDescent="0.25">
      <c r="A164" t="s">
        <v>158</v>
      </c>
      <c r="B164" s="1">
        <v>0</v>
      </c>
      <c r="C164" s="1">
        <v>3.1069549999999998E-2</v>
      </c>
      <c r="D164" s="1">
        <v>0.21697214000000001</v>
      </c>
      <c r="E164" s="1">
        <v>1.3749105500000001</v>
      </c>
      <c r="F164" s="1">
        <v>1.05635832</v>
      </c>
      <c r="G164" s="1">
        <v>0.99841778000000003</v>
      </c>
      <c r="H164" s="2"/>
    </row>
    <row r="165" spans="1:8" x14ac:dyDescent="0.25">
      <c r="A165" t="s">
        <v>159</v>
      </c>
      <c r="B165" s="1">
        <v>0</v>
      </c>
      <c r="C165" s="1">
        <v>2.8E-5</v>
      </c>
      <c r="D165" s="1">
        <v>3.3082300000000001E-3</v>
      </c>
      <c r="E165" s="1">
        <v>5.3588290000000004E-2</v>
      </c>
      <c r="F165" s="1">
        <v>8.785403E-2</v>
      </c>
      <c r="G165" s="1">
        <v>4.8058239999999995E-2</v>
      </c>
      <c r="H165" s="2"/>
    </row>
    <row r="166" spans="1:8" x14ac:dyDescent="0.25">
      <c r="A166" t="s">
        <v>160</v>
      </c>
      <c r="B166" s="1">
        <v>0</v>
      </c>
      <c r="C166" s="1">
        <v>3.8450000000000002E-4</v>
      </c>
      <c r="D166" s="1">
        <v>1.2000159999999999E-2</v>
      </c>
      <c r="E166" s="1">
        <v>0.12715957999999999</v>
      </c>
      <c r="F166" s="1">
        <v>0.13536576</v>
      </c>
      <c r="G166" s="1">
        <v>9.9813100000000002E-2</v>
      </c>
      <c r="H166" s="2"/>
    </row>
    <row r="167" spans="1:8" x14ac:dyDescent="0.25">
      <c r="A167" t="s">
        <v>161</v>
      </c>
      <c r="B167" s="1">
        <v>0</v>
      </c>
      <c r="C167" s="1">
        <v>3.79613E-3</v>
      </c>
      <c r="D167" s="1">
        <v>3.5617540000000003E-2</v>
      </c>
      <c r="E167" s="1">
        <v>0.27858577000000001</v>
      </c>
      <c r="F167" s="1">
        <v>0.18597239000000002</v>
      </c>
      <c r="G167" s="1">
        <v>0.13070112</v>
      </c>
      <c r="H167" s="2"/>
    </row>
    <row r="168" spans="1:8" x14ac:dyDescent="0.25">
      <c r="A168" t="s">
        <v>162</v>
      </c>
      <c r="B168" s="1">
        <v>0</v>
      </c>
      <c r="C168" s="1">
        <v>7.3467799999999998E-3</v>
      </c>
      <c r="D168" s="1">
        <v>0.13939589999999999</v>
      </c>
      <c r="E168" s="1">
        <v>0.51539212000000001</v>
      </c>
      <c r="F168" s="1">
        <v>0.28713442</v>
      </c>
      <c r="G168" s="1">
        <v>0.37522608000000002</v>
      </c>
      <c r="H168" s="2"/>
    </row>
    <row r="169" spans="1:8" x14ac:dyDescent="0.25">
      <c r="A169" t="s">
        <v>163</v>
      </c>
      <c r="B169" s="1">
        <v>0</v>
      </c>
      <c r="C169" s="1">
        <v>1.9514139999999999E-2</v>
      </c>
      <c r="D169" s="1">
        <v>2.665031E-2</v>
      </c>
      <c r="E169" s="1">
        <v>0.40018478999999996</v>
      </c>
      <c r="F169" s="1">
        <v>0.36003172</v>
      </c>
      <c r="G169" s="1">
        <v>0.34461923999999999</v>
      </c>
      <c r="H169" s="2"/>
    </row>
    <row r="170" spans="1:8" x14ac:dyDescent="0.25">
      <c r="A170" t="s">
        <v>164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2"/>
    </row>
    <row r="171" spans="1:8" x14ac:dyDescent="0.25">
      <c r="A171" t="s">
        <v>165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2"/>
    </row>
    <row r="172" spans="1:8" x14ac:dyDescent="0.25">
      <c r="A172" t="s">
        <v>166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2"/>
    </row>
    <row r="173" spans="1:8" x14ac:dyDescent="0.25">
      <c r="A173" t="s">
        <v>167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2"/>
    </row>
    <row r="174" spans="1:8" x14ac:dyDescent="0.25">
      <c r="A174" t="s">
        <v>168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2"/>
    </row>
    <row r="175" spans="1:8" x14ac:dyDescent="0.25">
      <c r="A175" t="s">
        <v>169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2"/>
    </row>
    <row r="176" spans="1:8" x14ac:dyDescent="0.25">
      <c r="A176" t="s">
        <v>170</v>
      </c>
      <c r="B176" s="1">
        <v>16.898139030000003</v>
      </c>
      <c r="C176" s="1">
        <v>32.13310929</v>
      </c>
      <c r="D176" s="1">
        <v>43.684425470000001</v>
      </c>
      <c r="E176" s="1">
        <v>57.45687435</v>
      </c>
      <c r="F176" s="1">
        <v>50.915978469999999</v>
      </c>
      <c r="G176" s="1">
        <v>57.14875945</v>
      </c>
      <c r="H176" s="2"/>
    </row>
    <row r="177" spans="1:8" x14ac:dyDescent="0.25">
      <c r="A177" t="s">
        <v>171</v>
      </c>
      <c r="B177" s="1">
        <v>1.4847248100000001</v>
      </c>
      <c r="C177" s="1">
        <v>2.6512319300000002</v>
      </c>
      <c r="D177" s="1">
        <v>3.6743307700000001</v>
      </c>
      <c r="E177" s="1">
        <v>5.2206378300000003</v>
      </c>
      <c r="F177" s="1">
        <v>4.6919682599999994</v>
      </c>
      <c r="G177" s="1">
        <v>4.8064854800000001</v>
      </c>
      <c r="H177" s="2"/>
    </row>
    <row r="178" spans="1:8" x14ac:dyDescent="0.25">
      <c r="A178" t="s">
        <v>172</v>
      </c>
      <c r="B178" s="1">
        <v>1.66679675</v>
      </c>
      <c r="C178" s="1">
        <v>3.19560362</v>
      </c>
      <c r="D178" s="1">
        <v>4.2285674999999996</v>
      </c>
      <c r="E178" s="1">
        <v>4.9942199500000006</v>
      </c>
      <c r="F178" s="1">
        <v>4.0103107500000004</v>
      </c>
      <c r="G178" s="1">
        <v>4.3506049999999998</v>
      </c>
      <c r="H178" s="2"/>
    </row>
    <row r="179" spans="1:8" x14ac:dyDescent="0.25">
      <c r="A179" t="s">
        <v>173</v>
      </c>
      <c r="B179" s="1">
        <v>2.59177692</v>
      </c>
      <c r="C179" s="1">
        <v>4.7147370999999998</v>
      </c>
      <c r="D179" s="1">
        <v>6.3970329900000005</v>
      </c>
      <c r="E179" s="1">
        <v>7.1256754100000004</v>
      </c>
      <c r="F179" s="1">
        <v>6.1381232800000003</v>
      </c>
      <c r="G179" s="1">
        <v>6.1477334400000005</v>
      </c>
      <c r="H179" s="2"/>
    </row>
    <row r="180" spans="1:8" x14ac:dyDescent="0.25">
      <c r="A180" t="s">
        <v>174</v>
      </c>
      <c r="B180" s="1">
        <v>4.5124007599999993</v>
      </c>
      <c r="C180" s="1">
        <v>8.4000837700000002</v>
      </c>
      <c r="D180" s="1">
        <v>11.682409890000001</v>
      </c>
      <c r="E180" s="1">
        <v>12.77742924</v>
      </c>
      <c r="F180" s="1">
        <v>10.8351091</v>
      </c>
      <c r="G180" s="1">
        <v>10.64647255</v>
      </c>
      <c r="H180" s="2"/>
    </row>
    <row r="181" spans="1:8" x14ac:dyDescent="0.25">
      <c r="A181" t="s">
        <v>175</v>
      </c>
      <c r="B181" s="1">
        <v>6.6424397900000001</v>
      </c>
      <c r="C181" s="1">
        <v>13.17145287</v>
      </c>
      <c r="D181" s="1">
        <v>17.702084320000001</v>
      </c>
      <c r="E181" s="1">
        <v>27.338911920000001</v>
      </c>
      <c r="F181" s="1">
        <v>25.240467079999998</v>
      </c>
      <c r="G181" s="1">
        <v>31.197462980000001</v>
      </c>
      <c r="H181" s="2"/>
    </row>
    <row r="182" spans="1:8" x14ac:dyDescent="0.25">
      <c r="A182" t="s">
        <v>176</v>
      </c>
      <c r="B182" s="1">
        <v>5.1097681100000001</v>
      </c>
      <c r="C182" s="1">
        <v>5.68884407</v>
      </c>
      <c r="D182" s="1">
        <v>4.9295726900000005</v>
      </c>
      <c r="E182" s="1">
        <v>4.5341250000000004</v>
      </c>
      <c r="F182" s="1">
        <v>4.86483533</v>
      </c>
      <c r="G182" s="1">
        <v>3.2316500399999999</v>
      </c>
      <c r="H182" s="2"/>
    </row>
    <row r="183" spans="1:8" x14ac:dyDescent="0.25">
      <c r="A183" t="s">
        <v>177</v>
      </c>
      <c r="B183" s="1">
        <v>0.40014721000000003</v>
      </c>
      <c r="C183" s="1">
        <v>0.48444913000000001</v>
      </c>
      <c r="D183" s="1">
        <v>0.38079781000000001</v>
      </c>
      <c r="E183" s="1">
        <v>0.32275017</v>
      </c>
      <c r="F183" s="1">
        <v>0.33834473999999998</v>
      </c>
      <c r="G183" s="1">
        <v>0.30194204999999996</v>
      </c>
      <c r="H183" s="2"/>
    </row>
    <row r="184" spans="1:8" x14ac:dyDescent="0.25">
      <c r="A184" t="s">
        <v>178</v>
      </c>
      <c r="B184" s="1">
        <v>0.74692070999999993</v>
      </c>
      <c r="C184" s="1">
        <v>0.76631864999999999</v>
      </c>
      <c r="D184" s="1">
        <v>0.61418742000000004</v>
      </c>
      <c r="E184" s="1">
        <v>0.45941815999999996</v>
      </c>
      <c r="F184" s="1">
        <v>0.54220972000000001</v>
      </c>
      <c r="G184" s="1">
        <v>0.47471214</v>
      </c>
      <c r="H184" s="2"/>
    </row>
    <row r="185" spans="1:8" x14ac:dyDescent="0.25">
      <c r="A185" t="s">
        <v>179</v>
      </c>
      <c r="B185" s="1">
        <v>0.92406165000000007</v>
      </c>
      <c r="C185" s="1">
        <v>0.95076947000000001</v>
      </c>
      <c r="D185" s="1">
        <v>0.79621726000000004</v>
      </c>
      <c r="E185" s="1">
        <v>0.65632376999999997</v>
      </c>
      <c r="F185" s="1">
        <v>0.74363681000000004</v>
      </c>
      <c r="G185" s="1">
        <v>0.63490654000000002</v>
      </c>
      <c r="H185" s="2"/>
    </row>
    <row r="186" spans="1:8" x14ac:dyDescent="0.25">
      <c r="A186" t="s">
        <v>180</v>
      </c>
      <c r="B186" s="1">
        <v>1.4646871799999999</v>
      </c>
      <c r="C186" s="1">
        <v>1.4406546299999998</v>
      </c>
      <c r="D186" s="1">
        <v>1.1997088600000001</v>
      </c>
      <c r="E186" s="1">
        <v>1.1234818100000001</v>
      </c>
      <c r="F186" s="1">
        <v>1.28674372</v>
      </c>
      <c r="G186" s="1">
        <v>0.92028162999999996</v>
      </c>
      <c r="H186" s="2"/>
    </row>
    <row r="187" spans="1:8" x14ac:dyDescent="0.25">
      <c r="A187" t="s">
        <v>181</v>
      </c>
      <c r="B187" s="1">
        <v>1.5739513600000001</v>
      </c>
      <c r="C187" s="1">
        <v>2.0466521900000001</v>
      </c>
      <c r="D187" s="1">
        <v>1.9386613400000001</v>
      </c>
      <c r="E187" s="1">
        <v>1.9721510900000001</v>
      </c>
      <c r="F187" s="1">
        <v>1.9539003400000001</v>
      </c>
      <c r="G187" s="1">
        <v>0.89980768</v>
      </c>
      <c r="H187" s="2"/>
    </row>
    <row r="188" spans="1:8" x14ac:dyDescent="0.25">
      <c r="A188" t="s">
        <v>182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2"/>
    </row>
    <row r="189" spans="1:8" x14ac:dyDescent="0.25">
      <c r="A189" t="s">
        <v>183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2"/>
    </row>
    <row r="190" spans="1:8" x14ac:dyDescent="0.25">
      <c r="A190" t="s">
        <v>184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2"/>
    </row>
    <row r="191" spans="1:8" x14ac:dyDescent="0.25">
      <c r="A191" t="s">
        <v>185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2"/>
    </row>
    <row r="192" spans="1:8" x14ac:dyDescent="0.25">
      <c r="A192" t="s">
        <v>186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2"/>
    </row>
    <row r="193" spans="1:8" x14ac:dyDescent="0.25">
      <c r="A193" t="s">
        <v>187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2"/>
    </row>
    <row r="194" spans="1:8" x14ac:dyDescent="0.25">
      <c r="A194" t="s">
        <v>188</v>
      </c>
      <c r="B194" s="1">
        <v>2.43145217</v>
      </c>
      <c r="C194" s="1">
        <v>13.185606930000001</v>
      </c>
      <c r="D194" s="1">
        <v>17.39247207</v>
      </c>
      <c r="E194" s="1">
        <v>5.49095332</v>
      </c>
      <c r="F194" s="1">
        <v>9.4357596699999995</v>
      </c>
      <c r="G194" s="1">
        <v>14.743730869999998</v>
      </c>
      <c r="H194" s="2"/>
    </row>
    <row r="195" spans="1:8" x14ac:dyDescent="0.25">
      <c r="A195" t="s">
        <v>189</v>
      </c>
      <c r="B195" s="1">
        <v>0.23509307000000002</v>
      </c>
      <c r="C195" s="1">
        <v>0.88810148</v>
      </c>
      <c r="D195" s="1">
        <v>1.7556695600000001</v>
      </c>
      <c r="E195" s="1">
        <v>0.41637335999999997</v>
      </c>
      <c r="F195" s="1">
        <v>0.41570990000000002</v>
      </c>
      <c r="G195" s="1">
        <v>0.76832736999999995</v>
      </c>
      <c r="H195" s="2"/>
    </row>
    <row r="196" spans="1:8" x14ac:dyDescent="0.25">
      <c r="A196" t="s">
        <v>190</v>
      </c>
      <c r="B196" s="1">
        <v>0.39893653000000001</v>
      </c>
      <c r="C196" s="1">
        <v>1.79540721</v>
      </c>
      <c r="D196" s="1">
        <v>3.0895948999999998</v>
      </c>
      <c r="E196" s="1">
        <v>0.62091525000000003</v>
      </c>
      <c r="F196" s="1">
        <v>0.82141631999999998</v>
      </c>
      <c r="G196" s="1">
        <v>1.19476092</v>
      </c>
      <c r="H196" s="2"/>
    </row>
    <row r="197" spans="1:8" x14ac:dyDescent="0.25">
      <c r="A197" t="s">
        <v>191</v>
      </c>
      <c r="B197" s="1">
        <v>0.48481915000000003</v>
      </c>
      <c r="C197" s="1">
        <v>2.5430469599999999</v>
      </c>
      <c r="D197" s="1">
        <v>4.3495061599999998</v>
      </c>
      <c r="E197" s="1">
        <v>0.85499357999999992</v>
      </c>
      <c r="F197" s="1">
        <v>1.2055823600000002</v>
      </c>
      <c r="G197" s="1">
        <v>1.9821850400000001</v>
      </c>
      <c r="H197" s="2"/>
    </row>
    <row r="198" spans="1:8" x14ac:dyDescent="0.25">
      <c r="A198" t="s">
        <v>192</v>
      </c>
      <c r="B198" s="1">
        <v>0.64908228000000001</v>
      </c>
      <c r="C198" s="1">
        <v>4.1272456699999998</v>
      </c>
      <c r="D198" s="1">
        <v>6.0256678899999994</v>
      </c>
      <c r="E198" s="1">
        <v>1.64144548</v>
      </c>
      <c r="F198" s="1">
        <v>2.4011867499999999</v>
      </c>
      <c r="G198" s="1">
        <v>3.3153118699999999</v>
      </c>
      <c r="H198" s="2"/>
    </row>
    <row r="199" spans="1:8" x14ac:dyDescent="0.25">
      <c r="A199" t="s">
        <v>193</v>
      </c>
      <c r="B199" s="1">
        <v>0.66352114000000006</v>
      </c>
      <c r="C199" s="1">
        <v>3.83180561</v>
      </c>
      <c r="D199" s="1">
        <v>2.17203356</v>
      </c>
      <c r="E199" s="1">
        <v>1.9572256499999998</v>
      </c>
      <c r="F199" s="1">
        <v>4.5918643399999999</v>
      </c>
      <c r="G199" s="1">
        <v>7.4831456699999999</v>
      </c>
      <c r="H199" s="2"/>
    </row>
    <row r="200" spans="1:8" x14ac:dyDescent="0.25">
      <c r="A200" t="s">
        <v>194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2"/>
    </row>
    <row r="201" spans="1:8" x14ac:dyDescent="0.25">
      <c r="A201" t="s">
        <v>195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2"/>
    </row>
    <row r="202" spans="1:8" x14ac:dyDescent="0.25">
      <c r="A202" t="s">
        <v>196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2"/>
    </row>
    <row r="203" spans="1:8" x14ac:dyDescent="0.25">
      <c r="A203" t="s">
        <v>197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2"/>
    </row>
    <row r="204" spans="1:8" x14ac:dyDescent="0.25">
      <c r="A204" t="s">
        <v>198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2"/>
    </row>
    <row r="205" spans="1:8" x14ac:dyDescent="0.25">
      <c r="A205" t="s">
        <v>199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2"/>
    </row>
    <row r="206" spans="1:8" x14ac:dyDescent="0.25">
      <c r="A206" t="s">
        <v>200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2"/>
    </row>
    <row r="207" spans="1:8" x14ac:dyDescent="0.25">
      <c r="A207" t="s">
        <v>201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2"/>
    </row>
    <row r="208" spans="1:8" x14ac:dyDescent="0.25">
      <c r="A208" t="s">
        <v>202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2"/>
    </row>
    <row r="209" spans="1:8" x14ac:dyDescent="0.25">
      <c r="A209" t="s">
        <v>203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2"/>
    </row>
    <row r="210" spans="1:8" x14ac:dyDescent="0.25">
      <c r="A210" t="s">
        <v>204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2"/>
    </row>
    <row r="211" spans="1:8" x14ac:dyDescent="0.25">
      <c r="A211" t="s">
        <v>205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2"/>
    </row>
    <row r="212" spans="1:8" x14ac:dyDescent="0.25">
      <c r="A212" t="s">
        <v>206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2"/>
    </row>
    <row r="213" spans="1:8" x14ac:dyDescent="0.25">
      <c r="A213" t="s">
        <v>207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2"/>
    </row>
    <row r="214" spans="1:8" x14ac:dyDescent="0.25">
      <c r="A214" t="s">
        <v>208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2"/>
    </row>
    <row r="215" spans="1:8" x14ac:dyDescent="0.25">
      <c r="A215" t="s">
        <v>209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2"/>
    </row>
    <row r="216" spans="1:8" x14ac:dyDescent="0.25">
      <c r="A216" t="s">
        <v>210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2"/>
    </row>
    <row r="217" spans="1:8" x14ac:dyDescent="0.25">
      <c r="A217" t="s">
        <v>211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2"/>
    </row>
    <row r="218" spans="1:8" x14ac:dyDescent="0.25">
      <c r="A218" t="s">
        <v>212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2"/>
    </row>
    <row r="219" spans="1:8" x14ac:dyDescent="0.25">
      <c r="A219" t="s">
        <v>213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2"/>
    </row>
    <row r="220" spans="1:8" x14ac:dyDescent="0.25">
      <c r="A220" t="s">
        <v>214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2"/>
    </row>
    <row r="221" spans="1:8" x14ac:dyDescent="0.25">
      <c r="A221" t="s">
        <v>215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2"/>
    </row>
    <row r="222" spans="1:8" x14ac:dyDescent="0.25">
      <c r="A222" t="s">
        <v>216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2"/>
    </row>
    <row r="223" spans="1:8" x14ac:dyDescent="0.25">
      <c r="A223" t="s">
        <v>217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2"/>
    </row>
    <row r="224" spans="1:8" x14ac:dyDescent="0.25">
      <c r="A224" t="s">
        <v>218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2"/>
    </row>
    <row r="225" spans="1:8" x14ac:dyDescent="0.25">
      <c r="A225" t="s">
        <v>219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2"/>
    </row>
    <row r="226" spans="1:8" x14ac:dyDescent="0.25">
      <c r="A226" t="s">
        <v>220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2"/>
    </row>
    <row r="227" spans="1:8" x14ac:dyDescent="0.25">
      <c r="A227" t="s">
        <v>221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2"/>
    </row>
    <row r="228" spans="1:8" x14ac:dyDescent="0.25">
      <c r="A228" t="s">
        <v>222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2"/>
    </row>
    <row r="229" spans="1:8" x14ac:dyDescent="0.25">
      <c r="A229" t="s">
        <v>223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2"/>
    </row>
    <row r="230" spans="1:8" x14ac:dyDescent="0.25">
      <c r="A230" t="s">
        <v>224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2"/>
    </row>
    <row r="231" spans="1:8" x14ac:dyDescent="0.25">
      <c r="A231" t="s">
        <v>225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2"/>
    </row>
    <row r="232" spans="1:8" x14ac:dyDescent="0.25">
      <c r="A232" t="s">
        <v>226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2"/>
    </row>
    <row r="233" spans="1:8" x14ac:dyDescent="0.25">
      <c r="A233" t="s">
        <v>227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2"/>
    </row>
    <row r="234" spans="1:8" x14ac:dyDescent="0.25">
      <c r="A234" t="s">
        <v>228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2"/>
    </row>
    <row r="235" spans="1:8" x14ac:dyDescent="0.25">
      <c r="A235" t="s">
        <v>229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2"/>
    </row>
    <row r="236" spans="1:8" x14ac:dyDescent="0.25">
      <c r="A236" t="s">
        <v>230</v>
      </c>
      <c r="B236" s="1">
        <v>7.4709895199999998</v>
      </c>
      <c r="C236" s="1">
        <v>5.9379789800000005</v>
      </c>
      <c r="D236" s="1">
        <v>9.4259914499999997</v>
      </c>
      <c r="E236" s="1">
        <v>22.084546070000002</v>
      </c>
      <c r="F236" s="1">
        <v>13.472270699999999</v>
      </c>
      <c r="G236" s="1">
        <v>12.92077643</v>
      </c>
      <c r="H236" s="2"/>
    </row>
    <row r="237" spans="1:8" x14ac:dyDescent="0.25">
      <c r="A237" t="s">
        <v>231</v>
      </c>
      <c r="B237" s="1">
        <v>0.61617680000000008</v>
      </c>
      <c r="C237" s="1">
        <v>0.42719639000000004</v>
      </c>
      <c r="D237" s="1">
        <v>0.47446978000000001</v>
      </c>
      <c r="E237" s="1">
        <v>1.62393202</v>
      </c>
      <c r="F237" s="1">
        <v>1.2467131</v>
      </c>
      <c r="G237" s="1">
        <v>1.40862354</v>
      </c>
      <c r="H237" s="2"/>
    </row>
    <row r="238" spans="1:8" x14ac:dyDescent="0.25">
      <c r="A238" t="s">
        <v>232</v>
      </c>
      <c r="B238" s="1">
        <v>0.27865306000000001</v>
      </c>
      <c r="C238" s="1">
        <v>0.24655789</v>
      </c>
      <c r="D238" s="1">
        <v>0.44835478000000001</v>
      </c>
      <c r="E238" s="1">
        <v>1.4003654099999998</v>
      </c>
      <c r="F238" s="1">
        <v>0.93041625999999999</v>
      </c>
      <c r="G238" s="1">
        <v>0.80132338999999997</v>
      </c>
      <c r="H238" s="2"/>
    </row>
    <row r="239" spans="1:8" x14ac:dyDescent="0.25">
      <c r="A239" t="s">
        <v>233</v>
      </c>
      <c r="B239" s="1">
        <v>0.51703655999999998</v>
      </c>
      <c r="C239" s="1">
        <v>0.57102893999999993</v>
      </c>
      <c r="D239" s="1">
        <v>0.90032988000000003</v>
      </c>
      <c r="E239" s="1">
        <v>2.0550146599999999</v>
      </c>
      <c r="F239" s="1">
        <v>1.3280210700000001</v>
      </c>
      <c r="G239" s="1">
        <v>1.30063898</v>
      </c>
      <c r="H239" s="2"/>
    </row>
    <row r="240" spans="1:8" x14ac:dyDescent="0.25">
      <c r="A240" t="s">
        <v>234</v>
      </c>
      <c r="B240" s="1">
        <v>2.2783145400000002</v>
      </c>
      <c r="C240" s="1">
        <v>1.6170455700000002</v>
      </c>
      <c r="D240" s="1">
        <v>1.9253995500000001</v>
      </c>
      <c r="E240" s="1">
        <v>4.0102463200000003</v>
      </c>
      <c r="F240" s="1">
        <v>2.4399874700000002</v>
      </c>
      <c r="G240" s="1">
        <v>2.3603502999999999</v>
      </c>
      <c r="H240" s="2"/>
    </row>
    <row r="241" spans="1:8" x14ac:dyDescent="0.25">
      <c r="A241" t="s">
        <v>235</v>
      </c>
      <c r="B241" s="1">
        <v>3.7808085600000001</v>
      </c>
      <c r="C241" s="1">
        <v>3.0761501899999999</v>
      </c>
      <c r="D241" s="1">
        <v>5.6774374600000002</v>
      </c>
      <c r="E241" s="1">
        <v>12.99498766</v>
      </c>
      <c r="F241" s="1">
        <v>7.5271327999999995</v>
      </c>
      <c r="G241" s="1">
        <v>7.0498402200000001</v>
      </c>
      <c r="H241" s="2"/>
    </row>
    <row r="242" spans="1:8" x14ac:dyDescent="0.25">
      <c r="A242" t="s">
        <v>236</v>
      </c>
      <c r="B242" s="1">
        <v>3.2461999999999998E-2</v>
      </c>
      <c r="C242" s="1">
        <v>4.8539180000000001E-2</v>
      </c>
      <c r="D242" s="1">
        <v>0.16286420999999998</v>
      </c>
      <c r="E242" s="1">
        <v>0.12443899999999999</v>
      </c>
      <c r="F242" s="1">
        <v>0.14230207</v>
      </c>
      <c r="G242" s="1">
        <v>7.1985070000000012E-2</v>
      </c>
      <c r="H242" s="2"/>
    </row>
    <row r="243" spans="1:8" x14ac:dyDescent="0.25">
      <c r="A243" t="s">
        <v>237</v>
      </c>
      <c r="B243" s="1">
        <v>4.4879999999999998E-3</v>
      </c>
      <c r="C243" s="1">
        <v>2.5219999999999999E-3</v>
      </c>
      <c r="D243" s="1">
        <v>1.4126E-2</v>
      </c>
      <c r="E243" s="1">
        <v>1.2487E-2</v>
      </c>
      <c r="F243" s="1">
        <v>8.6890200000000004E-3</v>
      </c>
      <c r="G243" s="1">
        <v>5.9835499999999998E-3</v>
      </c>
      <c r="H243" s="2"/>
    </row>
    <row r="244" spans="1:8" x14ac:dyDescent="0.25">
      <c r="A244" t="s">
        <v>238</v>
      </c>
      <c r="B244" s="1">
        <v>3.0339999999999998E-3</v>
      </c>
      <c r="C244" s="1">
        <v>6.0705299999999993E-3</v>
      </c>
      <c r="D244" s="1">
        <v>1.8041000000000001E-2</v>
      </c>
      <c r="E244" s="1">
        <v>1.0911000000000001E-2</v>
      </c>
      <c r="F244" s="1">
        <v>1.347244E-2</v>
      </c>
      <c r="G244" s="1">
        <v>8.3095800000000004E-3</v>
      </c>
      <c r="H244" s="2"/>
    </row>
    <row r="245" spans="1:8" x14ac:dyDescent="0.25">
      <c r="A245" t="s">
        <v>239</v>
      </c>
      <c r="B245" s="1">
        <v>1.0845E-2</v>
      </c>
      <c r="C245" s="1">
        <v>8.652E-3</v>
      </c>
      <c r="D245" s="1">
        <v>2.209821E-2</v>
      </c>
      <c r="E245" s="1">
        <v>1.6968E-2</v>
      </c>
      <c r="F245" s="1">
        <v>2.3752160000000001E-2</v>
      </c>
      <c r="G245" s="1">
        <v>1.124177E-2</v>
      </c>
      <c r="H245" s="2"/>
    </row>
    <row r="246" spans="1:8" x14ac:dyDescent="0.25">
      <c r="A246" t="s">
        <v>240</v>
      </c>
      <c r="B246" s="1">
        <v>9.306E-3</v>
      </c>
      <c r="C246" s="1">
        <v>1.4074930000000001E-2</v>
      </c>
      <c r="D246" s="1">
        <v>4.4812999999999999E-2</v>
      </c>
      <c r="E246" s="1">
        <v>3.1302000000000003E-2</v>
      </c>
      <c r="F246" s="1">
        <v>3.2550790000000003E-2</v>
      </c>
      <c r="G246" s="1">
        <v>1.9957099999999998E-2</v>
      </c>
      <c r="H246" s="2"/>
    </row>
    <row r="247" spans="1:8" x14ac:dyDescent="0.25">
      <c r="A247" t="s">
        <v>241</v>
      </c>
      <c r="B247" s="1">
        <v>4.7889999999999999E-3</v>
      </c>
      <c r="C247" s="1">
        <v>1.7219720000000001E-2</v>
      </c>
      <c r="D247" s="1">
        <v>6.3785999999999995E-2</v>
      </c>
      <c r="E247" s="1">
        <v>5.2770999999999998E-2</v>
      </c>
      <c r="F247" s="1">
        <v>6.3837660000000004E-2</v>
      </c>
      <c r="G247" s="1">
        <v>2.6493070000000001E-2</v>
      </c>
      <c r="H247" s="2"/>
    </row>
    <row r="248" spans="1:8" x14ac:dyDescent="0.25">
      <c r="A248" t="s">
        <v>242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2"/>
    </row>
    <row r="249" spans="1:8" x14ac:dyDescent="0.25">
      <c r="A249" t="s">
        <v>243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2"/>
    </row>
    <row r="250" spans="1:8" x14ac:dyDescent="0.25">
      <c r="A250" t="s">
        <v>244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2"/>
    </row>
    <row r="251" spans="1:8" x14ac:dyDescent="0.25">
      <c r="A251" t="s">
        <v>245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2"/>
    </row>
    <row r="252" spans="1:8" x14ac:dyDescent="0.25">
      <c r="A252" t="s">
        <v>246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2"/>
    </row>
    <row r="253" spans="1:8" x14ac:dyDescent="0.25">
      <c r="A253" t="s">
        <v>247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2"/>
    </row>
    <row r="254" spans="1:8" x14ac:dyDescent="0.25">
      <c r="A254" t="s">
        <v>248</v>
      </c>
      <c r="B254" s="1">
        <v>0</v>
      </c>
      <c r="C254" s="1">
        <v>5.0749999999999997E-3</v>
      </c>
      <c r="D254" s="1">
        <v>4.7044519999999999E-2</v>
      </c>
      <c r="E254" s="1">
        <v>0.24745645000000002</v>
      </c>
      <c r="F254" s="1">
        <v>0.52006604999999995</v>
      </c>
      <c r="G254" s="1">
        <v>0.16878363000000002</v>
      </c>
      <c r="H254" s="2"/>
    </row>
    <row r="255" spans="1:8" x14ac:dyDescent="0.25">
      <c r="A255" t="s">
        <v>249</v>
      </c>
      <c r="B255" s="1">
        <v>0</v>
      </c>
      <c r="C255" s="1">
        <v>2.3699999999999999E-4</v>
      </c>
      <c r="D255" s="1">
        <v>1.8115899999999999E-3</v>
      </c>
      <c r="E255" s="1">
        <v>1.7155439999999997E-2</v>
      </c>
      <c r="F255" s="1">
        <v>3.2622150000000003E-2</v>
      </c>
      <c r="G255" s="1">
        <v>1.1084040000000002E-2</v>
      </c>
      <c r="H255" s="2"/>
    </row>
    <row r="256" spans="1:8" x14ac:dyDescent="0.25">
      <c r="A256" t="s">
        <v>250</v>
      </c>
      <c r="B256" s="1">
        <v>0</v>
      </c>
      <c r="C256" s="1">
        <v>3.88E-4</v>
      </c>
      <c r="D256" s="1">
        <v>3.7568000000000002E-3</v>
      </c>
      <c r="E256" s="1">
        <v>3.1307580000000002E-2</v>
      </c>
      <c r="F256" s="1">
        <v>5.4518379999999998E-2</v>
      </c>
      <c r="G256" s="1">
        <v>1.5395870000000001E-2</v>
      </c>
      <c r="H256" s="2"/>
    </row>
    <row r="257" spans="1:8" x14ac:dyDescent="0.25">
      <c r="A257" t="s">
        <v>251</v>
      </c>
      <c r="B257" s="1">
        <v>0</v>
      </c>
      <c r="C257" s="1">
        <v>1.0189999999999999E-3</v>
      </c>
      <c r="D257" s="1">
        <v>8.0330000000000002E-3</v>
      </c>
      <c r="E257" s="1">
        <v>5.1101139999999996E-2</v>
      </c>
      <c r="F257" s="1">
        <v>8.6500309999999997E-2</v>
      </c>
      <c r="G257" s="1">
        <v>3.566064E-2</v>
      </c>
      <c r="H257" s="2"/>
    </row>
    <row r="258" spans="1:8" x14ac:dyDescent="0.25">
      <c r="A258" t="s">
        <v>252</v>
      </c>
      <c r="B258" s="1">
        <v>0</v>
      </c>
      <c r="C258" s="1">
        <v>1.3309999999999999E-3</v>
      </c>
      <c r="D258" s="1">
        <v>2.0330999999999998E-2</v>
      </c>
      <c r="E258" s="1">
        <v>7.1751460000000003E-2</v>
      </c>
      <c r="F258" s="1">
        <v>0.17778289999999999</v>
      </c>
      <c r="G258" s="1">
        <v>4.6987220000000003E-2</v>
      </c>
      <c r="H258" s="2"/>
    </row>
    <row r="259" spans="1:8" x14ac:dyDescent="0.25">
      <c r="A259" t="s">
        <v>253</v>
      </c>
      <c r="B259" s="1">
        <v>0</v>
      </c>
      <c r="C259" s="1">
        <v>2.0999999999999999E-3</v>
      </c>
      <c r="D259" s="1">
        <v>1.311213E-2</v>
      </c>
      <c r="E259" s="1">
        <v>7.6140830000000007E-2</v>
      </c>
      <c r="F259" s="1">
        <v>0.16864230999999999</v>
      </c>
      <c r="G259" s="1">
        <v>5.9655859999999998E-2</v>
      </c>
      <c r="H259" s="2"/>
    </row>
    <row r="260" spans="1:8" x14ac:dyDescent="0.25">
      <c r="A260" t="s">
        <v>254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2"/>
    </row>
    <row r="261" spans="1:8" x14ac:dyDescent="0.25">
      <c r="A261" t="s">
        <v>255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2"/>
    </row>
    <row r="262" spans="1:8" x14ac:dyDescent="0.25">
      <c r="A262" t="s">
        <v>256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2"/>
    </row>
    <row r="263" spans="1:8" x14ac:dyDescent="0.25">
      <c r="A263" t="s">
        <v>257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2"/>
    </row>
    <row r="264" spans="1:8" x14ac:dyDescent="0.25">
      <c r="A264" t="s">
        <v>258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2"/>
    </row>
    <row r="265" spans="1:8" x14ac:dyDescent="0.25">
      <c r="A265" t="s">
        <v>259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2"/>
    </row>
    <row r="266" spans="1:8" x14ac:dyDescent="0.25">
      <c r="A266" t="s">
        <v>260</v>
      </c>
      <c r="B266" s="1">
        <v>11.841687550000001</v>
      </c>
      <c r="C266" s="1">
        <v>17.570981309999997</v>
      </c>
      <c r="D266" s="1">
        <v>25.118412129999999</v>
      </c>
      <c r="E266" s="1">
        <v>33.350811419999999</v>
      </c>
      <c r="F266" s="1">
        <v>34.397767189999996</v>
      </c>
      <c r="G266" s="1">
        <v>40.451604079999996</v>
      </c>
      <c r="H266" s="2"/>
    </row>
    <row r="267" spans="1:8" x14ac:dyDescent="0.25">
      <c r="A267" t="s">
        <v>261</v>
      </c>
      <c r="B267" s="1">
        <v>0</v>
      </c>
      <c r="C267" s="1">
        <v>1.6699999999999999E-6</v>
      </c>
      <c r="D267" s="1">
        <v>9.1502E-4</v>
      </c>
      <c r="E267" s="1">
        <v>0</v>
      </c>
      <c r="F267" s="1">
        <v>0</v>
      </c>
      <c r="G267" s="1">
        <v>0</v>
      </c>
      <c r="H267" s="2"/>
    </row>
    <row r="268" spans="1:8" x14ac:dyDescent="0.25">
      <c r="A268" t="s">
        <v>262</v>
      </c>
      <c r="B268" s="1">
        <v>3.3086832599999996</v>
      </c>
      <c r="C268" s="1">
        <v>5.0583931900000003</v>
      </c>
      <c r="D268" s="1">
        <v>7.7649530999999996</v>
      </c>
      <c r="E268" s="1">
        <v>6.7233482499999999</v>
      </c>
      <c r="F268" s="1">
        <v>6.3504881399999995</v>
      </c>
      <c r="G268" s="1">
        <v>5.2725120300000006</v>
      </c>
      <c r="H268" s="2"/>
    </row>
    <row r="269" spans="1:8" x14ac:dyDescent="0.25">
      <c r="A269" t="s">
        <v>263</v>
      </c>
      <c r="B269" s="1">
        <v>2.5091471599999999</v>
      </c>
      <c r="C269" s="1">
        <v>4.2172614599999996</v>
      </c>
      <c r="D269" s="1">
        <v>6.6132114</v>
      </c>
      <c r="E269" s="1">
        <v>7.9422579800000008</v>
      </c>
      <c r="F269" s="1">
        <v>6.5311560399999999</v>
      </c>
      <c r="G269" s="1">
        <v>7.8434351500000004</v>
      </c>
      <c r="H269" s="2"/>
    </row>
    <row r="270" spans="1:8" x14ac:dyDescent="0.25">
      <c r="A270" t="s">
        <v>264</v>
      </c>
      <c r="B270" s="1">
        <v>2.70949464</v>
      </c>
      <c r="C270" s="1">
        <v>4.0133657099999995</v>
      </c>
      <c r="D270" s="1">
        <v>5.9574978700000001</v>
      </c>
      <c r="E270" s="1">
        <v>8.1632405199999987</v>
      </c>
      <c r="F270" s="1">
        <v>7.7720164199999999</v>
      </c>
      <c r="G270" s="1">
        <v>10.93550314</v>
      </c>
      <c r="H270" s="2"/>
    </row>
    <row r="271" spans="1:8" x14ac:dyDescent="0.25">
      <c r="A271" t="s">
        <v>265</v>
      </c>
      <c r="B271" s="1">
        <v>3.3143624900000002</v>
      </c>
      <c r="C271" s="1">
        <v>4.2819592800000006</v>
      </c>
      <c r="D271" s="1">
        <v>4.7818347399999999</v>
      </c>
      <c r="E271" s="1">
        <v>10.521964669999999</v>
      </c>
      <c r="F271" s="1">
        <v>13.744106589999999</v>
      </c>
      <c r="G271" s="1">
        <v>16.400153759999998</v>
      </c>
      <c r="H271" s="2"/>
    </row>
    <row r="272" spans="1:8" x14ac:dyDescent="0.25">
      <c r="A272" t="s">
        <v>266</v>
      </c>
      <c r="B272" s="1">
        <v>1.4938714</v>
      </c>
      <c r="C272" s="1">
        <v>1.9265367199999999</v>
      </c>
      <c r="D272" s="1">
        <v>1.34193553</v>
      </c>
      <c r="E272" s="1">
        <v>1.22866371</v>
      </c>
      <c r="F272" s="1">
        <v>1.0933177700000001</v>
      </c>
      <c r="G272" s="1">
        <v>1.39281783</v>
      </c>
      <c r="H272" s="2"/>
    </row>
    <row r="273" spans="1:8" x14ac:dyDescent="0.25">
      <c r="A273" t="s">
        <v>267</v>
      </c>
      <c r="B273" s="1">
        <v>0.30001903999999996</v>
      </c>
      <c r="C273" s="1">
        <v>0.26336125999999999</v>
      </c>
      <c r="D273" s="1">
        <v>0.18116254999999998</v>
      </c>
      <c r="E273" s="1">
        <v>0.14082810999999998</v>
      </c>
      <c r="F273" s="1">
        <v>0.16966125000000001</v>
      </c>
      <c r="G273" s="1">
        <v>0.16798329000000001</v>
      </c>
      <c r="H273" s="2"/>
    </row>
    <row r="274" spans="1:8" x14ac:dyDescent="0.25">
      <c r="A274" t="s">
        <v>268</v>
      </c>
      <c r="B274" s="1">
        <v>0.40502590000000005</v>
      </c>
      <c r="C274" s="1">
        <v>0.53716361999999995</v>
      </c>
      <c r="D274" s="1">
        <v>0.32199164000000002</v>
      </c>
      <c r="E274" s="1">
        <v>0.30500084999999999</v>
      </c>
      <c r="F274" s="1">
        <v>0.27744239000000004</v>
      </c>
      <c r="G274" s="1">
        <v>0.32196561000000001</v>
      </c>
      <c r="H274" s="2"/>
    </row>
    <row r="275" spans="1:8" x14ac:dyDescent="0.25">
      <c r="A275" t="s">
        <v>269</v>
      </c>
      <c r="B275" s="1">
        <v>0.27893152000000004</v>
      </c>
      <c r="C275" s="1">
        <v>0.36735942999999999</v>
      </c>
      <c r="D275" s="1">
        <v>0.27736697999999999</v>
      </c>
      <c r="E275" s="1">
        <v>0.25687123000000001</v>
      </c>
      <c r="F275" s="1">
        <v>0.18284713</v>
      </c>
      <c r="G275" s="1">
        <v>0.26872818999999998</v>
      </c>
      <c r="H275" s="2"/>
    </row>
    <row r="276" spans="1:8" x14ac:dyDescent="0.25">
      <c r="A276" t="s">
        <v>270</v>
      </c>
      <c r="B276" s="1">
        <v>0.18107141000000002</v>
      </c>
      <c r="C276" s="1">
        <v>0.20874510999999998</v>
      </c>
      <c r="D276" s="1">
        <v>0.14967217000000002</v>
      </c>
      <c r="E276" s="1">
        <v>0.15875113000000002</v>
      </c>
      <c r="F276" s="1">
        <v>0.12042071</v>
      </c>
      <c r="G276" s="1">
        <v>0.20535465999999999</v>
      </c>
      <c r="H276" s="2"/>
    </row>
    <row r="277" spans="1:8" x14ac:dyDescent="0.25">
      <c r="A277" t="s">
        <v>271</v>
      </c>
      <c r="B277" s="1">
        <v>0.32882353000000003</v>
      </c>
      <c r="C277" s="1">
        <v>0.5499073000000001</v>
      </c>
      <c r="D277" s="1">
        <v>0.41174219000000001</v>
      </c>
      <c r="E277" s="1">
        <v>0.36721239</v>
      </c>
      <c r="F277" s="1">
        <v>0.34294628999999999</v>
      </c>
      <c r="G277" s="1">
        <v>0.42878608000000001</v>
      </c>
      <c r="H277" s="2"/>
    </row>
    <row r="278" spans="1:8" x14ac:dyDescent="0.25">
      <c r="A278" t="s">
        <v>272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2"/>
    </row>
    <row r="279" spans="1:8" x14ac:dyDescent="0.25">
      <c r="A279" t="s">
        <v>273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2"/>
    </row>
    <row r="280" spans="1:8" x14ac:dyDescent="0.25">
      <c r="A280" t="s">
        <v>274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2"/>
    </row>
    <row r="281" spans="1:8" x14ac:dyDescent="0.25">
      <c r="A281" t="s">
        <v>275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2"/>
    </row>
    <row r="282" spans="1:8" x14ac:dyDescent="0.25">
      <c r="A282" t="s">
        <v>276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2"/>
    </row>
    <row r="283" spans="1:8" x14ac:dyDescent="0.25">
      <c r="A283" t="s">
        <v>277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2"/>
    </row>
    <row r="284" spans="1:8" x14ac:dyDescent="0.25">
      <c r="A284" t="s">
        <v>278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2"/>
    </row>
    <row r="285" spans="1:8" x14ac:dyDescent="0.25">
      <c r="A285" t="s">
        <v>279</v>
      </c>
      <c r="B285" s="1">
        <v>0.65630656999999992</v>
      </c>
      <c r="C285" s="1">
        <v>3.97338134</v>
      </c>
      <c r="D285" s="1">
        <v>16.899721159999999</v>
      </c>
      <c r="E285" s="1">
        <v>3.09597298</v>
      </c>
      <c r="F285" s="1">
        <v>2.02225411</v>
      </c>
      <c r="G285" s="1">
        <v>3.3427111900000002</v>
      </c>
      <c r="H285" s="2"/>
    </row>
    <row r="286" spans="1:8" x14ac:dyDescent="0.25">
      <c r="A286" t="s">
        <v>280</v>
      </c>
      <c r="B286" s="1">
        <v>0.22584420000000002</v>
      </c>
      <c r="C286" s="1">
        <v>1.07403585</v>
      </c>
      <c r="D286" s="1">
        <v>2.7407239300000001</v>
      </c>
      <c r="E286" s="1">
        <v>0.86431907999999991</v>
      </c>
      <c r="F286" s="1">
        <v>0.80263238000000003</v>
      </c>
      <c r="G286" s="1">
        <v>0.6487933199999999</v>
      </c>
      <c r="H286" s="2"/>
    </row>
    <row r="287" spans="1:8" x14ac:dyDescent="0.25">
      <c r="A287" t="s">
        <v>281</v>
      </c>
      <c r="B287" s="1">
        <v>0.14080598999999999</v>
      </c>
      <c r="C287" s="1">
        <v>1.17672705</v>
      </c>
      <c r="D287" s="1">
        <v>4.1584035500000001</v>
      </c>
      <c r="E287" s="1">
        <v>1.1465148300000001</v>
      </c>
      <c r="F287" s="1">
        <v>0.79179170999999993</v>
      </c>
      <c r="G287" s="1">
        <v>1.3172019099999999</v>
      </c>
      <c r="H287" s="2"/>
    </row>
    <row r="288" spans="1:8" x14ac:dyDescent="0.25">
      <c r="A288" t="s">
        <v>282</v>
      </c>
      <c r="B288" s="1">
        <v>7.7920420000000004E-2</v>
      </c>
      <c r="C288" s="1">
        <v>0.82777036000000004</v>
      </c>
      <c r="D288" s="1">
        <v>4.0305890800000004</v>
      </c>
      <c r="E288" s="1">
        <v>1.0758187100000001</v>
      </c>
      <c r="F288" s="1">
        <v>0.42062102000000001</v>
      </c>
      <c r="G288" s="1">
        <v>0.99039672000000001</v>
      </c>
      <c r="H288" s="2"/>
    </row>
    <row r="289" spans="1:8" x14ac:dyDescent="0.25">
      <c r="A289" t="s">
        <v>283</v>
      </c>
      <c r="B289" s="1">
        <v>0.18923554000000001</v>
      </c>
      <c r="C289" s="1">
        <v>0.57937053999999999</v>
      </c>
      <c r="D289" s="1">
        <v>4.0918150999999998</v>
      </c>
      <c r="E289" s="1">
        <v>3.908E-3</v>
      </c>
      <c r="F289" s="1">
        <v>3.0310700000000003E-3</v>
      </c>
      <c r="G289" s="1">
        <v>0.38151773</v>
      </c>
      <c r="H289" s="2"/>
    </row>
    <row r="290" spans="1:8" x14ac:dyDescent="0.25">
      <c r="A290" t="s">
        <v>284</v>
      </c>
      <c r="B290" s="1">
        <v>2.2500419999999997E-2</v>
      </c>
      <c r="C290" s="1">
        <v>0.31547754</v>
      </c>
      <c r="D290" s="1">
        <v>1.8781895</v>
      </c>
      <c r="E290" s="1">
        <v>5.4123599999999997E-3</v>
      </c>
      <c r="F290" s="1">
        <v>4.1779300000000007E-3</v>
      </c>
      <c r="G290" s="1">
        <v>4.8015100000000002E-3</v>
      </c>
      <c r="H290" s="2"/>
    </row>
    <row r="291" spans="1:8" x14ac:dyDescent="0.25">
      <c r="A291" t="s">
        <v>285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2"/>
    </row>
    <row r="292" spans="1:8" x14ac:dyDescent="0.25">
      <c r="A292" t="s">
        <v>286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2"/>
    </row>
    <row r="293" spans="1:8" x14ac:dyDescent="0.25">
      <c r="A293" t="s">
        <v>287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2"/>
    </row>
    <row r="294" spans="1:8" x14ac:dyDescent="0.25">
      <c r="A294" t="s">
        <v>288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2"/>
    </row>
    <row r="295" spans="1:8" x14ac:dyDescent="0.25">
      <c r="A295" t="s">
        <v>289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2"/>
    </row>
    <row r="296" spans="1:8" x14ac:dyDescent="0.25">
      <c r="A296" t="s">
        <v>290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2"/>
    </row>
    <row r="297" spans="1:8" x14ac:dyDescent="0.25">
      <c r="A297" t="s">
        <v>291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2"/>
    </row>
    <row r="298" spans="1:8" x14ac:dyDescent="0.25">
      <c r="A298" t="s">
        <v>292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2"/>
    </row>
    <row r="299" spans="1:8" x14ac:dyDescent="0.25">
      <c r="A299" t="s">
        <v>293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2"/>
    </row>
    <row r="300" spans="1:8" x14ac:dyDescent="0.25">
      <c r="A300" t="s">
        <v>294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2"/>
    </row>
    <row r="301" spans="1:8" x14ac:dyDescent="0.25">
      <c r="A301" t="s">
        <v>295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2"/>
    </row>
    <row r="302" spans="1:8" x14ac:dyDescent="0.25">
      <c r="A302" t="s">
        <v>296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2"/>
    </row>
    <row r="303" spans="1:8" x14ac:dyDescent="0.25">
      <c r="A303" t="s">
        <v>297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2"/>
    </row>
    <row r="304" spans="1:8" x14ac:dyDescent="0.25">
      <c r="A304" t="s">
        <v>298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2"/>
    </row>
    <row r="305" spans="1:8" x14ac:dyDescent="0.25">
      <c r="A305" t="s">
        <v>299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2"/>
    </row>
    <row r="306" spans="1:8" x14ac:dyDescent="0.25">
      <c r="A306" t="s">
        <v>300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2"/>
    </row>
    <row r="307" spans="1:8" x14ac:dyDescent="0.25">
      <c r="A307" t="s">
        <v>301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2"/>
    </row>
    <row r="308" spans="1:8" x14ac:dyDescent="0.25">
      <c r="A308" t="s">
        <v>302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2"/>
    </row>
    <row r="309" spans="1:8" x14ac:dyDescent="0.25">
      <c r="A309" t="s">
        <v>303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2"/>
    </row>
    <row r="310" spans="1:8" x14ac:dyDescent="0.25">
      <c r="A310" t="s">
        <v>304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2"/>
    </row>
    <row r="311" spans="1:8" x14ac:dyDescent="0.25">
      <c r="A311" t="s">
        <v>305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2"/>
    </row>
    <row r="312" spans="1:8" x14ac:dyDescent="0.25">
      <c r="A312" t="s">
        <v>306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2"/>
    </row>
    <row r="313" spans="1:8" x14ac:dyDescent="0.25">
      <c r="A313" t="s">
        <v>307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2"/>
    </row>
    <row r="314" spans="1:8" x14ac:dyDescent="0.25">
      <c r="A314" t="s">
        <v>308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2"/>
    </row>
    <row r="315" spans="1:8" x14ac:dyDescent="0.25">
      <c r="A315" t="s">
        <v>309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2"/>
    </row>
    <row r="316" spans="1:8" x14ac:dyDescent="0.25">
      <c r="A316" t="s">
        <v>310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2"/>
    </row>
    <row r="317" spans="1:8" x14ac:dyDescent="0.25">
      <c r="A317" t="s">
        <v>311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2"/>
    </row>
    <row r="318" spans="1:8" x14ac:dyDescent="0.25">
      <c r="A318" t="s">
        <v>312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2"/>
    </row>
    <row r="319" spans="1:8" x14ac:dyDescent="0.25">
      <c r="A319" t="s">
        <v>313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2"/>
    </row>
    <row r="320" spans="1:8" x14ac:dyDescent="0.25">
      <c r="A320" t="s">
        <v>314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2"/>
    </row>
    <row r="321" spans="1:8" x14ac:dyDescent="0.25">
      <c r="A321" t="s">
        <v>315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2"/>
    </row>
    <row r="322" spans="1:8" x14ac:dyDescent="0.25">
      <c r="A322" t="s">
        <v>316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2"/>
    </row>
    <row r="323" spans="1:8" x14ac:dyDescent="0.25">
      <c r="A323" t="s">
        <v>317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2"/>
    </row>
    <row r="324" spans="1:8" x14ac:dyDescent="0.25">
      <c r="A324" t="s">
        <v>318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2"/>
    </row>
    <row r="325" spans="1:8" x14ac:dyDescent="0.25">
      <c r="A325" t="s">
        <v>319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2"/>
    </row>
    <row r="326" spans="1:8" x14ac:dyDescent="0.25">
      <c r="A326" t="s">
        <v>320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2"/>
    </row>
    <row r="327" spans="1:8" x14ac:dyDescent="0.25">
      <c r="A327" t="s">
        <v>321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2"/>
    </row>
    <row r="328" spans="1:8" x14ac:dyDescent="0.25">
      <c r="A328" t="s">
        <v>322</v>
      </c>
      <c r="B328" s="1">
        <v>7.5116559299999999</v>
      </c>
      <c r="C328" s="1">
        <v>6.1559611600000004</v>
      </c>
      <c r="D328" s="1">
        <v>3.62649942</v>
      </c>
      <c r="E328" s="1">
        <v>6.0296078</v>
      </c>
      <c r="F328" s="1">
        <v>7.7645901300000002</v>
      </c>
      <c r="G328" s="1">
        <v>10.8832714</v>
      </c>
      <c r="H328" s="2"/>
    </row>
    <row r="329" spans="1:8" x14ac:dyDescent="0.25">
      <c r="A329" t="s">
        <v>323</v>
      </c>
      <c r="B329" s="1">
        <v>0</v>
      </c>
      <c r="C329" s="1">
        <v>0</v>
      </c>
      <c r="D329" s="1">
        <v>4.1399999999999998E-4</v>
      </c>
      <c r="E329" s="1">
        <v>0</v>
      </c>
      <c r="F329" s="1">
        <v>0</v>
      </c>
      <c r="G329" s="1">
        <v>0</v>
      </c>
      <c r="H329" s="2"/>
    </row>
    <row r="330" spans="1:8" x14ac:dyDescent="0.25">
      <c r="A330" t="s">
        <v>324</v>
      </c>
      <c r="B330" s="1">
        <v>1.5766468200000001</v>
      </c>
      <c r="C330" s="1">
        <v>1.1958354099999999</v>
      </c>
      <c r="D330" s="1">
        <v>1.1346778700000002</v>
      </c>
      <c r="E330" s="1">
        <v>1.2966855800000001</v>
      </c>
      <c r="F330" s="1">
        <v>1.2951163700000001</v>
      </c>
      <c r="G330" s="1">
        <v>0.79847137000000001</v>
      </c>
      <c r="H330" s="2"/>
    </row>
    <row r="331" spans="1:8" x14ac:dyDescent="0.25">
      <c r="A331" t="s">
        <v>325</v>
      </c>
      <c r="B331" s="1">
        <v>1.32799752</v>
      </c>
      <c r="C331" s="1">
        <v>0.71369405000000008</v>
      </c>
      <c r="D331" s="1">
        <v>0.74126643000000003</v>
      </c>
      <c r="E331" s="1">
        <v>1.7932665300000001</v>
      </c>
      <c r="F331" s="1">
        <v>1.6292760400000001</v>
      </c>
      <c r="G331" s="1">
        <v>1.8168454599999999</v>
      </c>
      <c r="H331" s="2"/>
    </row>
    <row r="332" spans="1:8" x14ac:dyDescent="0.25">
      <c r="A332" t="s">
        <v>326</v>
      </c>
      <c r="B332" s="1">
        <v>1.4007741699999998</v>
      </c>
      <c r="C332" s="1">
        <v>0.88469765</v>
      </c>
      <c r="D332" s="1">
        <v>0.65217889000000007</v>
      </c>
      <c r="E332" s="1">
        <v>1.64293322</v>
      </c>
      <c r="F332" s="1">
        <v>2.1521598799999997</v>
      </c>
      <c r="G332" s="1">
        <v>3.3046667000000003</v>
      </c>
      <c r="H332" s="2"/>
    </row>
    <row r="333" spans="1:8" x14ac:dyDescent="0.25">
      <c r="A333" t="s">
        <v>327</v>
      </c>
      <c r="B333" s="1">
        <v>3.2062374199999999</v>
      </c>
      <c r="C333" s="1">
        <v>3.3617340499999999</v>
      </c>
      <c r="D333" s="1">
        <v>1.09796223</v>
      </c>
      <c r="E333" s="1">
        <v>1.29672247</v>
      </c>
      <c r="F333" s="1">
        <v>2.6880378399999998</v>
      </c>
      <c r="G333" s="1">
        <v>4.9632878700000003</v>
      </c>
      <c r="H333" s="2"/>
    </row>
    <row r="334" spans="1:8" x14ac:dyDescent="0.25">
      <c r="A334" t="s">
        <v>328</v>
      </c>
      <c r="B334" s="1">
        <v>5.5409710000000001E-2</v>
      </c>
      <c r="C334" s="1">
        <v>3.3483559999999996E-2</v>
      </c>
      <c r="D334" s="1">
        <v>5.4570470000000003E-2</v>
      </c>
      <c r="E334" s="1">
        <v>6.9312659999999998E-2</v>
      </c>
      <c r="F334" s="1">
        <v>6.8975590000000003E-2</v>
      </c>
      <c r="G334" s="1">
        <v>7.5550889999999996E-2</v>
      </c>
      <c r="H334" s="2"/>
    </row>
    <row r="335" spans="1:8" x14ac:dyDescent="0.25">
      <c r="A335" t="s">
        <v>329</v>
      </c>
      <c r="B335" s="1">
        <v>7.0660000000000002E-3</v>
      </c>
      <c r="C335" s="1">
        <v>4.5586000000000003E-3</v>
      </c>
      <c r="D335" s="1">
        <v>2.7249399999999999E-3</v>
      </c>
      <c r="E335" s="1">
        <v>2.64357E-3</v>
      </c>
      <c r="F335" s="1">
        <v>6.6484399999999994E-3</v>
      </c>
      <c r="G335" s="1">
        <v>4.5242099999999999E-3</v>
      </c>
      <c r="H335" s="2"/>
    </row>
    <row r="336" spans="1:8" x14ac:dyDescent="0.25">
      <c r="A336" t="s">
        <v>330</v>
      </c>
      <c r="B336" s="1">
        <v>5.4795099999999999E-3</v>
      </c>
      <c r="C336" s="1">
        <v>9.511770000000001E-3</v>
      </c>
      <c r="D336" s="1">
        <v>1.0709350000000001E-2</v>
      </c>
      <c r="E336" s="1">
        <v>1.4833530000000001E-2</v>
      </c>
      <c r="F336" s="1">
        <v>9.648760000000001E-3</v>
      </c>
      <c r="G336" s="1">
        <v>7.1149200000000003E-3</v>
      </c>
      <c r="H336" s="2"/>
    </row>
    <row r="337" spans="1:8" x14ac:dyDescent="0.25">
      <c r="A337" t="s">
        <v>331</v>
      </c>
      <c r="B337" s="1">
        <v>3.643E-3</v>
      </c>
      <c r="C337" s="1">
        <v>3.61079E-3</v>
      </c>
      <c r="D337" s="1">
        <v>1.814518E-2</v>
      </c>
      <c r="E337" s="1">
        <v>1.8773999999999999E-2</v>
      </c>
      <c r="F337" s="1">
        <v>1.8594830000000003E-2</v>
      </c>
      <c r="G337" s="1">
        <v>1.3353180000000001E-2</v>
      </c>
      <c r="H337" s="2"/>
    </row>
    <row r="338" spans="1:8" x14ac:dyDescent="0.25">
      <c r="A338" t="s">
        <v>332</v>
      </c>
      <c r="B338" s="1">
        <v>7.15689E-3</v>
      </c>
      <c r="C338" s="1">
        <v>4.1999300000000002E-3</v>
      </c>
      <c r="D338" s="1">
        <v>4.5252299999999999E-3</v>
      </c>
      <c r="E338" s="1">
        <v>1.030029E-2</v>
      </c>
      <c r="F338" s="1">
        <v>9.4359200000000004E-3</v>
      </c>
      <c r="G338" s="1">
        <v>1.1538209999999998E-2</v>
      </c>
      <c r="H338" s="2"/>
    </row>
    <row r="339" spans="1:8" x14ac:dyDescent="0.25">
      <c r="A339" t="s">
        <v>333</v>
      </c>
      <c r="B339" s="1">
        <v>3.2064309999999999E-2</v>
      </c>
      <c r="C339" s="1">
        <v>1.160247E-2</v>
      </c>
      <c r="D339" s="1">
        <v>1.8465769999999999E-2</v>
      </c>
      <c r="E339" s="1">
        <v>2.276127E-2</v>
      </c>
      <c r="F339" s="1">
        <v>2.4647639999999998E-2</v>
      </c>
      <c r="G339" s="1">
        <v>3.9020370000000006E-2</v>
      </c>
      <c r="H339" s="2"/>
    </row>
    <row r="340" spans="1:8" x14ac:dyDescent="0.25">
      <c r="A340" t="s">
        <v>334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2"/>
    </row>
    <row r="341" spans="1:8" x14ac:dyDescent="0.25">
      <c r="A341" t="s">
        <v>335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2"/>
    </row>
    <row r="342" spans="1:8" x14ac:dyDescent="0.25">
      <c r="A342" t="s">
        <v>336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2"/>
    </row>
    <row r="343" spans="1:8" x14ac:dyDescent="0.25">
      <c r="A343" t="s">
        <v>337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2"/>
    </row>
    <row r="344" spans="1:8" x14ac:dyDescent="0.25">
      <c r="A344" t="s">
        <v>338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2"/>
    </row>
    <row r="345" spans="1:8" x14ac:dyDescent="0.25">
      <c r="A345" t="s">
        <v>339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2"/>
    </row>
    <row r="346" spans="1:8" x14ac:dyDescent="0.25">
      <c r="A346" t="s">
        <v>340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2"/>
    </row>
    <row r="347" spans="1:8" x14ac:dyDescent="0.25">
      <c r="A347" t="s">
        <v>341</v>
      </c>
      <c r="B347" s="1">
        <v>0</v>
      </c>
      <c r="C347" s="1">
        <v>7.5507000000000005E-4</v>
      </c>
      <c r="D347" s="1">
        <v>1.030087E-2</v>
      </c>
      <c r="E347" s="1">
        <v>0.17003003</v>
      </c>
      <c r="F347" s="1">
        <v>0.33422612000000002</v>
      </c>
      <c r="G347" s="1">
        <v>0.12349980000000001</v>
      </c>
      <c r="H347" s="2"/>
    </row>
    <row r="348" spans="1:8" x14ac:dyDescent="0.25">
      <c r="A348" t="s">
        <v>342</v>
      </c>
      <c r="B348" s="1">
        <v>0</v>
      </c>
      <c r="C348" s="1">
        <v>6.38E-4</v>
      </c>
      <c r="D348" s="1">
        <v>1.73E-3</v>
      </c>
      <c r="E348" s="1">
        <v>5.5478039999999999E-2</v>
      </c>
      <c r="F348" s="1">
        <v>7.9302020000000001E-2</v>
      </c>
      <c r="G348" s="1">
        <v>7.0972200000000004E-3</v>
      </c>
      <c r="H348" s="2"/>
    </row>
    <row r="349" spans="1:8" x14ac:dyDescent="0.25">
      <c r="A349" t="s">
        <v>343</v>
      </c>
      <c r="B349" s="1">
        <v>0</v>
      </c>
      <c r="C349" s="1">
        <v>1.1706999999999999E-4</v>
      </c>
      <c r="D349" s="1">
        <v>1.70641E-3</v>
      </c>
      <c r="E349" s="1">
        <v>7.6212219999999997E-2</v>
      </c>
      <c r="F349" s="1">
        <v>0.13814254999999998</v>
      </c>
      <c r="G349" s="1">
        <v>1.7396290000000002E-2</v>
      </c>
      <c r="H349" s="2"/>
    </row>
    <row r="350" spans="1:8" x14ac:dyDescent="0.25">
      <c r="A350" t="s">
        <v>344</v>
      </c>
      <c r="B350" s="1">
        <v>0</v>
      </c>
      <c r="C350" s="1">
        <v>0</v>
      </c>
      <c r="D350" s="1">
        <v>3.21712E-3</v>
      </c>
      <c r="E350" s="1">
        <v>3.832377E-2</v>
      </c>
      <c r="F350" s="1">
        <v>0.11677155</v>
      </c>
      <c r="G350" s="1">
        <v>5.7284160000000001E-2</v>
      </c>
      <c r="H350" s="2"/>
    </row>
    <row r="351" spans="1:8" x14ac:dyDescent="0.25">
      <c r="A351" t="s">
        <v>345</v>
      </c>
      <c r="B351" s="1">
        <v>0</v>
      </c>
      <c r="C351" s="1">
        <v>0</v>
      </c>
      <c r="D351" s="1">
        <v>3.0862699999999999E-3</v>
      </c>
      <c r="E351" s="1">
        <v>1.5E-5</v>
      </c>
      <c r="F351" s="1">
        <v>9.0000000000000002E-6</v>
      </c>
      <c r="G351" s="1">
        <v>4.1721129999999995E-2</v>
      </c>
      <c r="H351" s="2"/>
    </row>
    <row r="352" spans="1:8" x14ac:dyDescent="0.25">
      <c r="A352" t="s">
        <v>346</v>
      </c>
      <c r="B352" s="1">
        <v>0</v>
      </c>
      <c r="C352" s="1">
        <v>0</v>
      </c>
      <c r="D352" s="1">
        <v>5.610700000000001E-4</v>
      </c>
      <c r="E352" s="1">
        <v>9.9999999999999995E-7</v>
      </c>
      <c r="F352" s="1">
        <v>9.9999999999999995E-7</v>
      </c>
      <c r="G352" s="1">
        <v>9.9999999999999995E-7</v>
      </c>
      <c r="H352" s="2"/>
    </row>
    <row r="353" spans="1:8" x14ac:dyDescent="0.25">
      <c r="A353" t="s">
        <v>347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2"/>
    </row>
    <row r="354" spans="1:8" x14ac:dyDescent="0.25">
      <c r="A354" t="s">
        <v>348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2"/>
    </row>
    <row r="355" spans="1:8" x14ac:dyDescent="0.25">
      <c r="A355" t="s">
        <v>349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2"/>
    </row>
    <row r="356" spans="1:8" x14ac:dyDescent="0.25">
      <c r="A356" t="s">
        <v>350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2"/>
    </row>
    <row r="357" spans="1:8" x14ac:dyDescent="0.25">
      <c r="A357" t="s">
        <v>351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2"/>
    </row>
    <row r="358" spans="1:8" x14ac:dyDescent="0.25">
      <c r="A358" t="s">
        <v>352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2"/>
    </row>
    <row r="359" spans="1:8" x14ac:dyDescent="0.25">
      <c r="A359" t="s">
        <v>353</v>
      </c>
      <c r="B359" s="1">
        <v>-38.212374279999999</v>
      </c>
      <c r="C359" s="1">
        <v>-56.826148229999994</v>
      </c>
      <c r="D359" s="1">
        <v>-86.2387856</v>
      </c>
      <c r="E359" s="1">
        <v>-90.300904930000002</v>
      </c>
      <c r="F359" s="1">
        <v>-96.545792559999995</v>
      </c>
      <c r="G359" s="1">
        <v>-115.60436023</v>
      </c>
      <c r="H359" s="2"/>
    </row>
    <row r="360" spans="1:8" x14ac:dyDescent="0.25">
      <c r="A360" t="s">
        <v>354</v>
      </c>
      <c r="B360" s="1">
        <v>-13.85992364</v>
      </c>
      <c r="C360" s="1">
        <v>-24.323734930000001</v>
      </c>
      <c r="D360" s="1">
        <v>-33.536088319999998</v>
      </c>
      <c r="E360" s="1">
        <v>-46.845348789999996</v>
      </c>
      <c r="F360" s="1">
        <v>-51.27147326</v>
      </c>
      <c r="G360" s="1">
        <v>-70.685776829999995</v>
      </c>
      <c r="H360" s="2"/>
    </row>
    <row r="361" spans="1:8" x14ac:dyDescent="0.25">
      <c r="A361" t="s">
        <v>355</v>
      </c>
      <c r="B361" s="1">
        <v>-2.4683734700000004</v>
      </c>
      <c r="C361" s="1">
        <v>-3.5073423099999999</v>
      </c>
      <c r="D361" s="1">
        <v>-2.8075382400000004</v>
      </c>
      <c r="E361" s="1">
        <v>-2.6993897100000002</v>
      </c>
      <c r="F361" s="1">
        <v>-2.5079725800000001</v>
      </c>
      <c r="G361" s="1">
        <v>-2.8045231500000001</v>
      </c>
      <c r="H361" s="2"/>
    </row>
    <row r="362" spans="1:8" x14ac:dyDescent="0.25">
      <c r="A362" t="s">
        <v>356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2"/>
    </row>
    <row r="363" spans="1:8" x14ac:dyDescent="0.25">
      <c r="A363" t="s">
        <v>357</v>
      </c>
      <c r="B363" s="1">
        <v>-0.79984962000000004</v>
      </c>
      <c r="C363" s="1">
        <v>-7.1120056500000004</v>
      </c>
      <c r="D363" s="1">
        <v>-23.494668780000001</v>
      </c>
      <c r="E363" s="1">
        <v>-8.5306767899999993</v>
      </c>
      <c r="F363" s="1">
        <v>-8.5443932300000007</v>
      </c>
      <c r="G363" s="1">
        <v>-12.53425781</v>
      </c>
      <c r="H363" s="2"/>
    </row>
    <row r="364" spans="1:8" x14ac:dyDescent="0.25">
      <c r="A364" t="s">
        <v>358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2"/>
    </row>
    <row r="365" spans="1:8" x14ac:dyDescent="0.25">
      <c r="A365" t="s">
        <v>359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2"/>
    </row>
    <row r="366" spans="1:8" x14ac:dyDescent="0.25">
      <c r="A366" t="s">
        <v>360</v>
      </c>
      <c r="B366" s="1">
        <v>-21.084227550000001</v>
      </c>
      <c r="C366" s="1">
        <v>-21.883065339999998</v>
      </c>
      <c r="D366" s="1">
        <v>-26.400490260000002</v>
      </c>
      <c r="E366" s="1">
        <v>-32.225489639999999</v>
      </c>
      <c r="F366" s="1">
        <v>-34.221953490000004</v>
      </c>
      <c r="G366" s="1">
        <v>-29.579802440000002</v>
      </c>
      <c r="H366" s="2"/>
    </row>
    <row r="367" spans="1:8" x14ac:dyDescent="0.25">
      <c r="A367" t="s">
        <v>361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2"/>
    </row>
    <row r="368" spans="1:8" x14ac:dyDescent="0.25">
      <c r="A368" t="s">
        <v>362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2"/>
    </row>
    <row r="369" spans="1:8" x14ac:dyDescent="0.25">
      <c r="A369" t="s">
        <v>363</v>
      </c>
      <c r="B369" s="1">
        <v>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2"/>
    </row>
    <row r="370" spans="1:8" x14ac:dyDescent="0.25">
      <c r="A370" t="s">
        <v>364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2"/>
    </row>
    <row r="371" spans="1:8" x14ac:dyDescent="0.25">
      <c r="A371" t="s">
        <v>365</v>
      </c>
      <c r="B371" s="1">
        <v>18.448580059999998</v>
      </c>
      <c r="C371" s="1">
        <v>21.86339632</v>
      </c>
      <c r="D371" s="1">
        <v>64.325841569999994</v>
      </c>
      <c r="E371" s="1">
        <v>94.63255509999999</v>
      </c>
      <c r="F371" s="1">
        <v>84.641099060000002</v>
      </c>
      <c r="G371" s="1">
        <v>199.17197565000001</v>
      </c>
      <c r="H371" s="2"/>
    </row>
    <row r="372" spans="1:8" x14ac:dyDescent="0.25">
      <c r="A372" t="s">
        <v>366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2"/>
    </row>
    <row r="373" spans="1:8" x14ac:dyDescent="0.25">
      <c r="A373" t="s">
        <v>367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2"/>
    </row>
    <row r="374" spans="1:8" x14ac:dyDescent="0.25">
      <c r="A374" t="s">
        <v>368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2"/>
    </row>
    <row r="375" spans="1:8" x14ac:dyDescent="0.25">
      <c r="A375" t="s">
        <v>369</v>
      </c>
      <c r="B375" s="1">
        <v>0.48564894000000003</v>
      </c>
      <c r="C375" s="1">
        <v>0.25007065000000001</v>
      </c>
      <c r="D375" s="1">
        <v>0.16031667999999999</v>
      </c>
      <c r="E375" s="1">
        <v>9.4309450000000003E-2</v>
      </c>
      <c r="F375" s="1">
        <v>0.17548641000000001</v>
      </c>
      <c r="G375" s="1">
        <v>2.2636917900000002</v>
      </c>
      <c r="H375" s="2"/>
    </row>
    <row r="376" spans="1:8" x14ac:dyDescent="0.25">
      <c r="A376" t="s">
        <v>370</v>
      </c>
      <c r="B376" s="1">
        <v>0.48564894000000003</v>
      </c>
      <c r="C376" s="1">
        <v>0.20002553000000001</v>
      </c>
      <c r="D376" s="1">
        <v>0.13393494</v>
      </c>
      <c r="E376" s="1">
        <v>8.7723679999999998E-2</v>
      </c>
      <c r="F376" s="1">
        <v>0.17118448999999999</v>
      </c>
      <c r="G376" s="1">
        <v>2.2636917900000002</v>
      </c>
      <c r="H376" s="2"/>
    </row>
    <row r="377" spans="1:8" x14ac:dyDescent="0.25">
      <c r="A377" t="s">
        <v>371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2"/>
    </row>
    <row r="378" spans="1:8" x14ac:dyDescent="0.25">
      <c r="A378" t="s">
        <v>372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2"/>
    </row>
    <row r="379" spans="1:8" x14ac:dyDescent="0.25">
      <c r="A379" t="s">
        <v>373</v>
      </c>
      <c r="B379" s="1">
        <v>0</v>
      </c>
      <c r="C379" s="1">
        <v>5.0045120000000005E-2</v>
      </c>
      <c r="D379" s="1">
        <v>2.6381740000000001E-2</v>
      </c>
      <c r="E379" s="1">
        <v>6.5857700000000003E-3</v>
      </c>
      <c r="F379" s="1">
        <v>4.3019199999999999E-3</v>
      </c>
      <c r="G379" s="1">
        <v>0</v>
      </c>
      <c r="H379" s="2"/>
    </row>
    <row r="380" spans="1:8" x14ac:dyDescent="0.25">
      <c r="A380" t="s">
        <v>374</v>
      </c>
      <c r="B380" s="1">
        <v>10.207048240000001</v>
      </c>
      <c r="C380" s="1">
        <v>13.316991779999999</v>
      </c>
      <c r="D380" s="1">
        <v>16.5834993</v>
      </c>
      <c r="E380" s="1">
        <v>19.916506289999997</v>
      </c>
      <c r="F380" s="1">
        <v>26.486128449999999</v>
      </c>
      <c r="G380" s="1">
        <v>26.326285260000002</v>
      </c>
      <c r="H380" s="2"/>
    </row>
    <row r="381" spans="1:8" x14ac:dyDescent="0.25">
      <c r="A381" t="s">
        <v>375</v>
      </c>
      <c r="B381" s="1">
        <v>8.9410124399999997</v>
      </c>
      <c r="C381" s="1">
        <v>11.47621601</v>
      </c>
      <c r="D381" s="1">
        <v>14.386344789999999</v>
      </c>
      <c r="E381" s="1">
        <v>17.323191300000001</v>
      </c>
      <c r="F381" s="1">
        <v>22.407408459999999</v>
      </c>
      <c r="G381" s="1">
        <v>18.533465679999999</v>
      </c>
      <c r="H381" s="2"/>
    </row>
    <row r="382" spans="1:8" x14ac:dyDescent="0.25">
      <c r="A382" t="s">
        <v>376</v>
      </c>
      <c r="B382" s="1">
        <v>0.43598366</v>
      </c>
      <c r="C382" s="1">
        <v>0.43034026000000003</v>
      </c>
      <c r="D382" s="1">
        <v>0.30479044999999999</v>
      </c>
      <c r="E382" s="1">
        <v>0.43294784999999997</v>
      </c>
      <c r="F382" s="1">
        <v>0.54436311999999998</v>
      </c>
      <c r="G382" s="1">
        <v>0.30288265999999997</v>
      </c>
      <c r="H382" s="2"/>
    </row>
    <row r="383" spans="1:8" x14ac:dyDescent="0.25">
      <c r="A383" t="s">
        <v>377</v>
      </c>
      <c r="B383" s="1">
        <v>0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2"/>
    </row>
    <row r="384" spans="1:8" x14ac:dyDescent="0.25">
      <c r="A384" t="s">
        <v>378</v>
      </c>
      <c r="B384" s="1">
        <v>0.25223417000000004</v>
      </c>
      <c r="C384" s="1">
        <v>0.80688743000000007</v>
      </c>
      <c r="D384" s="1">
        <v>0.96315892000000003</v>
      </c>
      <c r="E384" s="1">
        <v>1.48749716</v>
      </c>
      <c r="F384" s="1">
        <v>2.19329339</v>
      </c>
      <c r="G384" s="1">
        <v>6.9853772100000002</v>
      </c>
      <c r="H384" s="2"/>
    </row>
    <row r="385" spans="1:8" x14ac:dyDescent="0.25">
      <c r="A385" t="s">
        <v>379</v>
      </c>
      <c r="B385" s="1">
        <v>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2"/>
    </row>
    <row r="386" spans="1:8" x14ac:dyDescent="0.25">
      <c r="A386" t="s">
        <v>380</v>
      </c>
      <c r="B386" s="1">
        <v>0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2"/>
    </row>
    <row r="387" spans="1:8" x14ac:dyDescent="0.25">
      <c r="A387" t="s">
        <v>381</v>
      </c>
      <c r="B387" s="1">
        <v>0.57781797000000001</v>
      </c>
      <c r="C387" s="1">
        <v>0.60354807999999993</v>
      </c>
      <c r="D387" s="1">
        <v>0.92920513999999999</v>
      </c>
      <c r="E387" s="1">
        <v>0.67286997999999998</v>
      </c>
      <c r="F387" s="1">
        <v>1.3410634800000001</v>
      </c>
      <c r="G387" s="1">
        <v>0.50455970999999999</v>
      </c>
      <c r="H387" s="2"/>
    </row>
    <row r="388" spans="1:8" x14ac:dyDescent="0.25">
      <c r="A388" t="s">
        <v>382</v>
      </c>
      <c r="B388" s="1">
        <v>5.2494230000000003E-2</v>
      </c>
      <c r="C388" s="1">
        <v>3.5312070000000001E-2</v>
      </c>
      <c r="D388" s="1">
        <v>3.5312070000000001E-2</v>
      </c>
      <c r="E388" s="1">
        <v>3.5312070000000001E-2</v>
      </c>
      <c r="F388" s="1">
        <v>1.8950410000000001E-2</v>
      </c>
      <c r="G388" s="1">
        <v>1.8950410000000001E-2</v>
      </c>
      <c r="H388" s="2"/>
    </row>
    <row r="389" spans="1:8" x14ac:dyDescent="0.25">
      <c r="A389" t="s">
        <v>383</v>
      </c>
      <c r="B389" s="1">
        <v>0.11819441</v>
      </c>
      <c r="C389" s="1">
        <v>0.15796464999999998</v>
      </c>
      <c r="D389" s="1">
        <v>0.12529552999999999</v>
      </c>
      <c r="E389" s="1">
        <v>7.9315529999999995E-2</v>
      </c>
      <c r="F389" s="1">
        <v>5.6044900000000002E-2</v>
      </c>
      <c r="G389" s="1">
        <v>5.404457E-2</v>
      </c>
      <c r="H389" s="2"/>
    </row>
    <row r="390" spans="1:8" x14ac:dyDescent="0.25">
      <c r="A390" t="s">
        <v>384</v>
      </c>
      <c r="B390" s="1">
        <v>0.11819441</v>
      </c>
      <c r="C390" s="1">
        <v>0.15796464999999998</v>
      </c>
      <c r="D390" s="1">
        <v>0.12529552999999999</v>
      </c>
      <c r="E390" s="1">
        <v>7.9315529999999995E-2</v>
      </c>
      <c r="F390" s="1">
        <v>5.6044900000000002E-2</v>
      </c>
      <c r="G390" s="1">
        <v>5.404457E-2</v>
      </c>
      <c r="H390" s="2"/>
    </row>
    <row r="391" spans="1:8" x14ac:dyDescent="0.25">
      <c r="A391" t="s">
        <v>385</v>
      </c>
      <c r="B391" s="1">
        <v>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2"/>
    </row>
    <row r="392" spans="1:8" x14ac:dyDescent="0.25">
      <c r="A392" t="s">
        <v>386</v>
      </c>
      <c r="B392" s="1">
        <v>0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2"/>
    </row>
    <row r="393" spans="1:8" x14ac:dyDescent="0.25">
      <c r="A393" t="s">
        <v>387</v>
      </c>
      <c r="B393" s="1">
        <v>0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2"/>
    </row>
    <row r="394" spans="1:8" x14ac:dyDescent="0.25">
      <c r="A394" t="s">
        <v>388</v>
      </c>
      <c r="B394" s="1">
        <v>0</v>
      </c>
      <c r="C394" s="1">
        <v>0</v>
      </c>
      <c r="D394" s="1">
        <v>0</v>
      </c>
      <c r="E394" s="1">
        <v>9.0000000000000007E-7</v>
      </c>
      <c r="F394" s="1">
        <v>9.0000000000000007E-7</v>
      </c>
      <c r="G394" s="1">
        <v>0</v>
      </c>
      <c r="H394" s="2"/>
    </row>
    <row r="395" spans="1:8" x14ac:dyDescent="0.25">
      <c r="A395" t="s">
        <v>389</v>
      </c>
      <c r="B395" s="1">
        <v>0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2"/>
    </row>
    <row r="396" spans="1:8" x14ac:dyDescent="0.25">
      <c r="A396" t="s">
        <v>390</v>
      </c>
      <c r="B396" s="1">
        <v>0</v>
      </c>
      <c r="C396" s="1">
        <v>8.3327000000000009</v>
      </c>
      <c r="D396" s="1">
        <v>8.3327000000000009</v>
      </c>
      <c r="E396" s="1">
        <v>8.3327000000000009</v>
      </c>
      <c r="F396" s="1">
        <v>6.0907685899999997</v>
      </c>
      <c r="G396" s="1">
        <v>9.9999999999999995E-7</v>
      </c>
      <c r="H396" s="2"/>
    </row>
    <row r="397" spans="1:8" x14ac:dyDescent="0.25">
      <c r="A397" t="s">
        <v>391</v>
      </c>
      <c r="B397" s="1">
        <v>0.22640242999999999</v>
      </c>
      <c r="C397" s="1">
        <v>0.20025089999999998</v>
      </c>
      <c r="D397" s="1">
        <v>0</v>
      </c>
      <c r="E397" s="1">
        <v>0</v>
      </c>
      <c r="F397" s="1">
        <v>0</v>
      </c>
      <c r="G397" s="1">
        <v>0</v>
      </c>
      <c r="H397" s="2"/>
    </row>
    <row r="398" spans="1:8" x14ac:dyDescent="0.25">
      <c r="A398" t="s">
        <v>392</v>
      </c>
      <c r="B398" s="1">
        <v>0</v>
      </c>
      <c r="C398" s="1">
        <v>0</v>
      </c>
      <c r="D398" s="1">
        <v>0.31028009000000001</v>
      </c>
      <c r="E398" s="1">
        <v>0.38003303000000005</v>
      </c>
      <c r="F398" s="1">
        <v>0.40504400000000002</v>
      </c>
      <c r="G398" s="1">
        <v>0.49438490000000002</v>
      </c>
      <c r="H398" s="2"/>
    </row>
    <row r="399" spans="1:8" x14ac:dyDescent="0.25">
      <c r="A399" t="s">
        <v>393</v>
      </c>
      <c r="B399" s="1">
        <v>8.1310000000000006E-5</v>
      </c>
      <c r="C399" s="1">
        <v>2.5933999999999999E-4</v>
      </c>
      <c r="D399" s="1">
        <v>2.5933999999999999E-4</v>
      </c>
      <c r="E399" s="1">
        <v>2.5933999999999999E-4</v>
      </c>
      <c r="F399" s="1">
        <v>2.5933999999999999E-4</v>
      </c>
      <c r="G399" s="1">
        <v>2.5155000000000002E-4</v>
      </c>
      <c r="H399" s="2"/>
    </row>
    <row r="400" spans="1:8" x14ac:dyDescent="0.25">
      <c r="A400" t="s">
        <v>394</v>
      </c>
      <c r="B400" s="1">
        <v>9.2719999999999993E-5</v>
      </c>
      <c r="C400" s="1">
        <v>2.1903E-4</v>
      </c>
      <c r="D400" s="1">
        <v>2.4559899999999999E-3</v>
      </c>
      <c r="E400" s="1">
        <v>2.4559899999999999E-3</v>
      </c>
      <c r="F400" s="1">
        <v>2.4559899999999999E-3</v>
      </c>
      <c r="G400" s="1">
        <v>2.4559899999999999E-3</v>
      </c>
      <c r="H400" s="2"/>
    </row>
    <row r="401" spans="1:8" x14ac:dyDescent="0.25">
      <c r="A401" t="s">
        <v>395</v>
      </c>
      <c r="B401" s="1">
        <v>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2"/>
    </row>
    <row r="402" spans="1:8" x14ac:dyDescent="0.25">
      <c r="A402" t="s">
        <v>396</v>
      </c>
      <c r="B402" s="1">
        <v>0</v>
      </c>
      <c r="C402" s="1">
        <v>1.6000000000000001E-4</v>
      </c>
      <c r="D402" s="1">
        <v>1.6000000000000001E-4</v>
      </c>
      <c r="E402" s="1">
        <v>1.6000000000000001E-4</v>
      </c>
      <c r="F402" s="1">
        <v>1.6000000000000001E-4</v>
      </c>
      <c r="G402" s="1">
        <v>1.6000000000000001E-4</v>
      </c>
      <c r="H402" s="2"/>
    </row>
    <row r="403" spans="1:8" x14ac:dyDescent="0.25">
      <c r="A403" t="s">
        <v>397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2"/>
    </row>
    <row r="404" spans="1:8" x14ac:dyDescent="0.25">
      <c r="A404" t="s">
        <v>398</v>
      </c>
      <c r="B404" s="1">
        <v>0.22565682000000001</v>
      </c>
      <c r="C404" s="1">
        <v>0.19842073000000002</v>
      </c>
      <c r="D404" s="1">
        <v>0.30615103999999999</v>
      </c>
      <c r="E404" s="1">
        <v>0.37550868999999998</v>
      </c>
      <c r="F404" s="1">
        <v>0.40092271999999995</v>
      </c>
      <c r="G404" s="1">
        <v>0.49109605000000001</v>
      </c>
      <c r="H404" s="2"/>
    </row>
    <row r="405" spans="1:8" x14ac:dyDescent="0.25">
      <c r="A405" t="s">
        <v>399</v>
      </c>
      <c r="B405" s="1">
        <v>5.7158000000000003E-4</v>
      </c>
      <c r="C405" s="1">
        <v>1.1918E-3</v>
      </c>
      <c r="D405" s="1">
        <v>1.2537200000000001E-3</v>
      </c>
      <c r="E405" s="1">
        <v>1.64901E-3</v>
      </c>
      <c r="F405" s="1">
        <v>1.24595E-3</v>
      </c>
      <c r="G405" s="1">
        <v>4.2130999999999999E-4</v>
      </c>
      <c r="H405" s="2"/>
    </row>
    <row r="406" spans="1:8" x14ac:dyDescent="0.25">
      <c r="A406" t="s">
        <v>400</v>
      </c>
      <c r="B406" s="1">
        <v>4.7388423200000007</v>
      </c>
      <c r="C406" s="1">
        <v>5.8179683400000002</v>
      </c>
      <c r="D406" s="1">
        <v>5.9915328700000003</v>
      </c>
      <c r="E406" s="1">
        <v>5.3369019800000004</v>
      </c>
      <c r="F406" s="1">
        <v>5.0047093899999995</v>
      </c>
      <c r="G406" s="1">
        <v>3.64985363</v>
      </c>
      <c r="H406" s="2"/>
    </row>
    <row r="407" spans="1:8" x14ac:dyDescent="0.25">
      <c r="A407" t="s">
        <v>401</v>
      </c>
      <c r="B407" s="1">
        <v>4.5827995100000001</v>
      </c>
      <c r="C407" s="1">
        <v>5.5345174000000004</v>
      </c>
      <c r="D407" s="1">
        <v>5.8165868300000003</v>
      </c>
      <c r="E407" s="1">
        <v>5.2742817500000001</v>
      </c>
      <c r="F407" s="1">
        <v>4.91234634</v>
      </c>
      <c r="G407" s="1">
        <v>3.56660339</v>
      </c>
      <c r="H407" s="2"/>
    </row>
    <row r="408" spans="1:8" x14ac:dyDescent="0.25">
      <c r="A408" t="s">
        <v>402</v>
      </c>
      <c r="B408" s="1">
        <v>3.5170000000000002E-3</v>
      </c>
      <c r="C408" s="1">
        <v>4.4739999999999998E-4</v>
      </c>
      <c r="D408" s="1">
        <v>3.5716000000000003E-4</v>
      </c>
      <c r="E408" s="1">
        <v>3.5716000000000003E-4</v>
      </c>
      <c r="F408" s="1">
        <v>0</v>
      </c>
      <c r="G408" s="1">
        <v>0</v>
      </c>
      <c r="H408" s="2"/>
    </row>
    <row r="409" spans="1:8" x14ac:dyDescent="0.25">
      <c r="A409" t="s">
        <v>403</v>
      </c>
      <c r="B409" s="1">
        <v>0.15252580999999998</v>
      </c>
      <c r="C409" s="1">
        <v>0.28300354</v>
      </c>
      <c r="D409" s="1">
        <v>0</v>
      </c>
      <c r="E409" s="1">
        <v>0</v>
      </c>
      <c r="F409" s="1">
        <v>0</v>
      </c>
      <c r="G409" s="1">
        <v>0</v>
      </c>
      <c r="H409" s="2"/>
    </row>
    <row r="410" spans="1:8" x14ac:dyDescent="0.25">
      <c r="A410" t="s">
        <v>404</v>
      </c>
      <c r="B410" s="1">
        <v>0</v>
      </c>
      <c r="C410" s="1">
        <v>0</v>
      </c>
      <c r="D410" s="1">
        <v>0.17458888</v>
      </c>
      <c r="E410" s="1">
        <v>6.2263069999999997E-2</v>
      </c>
      <c r="F410" s="1">
        <v>9.2363050000000002E-2</v>
      </c>
      <c r="G410" s="1">
        <v>8.3250240000000003E-2</v>
      </c>
      <c r="H410" s="2"/>
    </row>
    <row r="411" spans="1:8" x14ac:dyDescent="0.25">
      <c r="A411" t="s">
        <v>405</v>
      </c>
      <c r="B411" s="1">
        <v>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2"/>
    </row>
    <row r="412" spans="1:8" x14ac:dyDescent="0.25">
      <c r="A412" t="s">
        <v>406</v>
      </c>
      <c r="B412" s="1">
        <v>8.2446089800000006</v>
      </c>
      <c r="C412" s="1">
        <v>9.2483886099999992</v>
      </c>
      <c r="D412" s="1">
        <v>45.06484193</v>
      </c>
      <c r="E412" s="1">
        <v>71.787280499999994</v>
      </c>
      <c r="F412" s="1">
        <v>60.398314999999997</v>
      </c>
      <c r="G412" s="1">
        <v>175.17346379</v>
      </c>
      <c r="H412" s="2"/>
    </row>
    <row r="413" spans="1:8" x14ac:dyDescent="0.25">
      <c r="A413" t="s">
        <v>407</v>
      </c>
      <c r="B413" s="1">
        <v>0.92422340000000003</v>
      </c>
      <c r="C413" s="1">
        <v>0.49822321000000003</v>
      </c>
      <c r="D413" s="1">
        <v>1.94665679</v>
      </c>
      <c r="E413" s="1">
        <v>1.9430523100000001</v>
      </c>
      <c r="F413" s="1">
        <v>1.1224728799999999</v>
      </c>
      <c r="G413" s="1">
        <v>0.28786212</v>
      </c>
      <c r="H413" s="2"/>
    </row>
    <row r="414" spans="1:8" x14ac:dyDescent="0.25">
      <c r="A414" t="s">
        <v>408</v>
      </c>
      <c r="B414" s="1">
        <v>3.2942339999999994E-2</v>
      </c>
      <c r="C414" s="1">
        <v>2.1231990000000003E-2</v>
      </c>
      <c r="D414" s="1">
        <v>1.397234E-2</v>
      </c>
      <c r="E414" s="1">
        <v>9.3786600000000005E-3</v>
      </c>
      <c r="F414" s="1">
        <v>6.3647299999999999E-3</v>
      </c>
      <c r="G414" s="1">
        <v>5.8019099999999995E-3</v>
      </c>
      <c r="H414" s="2"/>
    </row>
    <row r="415" spans="1:8" x14ac:dyDescent="0.25">
      <c r="A415" t="s">
        <v>409</v>
      </c>
      <c r="B415" s="1">
        <v>0</v>
      </c>
      <c r="C415" s="1">
        <v>0</v>
      </c>
      <c r="D415" s="1">
        <v>4.4999999999999997E-3</v>
      </c>
      <c r="E415" s="1">
        <v>5.3E-3</v>
      </c>
      <c r="F415" s="1">
        <v>5.6600000000000001E-3</v>
      </c>
      <c r="G415" s="1">
        <v>0</v>
      </c>
      <c r="H415" s="2"/>
    </row>
    <row r="416" spans="1:8" x14ac:dyDescent="0.25">
      <c r="A416" t="s">
        <v>410</v>
      </c>
      <c r="B416" s="1">
        <v>0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2"/>
    </row>
    <row r="417" spans="1:8" x14ac:dyDescent="0.25">
      <c r="A417" t="s">
        <v>411</v>
      </c>
      <c r="B417" s="1">
        <v>2.8730000000000001E-5</v>
      </c>
      <c r="C417" s="1">
        <v>2.8730000000000001E-5</v>
      </c>
      <c r="D417" s="1">
        <v>2.6420000000000001E-5</v>
      </c>
      <c r="E417" s="1">
        <v>2.6420000000000001E-5</v>
      </c>
      <c r="F417" s="1">
        <v>2.6420000000000001E-5</v>
      </c>
      <c r="G417" s="1">
        <v>0</v>
      </c>
      <c r="H417" s="2"/>
    </row>
    <row r="418" spans="1:8" x14ac:dyDescent="0.25">
      <c r="A418" t="s">
        <v>412</v>
      </c>
      <c r="B418" s="1">
        <v>2.6036599999999998E-3</v>
      </c>
      <c r="C418" s="1">
        <v>2.6036599999999998E-3</v>
      </c>
      <c r="D418" s="1">
        <v>2.6036599999999998E-3</v>
      </c>
      <c r="E418" s="1">
        <v>2.6036599999999998E-3</v>
      </c>
      <c r="F418" s="1">
        <v>9.9999999999999995E-7</v>
      </c>
      <c r="G418" s="1">
        <v>9.9999999999999995E-7</v>
      </c>
      <c r="H418" s="2"/>
    </row>
    <row r="419" spans="1:8" x14ac:dyDescent="0.25">
      <c r="A419" t="s">
        <v>413</v>
      </c>
      <c r="B419" s="1">
        <v>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2"/>
    </row>
    <row r="420" spans="1:8" x14ac:dyDescent="0.25">
      <c r="A420" t="s">
        <v>414</v>
      </c>
      <c r="B420" s="1">
        <v>7.2848108499999995</v>
      </c>
      <c r="C420" s="1">
        <v>8.7263010199999993</v>
      </c>
      <c r="D420" s="1">
        <v>43.097082719999996</v>
      </c>
      <c r="E420" s="1">
        <v>69.826919450000005</v>
      </c>
      <c r="F420" s="1">
        <v>59.263789969999998</v>
      </c>
      <c r="G420" s="1">
        <v>174.87979876</v>
      </c>
      <c r="H420" s="2"/>
    </row>
    <row r="421" spans="1:8" x14ac:dyDescent="0.25">
      <c r="A421" t="s">
        <v>415</v>
      </c>
      <c r="B421" s="1">
        <v>-5.62465949</v>
      </c>
      <c r="C421" s="1">
        <v>-15.496250679999999</v>
      </c>
      <c r="D421" s="1">
        <v>-15.44126249</v>
      </c>
      <c r="E421" s="1">
        <v>-14.493130240000001</v>
      </c>
      <c r="F421" s="1">
        <v>-13.994348990000001</v>
      </c>
      <c r="G421" s="1">
        <v>-8.8086997</v>
      </c>
      <c r="H421" s="2"/>
    </row>
    <row r="422" spans="1:8" x14ac:dyDescent="0.25">
      <c r="A422" t="s">
        <v>416</v>
      </c>
      <c r="B422" s="1">
        <v>-4.7324908899999993</v>
      </c>
      <c r="C422" s="1">
        <v>-5.8045799499999999</v>
      </c>
      <c r="D422" s="1">
        <v>-5.9915438700000001</v>
      </c>
      <c r="E422" s="1">
        <v>-5.3369119800000009</v>
      </c>
      <c r="F422" s="1">
        <v>-5.0046921900000001</v>
      </c>
      <c r="G422" s="1">
        <v>-3.64985363</v>
      </c>
      <c r="H422" s="2"/>
    </row>
    <row r="423" spans="1:8" x14ac:dyDescent="0.25">
      <c r="A423" t="s">
        <v>417</v>
      </c>
      <c r="B423" s="1">
        <v>-0.89216859999999998</v>
      </c>
      <c r="C423" s="1">
        <v>-9.6916707300000002</v>
      </c>
      <c r="D423" s="1">
        <v>-9.4497186199999987</v>
      </c>
      <c r="E423" s="1">
        <v>-9.1562182599999993</v>
      </c>
      <c r="F423" s="1">
        <v>-8.9896568000000006</v>
      </c>
      <c r="G423" s="1">
        <v>-5.1588460700000001</v>
      </c>
      <c r="H423" s="2"/>
    </row>
    <row r="424" spans="1:8" x14ac:dyDescent="0.25">
      <c r="A424" t="s">
        <v>418</v>
      </c>
      <c r="B424" s="1">
        <v>1.0100295799999999</v>
      </c>
      <c r="C424" s="1">
        <v>1.5300029399999999</v>
      </c>
      <c r="D424" s="1">
        <v>2.0981391499999997</v>
      </c>
      <c r="E424" s="1">
        <v>2.3949997299999999</v>
      </c>
      <c r="F424" s="1">
        <v>2.2300553700000001</v>
      </c>
      <c r="G424" s="1">
        <v>0.66682631000000003</v>
      </c>
      <c r="H424" s="2"/>
    </row>
    <row r="425" spans="1:8" x14ac:dyDescent="0.25">
      <c r="A425" t="s">
        <v>419</v>
      </c>
      <c r="B425" s="1">
        <v>3.4623510000000003E-2</v>
      </c>
      <c r="C425" s="1">
        <v>3.814178E-2</v>
      </c>
      <c r="D425" s="1">
        <v>3.8138789999999999E-2</v>
      </c>
      <c r="E425" s="1">
        <v>7.4194999999999997E-2</v>
      </c>
      <c r="F425" s="1">
        <v>3.8138789999999999E-2</v>
      </c>
      <c r="G425" s="1">
        <v>3.8138789999999999E-2</v>
      </c>
      <c r="H425" s="2"/>
    </row>
    <row r="426" spans="1:8" x14ac:dyDescent="0.25">
      <c r="A426" t="s">
        <v>420</v>
      </c>
      <c r="B426" s="1">
        <v>0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2"/>
    </row>
    <row r="427" spans="1:8" x14ac:dyDescent="0.25">
      <c r="A427" t="s">
        <v>421</v>
      </c>
      <c r="B427" s="1">
        <v>3.4492260000000004E-2</v>
      </c>
      <c r="C427" s="1">
        <v>3.8010530000000001E-2</v>
      </c>
      <c r="D427" s="1">
        <v>3.8010530000000001E-2</v>
      </c>
      <c r="E427" s="1">
        <v>7.4066740000000006E-2</v>
      </c>
      <c r="F427" s="1">
        <v>3.8010530000000001E-2</v>
      </c>
      <c r="G427" s="1">
        <v>3.8010530000000001E-2</v>
      </c>
      <c r="H427" s="2"/>
    </row>
    <row r="428" spans="1:8" x14ac:dyDescent="0.25">
      <c r="A428" t="s">
        <v>422</v>
      </c>
      <c r="B428" s="1">
        <v>1.3124999999999999E-4</v>
      </c>
      <c r="C428" s="1">
        <v>1.3124999999999999E-4</v>
      </c>
      <c r="D428" s="1">
        <v>1.2826E-4</v>
      </c>
      <c r="E428" s="1">
        <v>1.2826E-4</v>
      </c>
      <c r="F428" s="1">
        <v>1.2826E-4</v>
      </c>
      <c r="G428" s="1">
        <v>1.2826E-4</v>
      </c>
      <c r="H428" s="2"/>
    </row>
    <row r="429" spans="1:8" x14ac:dyDescent="0.25">
      <c r="A429" t="s">
        <v>423</v>
      </c>
      <c r="B429" s="1">
        <v>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2"/>
    </row>
    <row r="430" spans="1:8" x14ac:dyDescent="0.25">
      <c r="A430" t="s">
        <v>424</v>
      </c>
      <c r="B430" s="1">
        <v>0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2"/>
    </row>
    <row r="431" spans="1:8" x14ac:dyDescent="0.25">
      <c r="A431" t="s">
        <v>425</v>
      </c>
      <c r="B431" s="1">
        <v>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2"/>
    </row>
    <row r="432" spans="1:8" x14ac:dyDescent="0.25">
      <c r="A432" t="s">
        <v>426</v>
      </c>
      <c r="B432" s="1">
        <v>0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2"/>
    </row>
    <row r="433" spans="1:8" x14ac:dyDescent="0.25">
      <c r="A433" t="s">
        <v>427</v>
      </c>
      <c r="B433" s="1">
        <v>0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2"/>
    </row>
    <row r="434" spans="1:8" x14ac:dyDescent="0.25">
      <c r="A434" t="s">
        <v>428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2"/>
    </row>
    <row r="435" spans="1:8" x14ac:dyDescent="0.25">
      <c r="A435" t="s">
        <v>429</v>
      </c>
      <c r="B435" s="1">
        <v>0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2"/>
    </row>
    <row r="436" spans="1:8" x14ac:dyDescent="0.25">
      <c r="A436" t="s">
        <v>430</v>
      </c>
      <c r="B436" s="1">
        <v>0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2"/>
    </row>
    <row r="437" spans="1:8" x14ac:dyDescent="0.25">
      <c r="A437" t="s">
        <v>431</v>
      </c>
      <c r="B437" s="1">
        <v>0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2"/>
    </row>
    <row r="438" spans="1:8" x14ac:dyDescent="0.25">
      <c r="A438" t="s">
        <v>432</v>
      </c>
      <c r="B438" s="1">
        <v>0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2"/>
    </row>
    <row r="439" spans="1:8" x14ac:dyDescent="0.25">
      <c r="A439" t="s">
        <v>433</v>
      </c>
      <c r="B439" s="1">
        <v>0</v>
      </c>
      <c r="C439" s="1">
        <v>0</v>
      </c>
      <c r="D439" s="1">
        <v>0</v>
      </c>
      <c r="E439" s="1">
        <v>2.1500000000000001E-5</v>
      </c>
      <c r="F439" s="1">
        <v>2.1500000000000001E-5</v>
      </c>
      <c r="G439" s="1">
        <v>0</v>
      </c>
      <c r="H439" s="2"/>
    </row>
    <row r="440" spans="1:8" x14ac:dyDescent="0.25">
      <c r="A440" t="s">
        <v>434</v>
      </c>
      <c r="B440" s="1">
        <v>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2"/>
    </row>
    <row r="441" spans="1:8" x14ac:dyDescent="0.25">
      <c r="A441" t="s">
        <v>435</v>
      </c>
      <c r="B441" s="1">
        <v>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2"/>
    </row>
    <row r="442" spans="1:8" x14ac:dyDescent="0.25">
      <c r="A442" t="s">
        <v>436</v>
      </c>
      <c r="B442" s="1">
        <v>0</v>
      </c>
      <c r="C442" s="1">
        <v>0</v>
      </c>
      <c r="D442" s="1">
        <v>0</v>
      </c>
      <c r="E442" s="1">
        <v>2.1500000000000001E-5</v>
      </c>
      <c r="F442" s="1">
        <v>2.1500000000000001E-5</v>
      </c>
      <c r="G442" s="1">
        <v>0</v>
      </c>
      <c r="H442" s="2"/>
    </row>
    <row r="443" spans="1:8" x14ac:dyDescent="0.25">
      <c r="A443" t="s">
        <v>437</v>
      </c>
      <c r="B443" s="1">
        <v>0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2"/>
    </row>
    <row r="444" spans="1:8" x14ac:dyDescent="0.25">
      <c r="A444" t="s">
        <v>438</v>
      </c>
      <c r="B444" s="1">
        <v>0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2"/>
    </row>
    <row r="445" spans="1:8" x14ac:dyDescent="0.25">
      <c r="A445" t="s">
        <v>439</v>
      </c>
      <c r="B445" s="1">
        <v>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2"/>
    </row>
    <row r="446" spans="1:8" x14ac:dyDescent="0.25">
      <c r="A446" t="s">
        <v>440</v>
      </c>
      <c r="B446" s="1">
        <v>0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2"/>
    </row>
    <row r="447" spans="1:8" x14ac:dyDescent="0.25">
      <c r="A447" t="s">
        <v>441</v>
      </c>
      <c r="B447" s="1">
        <v>1.0600799999999999E-3</v>
      </c>
      <c r="C447" s="1">
        <v>1.0600799999999999E-3</v>
      </c>
      <c r="D447" s="1">
        <v>0</v>
      </c>
      <c r="E447" s="1">
        <v>0</v>
      </c>
      <c r="F447" s="1">
        <v>0</v>
      </c>
      <c r="G447" s="1">
        <v>0</v>
      </c>
      <c r="H447" s="2"/>
    </row>
    <row r="448" spans="1:8" x14ac:dyDescent="0.25">
      <c r="A448" t="s">
        <v>442</v>
      </c>
      <c r="B448" s="1">
        <v>0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2"/>
    </row>
    <row r="449" spans="1:8" x14ac:dyDescent="0.25">
      <c r="A449" t="s">
        <v>443</v>
      </c>
      <c r="B449" s="1">
        <v>0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2"/>
    </row>
    <row r="450" spans="1:8" x14ac:dyDescent="0.25">
      <c r="A450" t="s">
        <v>444</v>
      </c>
      <c r="B450" s="1">
        <v>1.0600799999999999E-3</v>
      </c>
      <c r="C450" s="1">
        <v>1.0600799999999999E-3</v>
      </c>
      <c r="D450" s="1">
        <v>0</v>
      </c>
      <c r="E450" s="1">
        <v>0</v>
      </c>
      <c r="F450" s="1">
        <v>0</v>
      </c>
      <c r="G450" s="1">
        <v>0</v>
      </c>
      <c r="H450" s="2"/>
    </row>
    <row r="451" spans="1:8" x14ac:dyDescent="0.25">
      <c r="A451" t="s">
        <v>445</v>
      </c>
      <c r="B451" s="1">
        <v>0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2"/>
    </row>
    <row r="452" spans="1:8" x14ac:dyDescent="0.25">
      <c r="A452" t="s">
        <v>446</v>
      </c>
      <c r="B452" s="1">
        <v>0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2"/>
    </row>
    <row r="453" spans="1:8" x14ac:dyDescent="0.25">
      <c r="A453" t="s">
        <v>447</v>
      </c>
      <c r="B453" s="1">
        <v>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2"/>
    </row>
    <row r="454" spans="1:8" x14ac:dyDescent="0.25">
      <c r="A454" t="s">
        <v>448</v>
      </c>
      <c r="B454" s="1">
        <v>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2"/>
    </row>
    <row r="455" spans="1:8" x14ac:dyDescent="0.25">
      <c r="A455" t="s">
        <v>449</v>
      </c>
      <c r="B455" s="1">
        <v>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2"/>
    </row>
    <row r="456" spans="1:8" x14ac:dyDescent="0.25">
      <c r="A456" t="s">
        <v>450</v>
      </c>
      <c r="B456" s="1">
        <v>1.0089694899999999</v>
      </c>
      <c r="C456" s="1">
        <v>1.52894185</v>
      </c>
      <c r="D456" s="1">
        <v>2.09813815</v>
      </c>
      <c r="E456" s="1">
        <v>2.3589210199999999</v>
      </c>
      <c r="F456" s="1">
        <v>2.2300338700000002</v>
      </c>
      <c r="G456" s="1">
        <v>0.66682631000000003</v>
      </c>
      <c r="H456" s="2"/>
    </row>
    <row r="457" spans="1:8" x14ac:dyDescent="0.25">
      <c r="A457" t="s">
        <v>451</v>
      </c>
      <c r="B457" s="1">
        <v>0.30404790999999998</v>
      </c>
      <c r="C457" s="1">
        <v>0.30404790999999998</v>
      </c>
      <c r="D457" s="1">
        <v>0.19189206</v>
      </c>
      <c r="E457" s="1">
        <v>0.19189206</v>
      </c>
      <c r="F457" s="1">
        <v>0.19189206</v>
      </c>
      <c r="G457" s="1">
        <v>0.1882008</v>
      </c>
      <c r="H457" s="2"/>
    </row>
    <row r="458" spans="1:8" x14ac:dyDescent="0.25">
      <c r="A458" t="s">
        <v>452</v>
      </c>
      <c r="B458" s="1">
        <v>2.0760540000000001E-2</v>
      </c>
      <c r="C458" s="1">
        <v>2.0760540000000001E-2</v>
      </c>
      <c r="D458" s="1">
        <v>8.0000000000000007E-5</v>
      </c>
      <c r="E458" s="1">
        <v>8.0000000000000007E-5</v>
      </c>
      <c r="F458" s="1">
        <v>8.0000000000000007E-5</v>
      </c>
      <c r="G458" s="1">
        <v>0</v>
      </c>
      <c r="H458" s="2"/>
    </row>
    <row r="459" spans="1:8" x14ac:dyDescent="0.25">
      <c r="A459" t="s">
        <v>453</v>
      </c>
      <c r="B459" s="1">
        <v>4.6846899999999992E-3</v>
      </c>
      <c r="C459" s="1">
        <v>1.164166E-2</v>
      </c>
      <c r="D459" s="1">
        <v>0</v>
      </c>
      <c r="E459" s="1">
        <v>0</v>
      </c>
      <c r="F459" s="1">
        <v>0</v>
      </c>
      <c r="G459" s="1">
        <v>0</v>
      </c>
      <c r="H459" s="2"/>
    </row>
    <row r="460" spans="1:8" x14ac:dyDescent="0.25">
      <c r="A460" t="s">
        <v>454</v>
      </c>
      <c r="B460" s="1">
        <v>0.80171027000000006</v>
      </c>
      <c r="C460" s="1">
        <v>1.32207227</v>
      </c>
      <c r="D460" s="1">
        <v>2.09973564</v>
      </c>
      <c r="E460" s="1">
        <v>2.3079622000000004</v>
      </c>
      <c r="F460" s="1">
        <v>2.2639687299999998</v>
      </c>
      <c r="G460" s="1">
        <v>0.69026082</v>
      </c>
      <c r="H460" s="2"/>
    </row>
    <row r="461" spans="1:8" x14ac:dyDescent="0.25">
      <c r="A461" t="s">
        <v>455</v>
      </c>
      <c r="B461" s="1">
        <v>-0.12223392</v>
      </c>
      <c r="C461" s="1">
        <v>-0.12958053</v>
      </c>
      <c r="D461" s="1">
        <v>-0.19356954999999998</v>
      </c>
      <c r="E461" s="1">
        <v>-0.14101323999999998</v>
      </c>
      <c r="F461" s="1">
        <v>-0.22590692000000001</v>
      </c>
      <c r="G461" s="1">
        <v>-0.21163530999999999</v>
      </c>
      <c r="H461" s="2"/>
    </row>
    <row r="462" spans="1:8" x14ac:dyDescent="0.25">
      <c r="A462" t="s">
        <v>456</v>
      </c>
      <c r="B462" s="1">
        <v>-3.4623500000000001E-2</v>
      </c>
      <c r="C462" s="1">
        <v>-3.8140769999999997E-2</v>
      </c>
      <c r="D462" s="1">
        <v>-3.8137789999999998E-2</v>
      </c>
      <c r="E462" s="1">
        <v>-3.8137789999999998E-2</v>
      </c>
      <c r="F462" s="1">
        <v>-3.8138789999999999E-2</v>
      </c>
      <c r="G462" s="1">
        <v>-3.8138789999999999E-2</v>
      </c>
      <c r="H462" s="2"/>
    </row>
    <row r="463" spans="1:8" x14ac:dyDescent="0.25">
      <c r="A463" t="s">
        <v>457</v>
      </c>
      <c r="B463" s="1">
        <v>-3.4623500000000001E-2</v>
      </c>
      <c r="C463" s="1">
        <v>-3.8140769999999997E-2</v>
      </c>
      <c r="D463" s="1">
        <v>-3.8137789999999998E-2</v>
      </c>
      <c r="E463" s="1">
        <v>-3.8137789999999998E-2</v>
      </c>
      <c r="F463" s="1">
        <v>-3.8138789999999999E-2</v>
      </c>
      <c r="G463" s="1">
        <v>-3.8138789999999999E-2</v>
      </c>
      <c r="H463" s="2"/>
    </row>
    <row r="464" spans="1:8" x14ac:dyDescent="0.25">
      <c r="A464" t="s">
        <v>458</v>
      </c>
      <c r="B464" s="1">
        <v>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2"/>
    </row>
    <row r="465" spans="1:8" x14ac:dyDescent="0.25">
      <c r="A465" t="s">
        <v>459</v>
      </c>
      <c r="B465" s="1">
        <v>0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2"/>
    </row>
    <row r="466" spans="1:8" x14ac:dyDescent="0.25">
      <c r="A466" t="s">
        <v>460</v>
      </c>
      <c r="B466" s="1">
        <v>20.7094442</v>
      </c>
      <c r="C466" s="1">
        <v>21.79753457</v>
      </c>
      <c r="D466" s="1">
        <v>24.63436772</v>
      </c>
      <c r="E466" s="1">
        <v>25.69165662</v>
      </c>
      <c r="F466" s="1">
        <v>26.845259280000001</v>
      </c>
      <c r="G466" s="1">
        <v>28.30086696</v>
      </c>
      <c r="H466" s="2"/>
    </row>
    <row r="467" spans="1:8" x14ac:dyDescent="0.25">
      <c r="A467" t="s">
        <v>461</v>
      </c>
      <c r="B467" s="1">
        <v>13.25036813</v>
      </c>
      <c r="C467" s="1">
        <v>13.1147542</v>
      </c>
      <c r="D467" s="1">
        <v>13.226910050000001</v>
      </c>
      <c r="E467" s="1">
        <v>13.271984590000001</v>
      </c>
      <c r="F467" s="1">
        <v>13.419338420000001</v>
      </c>
      <c r="G467" s="1">
        <v>13.524463880000001</v>
      </c>
      <c r="H467" s="2"/>
    </row>
    <row r="468" spans="1:8" x14ac:dyDescent="0.25">
      <c r="A468" t="s">
        <v>462</v>
      </c>
      <c r="B468" s="1">
        <v>18.46827493</v>
      </c>
      <c r="C468" s="1">
        <v>18.813206140000002</v>
      </c>
      <c r="D468" s="1">
        <v>19.340102010000003</v>
      </c>
      <c r="E468" s="1">
        <v>20.767565319999999</v>
      </c>
      <c r="F468" s="1">
        <v>21.323237160000001</v>
      </c>
      <c r="G468" s="1">
        <v>22.74207286</v>
      </c>
      <c r="H468" s="2"/>
    </row>
    <row r="469" spans="1:8" x14ac:dyDescent="0.25">
      <c r="A469" t="s">
        <v>463</v>
      </c>
      <c r="B469" s="1">
        <v>0.57411320999999993</v>
      </c>
      <c r="C469" s="1">
        <v>0.86202481999999991</v>
      </c>
      <c r="D469" s="1">
        <v>0.78940726000000006</v>
      </c>
      <c r="E469" s="1">
        <v>0.33258219</v>
      </c>
      <c r="F469" s="1">
        <v>0.4618816</v>
      </c>
      <c r="G469" s="1">
        <v>0.19337223000000001</v>
      </c>
      <c r="H469" s="2"/>
    </row>
    <row r="470" spans="1:8" x14ac:dyDescent="0.25">
      <c r="A470" t="s">
        <v>464</v>
      </c>
      <c r="B470" s="1">
        <v>2.6523341299999998</v>
      </c>
      <c r="C470" s="1">
        <v>3.7326399599999998</v>
      </c>
      <c r="D470" s="1">
        <v>5.2498800999999995</v>
      </c>
      <c r="E470" s="1">
        <v>6.1147725399999997</v>
      </c>
      <c r="F470" s="1">
        <v>6.3501629599999996</v>
      </c>
      <c r="G470" s="1">
        <v>7.2322289</v>
      </c>
      <c r="H470" s="2"/>
    </row>
    <row r="471" spans="1:8" x14ac:dyDescent="0.25">
      <c r="A471" t="s">
        <v>465</v>
      </c>
      <c r="B471" s="1">
        <v>3.58187495</v>
      </c>
      <c r="C471" s="1">
        <v>4.35920972</v>
      </c>
      <c r="D471" s="1">
        <v>5.8496543499999998</v>
      </c>
      <c r="E471" s="1">
        <v>6.2238151399999992</v>
      </c>
      <c r="F471" s="1">
        <v>7.5575130499999998</v>
      </c>
      <c r="G471" s="1">
        <v>9.9801769100000008</v>
      </c>
      <c r="H471" s="2"/>
    </row>
    <row r="472" spans="1:8" x14ac:dyDescent="0.25">
      <c r="A472" t="s">
        <v>466</v>
      </c>
      <c r="B472" s="1">
        <v>2.4183616899999998</v>
      </c>
      <c r="C472" s="1">
        <v>2.3773530599999999</v>
      </c>
      <c r="D472" s="1">
        <v>3.28237179</v>
      </c>
      <c r="E472" s="1">
        <v>3.3497905299999999</v>
      </c>
      <c r="F472" s="1">
        <v>3.9821943399999999</v>
      </c>
      <c r="G472" s="1">
        <v>3.9349183599999997</v>
      </c>
      <c r="H472" s="2"/>
    </row>
    <row r="473" spans="1:8" x14ac:dyDescent="0.25">
      <c r="A473" t="s">
        <v>467</v>
      </c>
      <c r="B473" s="1">
        <v>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2"/>
    </row>
    <row r="474" spans="1:8" x14ac:dyDescent="0.25">
      <c r="A474" t="s">
        <v>468</v>
      </c>
      <c r="B474" s="1">
        <v>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2"/>
    </row>
    <row r="475" spans="1:8" x14ac:dyDescent="0.25">
      <c r="A475" t="s">
        <v>469</v>
      </c>
      <c r="B475" s="1">
        <v>1.66209E-3</v>
      </c>
      <c r="C475" s="1">
        <v>1.66209E-3</v>
      </c>
      <c r="D475" s="1">
        <v>1.176E-4</v>
      </c>
      <c r="E475" s="1">
        <v>1.176E-4</v>
      </c>
      <c r="F475" s="1">
        <v>1.176E-4</v>
      </c>
      <c r="G475" s="1">
        <v>9.9293859999999998E-2</v>
      </c>
      <c r="H475" s="2"/>
    </row>
    <row r="476" spans="1:8" x14ac:dyDescent="0.25">
      <c r="A476" t="s">
        <v>470</v>
      </c>
      <c r="B476" s="1">
        <v>-20.25901811</v>
      </c>
      <c r="C476" s="1">
        <v>-21.48083832</v>
      </c>
      <c r="D476" s="1">
        <v>-23.13434908</v>
      </c>
      <c r="E476" s="1">
        <v>-24.383826890000002</v>
      </c>
      <c r="F476" s="1">
        <v>-26.264041450000001</v>
      </c>
      <c r="G476" s="1">
        <v>-29.42051464</v>
      </c>
      <c r="H476" s="2"/>
    </row>
    <row r="477" spans="1:8" x14ac:dyDescent="0.25">
      <c r="A477" t="s">
        <v>471</v>
      </c>
      <c r="B477" s="1">
        <v>-15.18620698</v>
      </c>
      <c r="C477" s="1">
        <v>-15.43205867</v>
      </c>
      <c r="D477" s="1">
        <v>-15.69036689</v>
      </c>
      <c r="E477" s="1">
        <v>-15.92525367</v>
      </c>
      <c r="F477" s="1">
        <v>-16.177451680000001</v>
      </c>
      <c r="G477" s="1">
        <v>-16.800401390000001</v>
      </c>
      <c r="H477" s="2"/>
    </row>
    <row r="478" spans="1:8" x14ac:dyDescent="0.25">
      <c r="A478" t="s">
        <v>472</v>
      </c>
      <c r="B478" s="1">
        <v>-1.3084862900000001</v>
      </c>
      <c r="C478" s="1">
        <v>-1.4598370900000002</v>
      </c>
      <c r="D478" s="1">
        <v>-1.72572736</v>
      </c>
      <c r="E478" s="1">
        <v>-2.01751776</v>
      </c>
      <c r="F478" s="1">
        <v>-2.46580618</v>
      </c>
      <c r="G478" s="1">
        <v>-2.9328233500000001</v>
      </c>
      <c r="H478" s="2"/>
    </row>
    <row r="479" spans="1:8" x14ac:dyDescent="0.25">
      <c r="A479" t="s">
        <v>473</v>
      </c>
      <c r="B479" s="1">
        <v>-2.3397943999999997</v>
      </c>
      <c r="C479" s="1">
        <v>-2.7971536499999998</v>
      </c>
      <c r="D479" s="1">
        <v>-3.4736772500000002</v>
      </c>
      <c r="E479" s="1">
        <v>-4.0608564100000004</v>
      </c>
      <c r="F479" s="1">
        <v>-4.9972735999999998</v>
      </c>
      <c r="G479" s="1">
        <v>-6.67830821</v>
      </c>
      <c r="H479" s="2"/>
    </row>
    <row r="480" spans="1:8" x14ac:dyDescent="0.25">
      <c r="A480" t="s">
        <v>474</v>
      </c>
      <c r="B480" s="1">
        <v>-1.4094765600000001</v>
      </c>
      <c r="C480" s="1">
        <v>-1.77665257</v>
      </c>
      <c r="D480" s="1">
        <v>-2.2212797799999997</v>
      </c>
      <c r="E480" s="1">
        <v>-2.3464266</v>
      </c>
      <c r="F480" s="1">
        <v>-2.5826139100000001</v>
      </c>
      <c r="G480" s="1">
        <v>-2.9941300899999996</v>
      </c>
      <c r="H480" s="2"/>
    </row>
    <row r="481" spans="1:8" x14ac:dyDescent="0.25">
      <c r="A481" t="s">
        <v>475</v>
      </c>
      <c r="B481" s="1">
        <v>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2"/>
    </row>
    <row r="482" spans="1:8" x14ac:dyDescent="0.25">
      <c r="A482" t="s">
        <v>476</v>
      </c>
      <c r="B482" s="1">
        <v>0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2"/>
    </row>
    <row r="483" spans="1:8" x14ac:dyDescent="0.25">
      <c r="A483" t="s">
        <v>477</v>
      </c>
      <c r="B483" s="1">
        <v>-6.8340999999999996E-4</v>
      </c>
      <c r="C483" s="1">
        <v>-1.03769E-3</v>
      </c>
      <c r="D483" s="1">
        <v>-3.1320300000000001E-3</v>
      </c>
      <c r="E483" s="1">
        <v>-6.0622100000000002E-3</v>
      </c>
      <c r="F483" s="1">
        <v>-2.6797430000000001E-2</v>
      </c>
      <c r="G483" s="1">
        <v>0</v>
      </c>
      <c r="H483" s="2"/>
    </row>
    <row r="484" spans="1:8" x14ac:dyDescent="0.25">
      <c r="A484" t="s">
        <v>478</v>
      </c>
      <c r="B484" s="1">
        <v>34.835002859999996</v>
      </c>
      <c r="C484" s="1">
        <v>95.041550439999995</v>
      </c>
      <c r="D484" s="1">
        <v>109.5865233</v>
      </c>
      <c r="E484" s="1">
        <v>66.110174029999996</v>
      </c>
      <c r="F484" s="1">
        <v>45.881830909999998</v>
      </c>
      <c r="G484" s="1">
        <v>35.644208460000002</v>
      </c>
      <c r="H484" s="2"/>
    </row>
    <row r="485" spans="1:8" x14ac:dyDescent="0.25">
      <c r="A485" t="s">
        <v>479</v>
      </c>
      <c r="B485" s="1">
        <v>13.97050391</v>
      </c>
      <c r="C485" s="1">
        <v>12.777439560000001</v>
      </c>
      <c r="D485" s="1">
        <v>44.010030700000002</v>
      </c>
      <c r="E485" s="1">
        <v>1.7470991100000002</v>
      </c>
      <c r="F485" s="1">
        <v>1.6328346699999998</v>
      </c>
      <c r="G485" s="1">
        <v>2.2491560699999997</v>
      </c>
      <c r="H485" s="2"/>
    </row>
    <row r="486" spans="1:8" x14ac:dyDescent="0.25">
      <c r="A486" t="s">
        <v>480</v>
      </c>
      <c r="B486" s="1">
        <v>0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2"/>
    </row>
    <row r="487" spans="1:8" x14ac:dyDescent="0.25">
      <c r="A487" t="s">
        <v>481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2"/>
    </row>
    <row r="488" spans="1:8" x14ac:dyDescent="0.25">
      <c r="A488" t="s">
        <v>482</v>
      </c>
      <c r="B488" s="1">
        <v>13.97050391</v>
      </c>
      <c r="C488" s="1">
        <v>12.777439560000001</v>
      </c>
      <c r="D488" s="1">
        <v>44.010030700000002</v>
      </c>
      <c r="E488" s="1">
        <v>1.7470991100000002</v>
      </c>
      <c r="F488" s="1">
        <v>1.6328346699999998</v>
      </c>
      <c r="G488" s="1">
        <v>2.2491560699999997</v>
      </c>
      <c r="H488" s="2"/>
    </row>
    <row r="489" spans="1:8" x14ac:dyDescent="0.25">
      <c r="A489" t="s">
        <v>483</v>
      </c>
      <c r="B489" s="1">
        <v>0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2"/>
    </row>
    <row r="490" spans="1:8" x14ac:dyDescent="0.25">
      <c r="A490" t="s">
        <v>484</v>
      </c>
      <c r="B490" s="1">
        <v>0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2"/>
    </row>
    <row r="491" spans="1:8" x14ac:dyDescent="0.25">
      <c r="A491" t="s">
        <v>485</v>
      </c>
      <c r="B491" s="1">
        <v>0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2"/>
    </row>
    <row r="492" spans="1:8" x14ac:dyDescent="0.25">
      <c r="A492" t="s">
        <v>486</v>
      </c>
      <c r="B492" s="1">
        <v>0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2"/>
    </row>
    <row r="493" spans="1:8" x14ac:dyDescent="0.25">
      <c r="A493" t="s">
        <v>487</v>
      </c>
      <c r="B493" s="1">
        <v>0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2"/>
    </row>
    <row r="494" spans="1:8" x14ac:dyDescent="0.25">
      <c r="A494" t="s">
        <v>488</v>
      </c>
      <c r="B494" s="1">
        <v>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2"/>
    </row>
    <row r="495" spans="1:8" x14ac:dyDescent="0.25">
      <c r="A495" t="s">
        <v>489</v>
      </c>
      <c r="B495" s="1">
        <v>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2"/>
    </row>
    <row r="496" spans="1:8" x14ac:dyDescent="0.25">
      <c r="A496" t="s">
        <v>490</v>
      </c>
      <c r="B496" s="1">
        <v>0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2"/>
    </row>
    <row r="497" spans="1:8" x14ac:dyDescent="0.25">
      <c r="A497" t="s">
        <v>491</v>
      </c>
      <c r="B497" s="1">
        <v>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2"/>
    </row>
    <row r="498" spans="1:8" x14ac:dyDescent="0.25">
      <c r="A498" t="s">
        <v>492</v>
      </c>
      <c r="B498" s="1">
        <v>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2"/>
    </row>
    <row r="499" spans="1:8" x14ac:dyDescent="0.25">
      <c r="A499" t="s">
        <v>493</v>
      </c>
      <c r="B499" s="1">
        <v>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2"/>
    </row>
    <row r="500" spans="1:8" x14ac:dyDescent="0.25">
      <c r="A500" t="s">
        <v>494</v>
      </c>
      <c r="B500" s="1">
        <v>0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2"/>
    </row>
    <row r="501" spans="1:8" x14ac:dyDescent="0.25">
      <c r="A501" t="s">
        <v>495</v>
      </c>
      <c r="B501" s="1">
        <v>0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2"/>
    </row>
    <row r="502" spans="1:8" x14ac:dyDescent="0.25">
      <c r="A502" t="s">
        <v>496</v>
      </c>
      <c r="B502" s="1">
        <v>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2"/>
    </row>
    <row r="503" spans="1:8" x14ac:dyDescent="0.25">
      <c r="A503" t="s">
        <v>497</v>
      </c>
      <c r="B503" s="1">
        <v>0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2"/>
    </row>
    <row r="504" spans="1:8" x14ac:dyDescent="0.25">
      <c r="A504" t="s">
        <v>498</v>
      </c>
      <c r="B504" s="1">
        <v>0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2"/>
    </row>
    <row r="505" spans="1:8" x14ac:dyDescent="0.25">
      <c r="A505" t="s">
        <v>499</v>
      </c>
      <c r="B505" s="1">
        <v>0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2"/>
    </row>
    <row r="506" spans="1:8" x14ac:dyDescent="0.25">
      <c r="A506" t="s">
        <v>500</v>
      </c>
      <c r="B506" s="1">
        <v>0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2"/>
    </row>
    <row r="507" spans="1:8" x14ac:dyDescent="0.25">
      <c r="A507" t="s">
        <v>501</v>
      </c>
      <c r="B507" s="1">
        <v>0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2"/>
    </row>
    <row r="508" spans="1:8" x14ac:dyDescent="0.25">
      <c r="A508" t="s">
        <v>502</v>
      </c>
      <c r="B508" s="1">
        <v>0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2"/>
    </row>
    <row r="509" spans="1:8" x14ac:dyDescent="0.25">
      <c r="A509" t="s">
        <v>503</v>
      </c>
      <c r="B509" s="1">
        <v>0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2"/>
    </row>
    <row r="510" spans="1:8" x14ac:dyDescent="0.25">
      <c r="A510" t="s">
        <v>504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2"/>
    </row>
    <row r="511" spans="1:8" x14ac:dyDescent="0.25">
      <c r="A511" t="s">
        <v>505</v>
      </c>
      <c r="B511" s="1">
        <v>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2"/>
    </row>
    <row r="512" spans="1:8" x14ac:dyDescent="0.25">
      <c r="A512" t="s">
        <v>506</v>
      </c>
      <c r="B512" s="1">
        <v>8.7616354800000007</v>
      </c>
      <c r="C512" s="1">
        <v>22.81443475</v>
      </c>
      <c r="D512" s="1">
        <v>15.68507039</v>
      </c>
      <c r="E512" s="1">
        <v>11.508453710000001</v>
      </c>
      <c r="F512" s="1">
        <v>10.89141304</v>
      </c>
      <c r="G512" s="1">
        <v>15.126124279999999</v>
      </c>
      <c r="H512" s="2"/>
    </row>
    <row r="513" spans="1:8" x14ac:dyDescent="0.25">
      <c r="A513" t="s">
        <v>507</v>
      </c>
      <c r="B513" s="1">
        <v>2.0000000000000002E-5</v>
      </c>
      <c r="C513" s="1">
        <v>2.0000000000000002E-5</v>
      </c>
      <c r="D513" s="1">
        <v>0</v>
      </c>
      <c r="E513" s="1">
        <v>0</v>
      </c>
      <c r="F513" s="1">
        <v>0</v>
      </c>
      <c r="G513" s="1">
        <v>0</v>
      </c>
      <c r="H513" s="2"/>
    </row>
    <row r="514" spans="1:8" x14ac:dyDescent="0.25">
      <c r="A514" t="s">
        <v>508</v>
      </c>
      <c r="B514" s="1">
        <v>8.7604694900000002</v>
      </c>
      <c r="C514" s="1">
        <v>22.812010409999999</v>
      </c>
      <c r="D514" s="1">
        <v>15.68266605</v>
      </c>
      <c r="E514" s="1">
        <v>11.50594937</v>
      </c>
      <c r="F514" s="1">
        <v>10.918439730000001</v>
      </c>
      <c r="G514" s="1">
        <v>15.15960699</v>
      </c>
      <c r="H514" s="2"/>
    </row>
    <row r="515" spans="1:8" x14ac:dyDescent="0.25">
      <c r="A515" t="s">
        <v>509</v>
      </c>
      <c r="B515" s="1">
        <v>1.1459899999999999E-3</v>
      </c>
      <c r="C515" s="1">
        <v>2.40434E-3</v>
      </c>
      <c r="D515" s="1">
        <v>2.40434E-3</v>
      </c>
      <c r="E515" s="1">
        <v>2.5043400000000003E-3</v>
      </c>
      <c r="F515" s="1">
        <v>1.40434E-3</v>
      </c>
      <c r="G515" s="1">
        <v>1E-4</v>
      </c>
      <c r="H515" s="2"/>
    </row>
    <row r="516" spans="1:8" x14ac:dyDescent="0.25">
      <c r="A516" t="s">
        <v>510</v>
      </c>
      <c r="B516" s="1">
        <v>0</v>
      </c>
      <c r="C516" s="1">
        <v>0</v>
      </c>
      <c r="D516" s="1">
        <v>0</v>
      </c>
      <c r="E516" s="1">
        <v>0</v>
      </c>
      <c r="F516" s="1">
        <v>-2.8431029999999999E-2</v>
      </c>
      <c r="G516" s="1">
        <v>-3.3582710000000002E-2</v>
      </c>
      <c r="H516" s="2"/>
    </row>
    <row r="517" spans="1:8" x14ac:dyDescent="0.25">
      <c r="A517" t="s">
        <v>511</v>
      </c>
      <c r="B517" s="1">
        <v>0.26818915999999998</v>
      </c>
      <c r="C517" s="1">
        <v>2.5974966099999999</v>
      </c>
      <c r="D517" s="1">
        <v>4.0481258699999998</v>
      </c>
      <c r="E517" s="1">
        <v>5.9975909500000002</v>
      </c>
      <c r="F517" s="1">
        <v>4.8663512500000001</v>
      </c>
      <c r="G517" s="1">
        <v>3.5343996099999999</v>
      </c>
      <c r="H517" s="2"/>
    </row>
    <row r="518" spans="1:8" x14ac:dyDescent="0.25">
      <c r="A518" t="s">
        <v>512</v>
      </c>
      <c r="B518" s="1">
        <v>0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2"/>
    </row>
    <row r="519" spans="1:8" x14ac:dyDescent="0.25">
      <c r="A519" t="s">
        <v>513</v>
      </c>
      <c r="B519" s="1">
        <v>1.7326400000000001E-3</v>
      </c>
      <c r="C519" s="1">
        <v>5.3566400000000002E-3</v>
      </c>
      <c r="D519" s="1">
        <v>1.6886400000000001E-3</v>
      </c>
      <c r="E519" s="1">
        <v>2.9680040000000001E-2</v>
      </c>
      <c r="F519" s="1">
        <v>2.2962080000000003E-2</v>
      </c>
      <c r="G519" s="1">
        <v>2.9680040000000001E-2</v>
      </c>
      <c r="H519" s="2"/>
    </row>
    <row r="520" spans="1:8" x14ac:dyDescent="0.25">
      <c r="A520" t="s">
        <v>514</v>
      </c>
      <c r="B520" s="1">
        <v>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2"/>
    </row>
    <row r="521" spans="1:8" x14ac:dyDescent="0.25">
      <c r="A521" t="s">
        <v>515</v>
      </c>
      <c r="B521" s="1">
        <v>0.16759468</v>
      </c>
      <c r="C521" s="1">
        <v>2.4948192000000002</v>
      </c>
      <c r="D521" s="1">
        <v>2.0243025000000001</v>
      </c>
      <c r="E521" s="1">
        <v>3.8254022700000001</v>
      </c>
      <c r="F521" s="1">
        <v>3.0105392599999998</v>
      </c>
      <c r="G521" s="1">
        <v>2.1617818199999999</v>
      </c>
      <c r="H521" s="2"/>
    </row>
    <row r="522" spans="1:8" x14ac:dyDescent="0.25">
      <c r="A522" t="s">
        <v>516</v>
      </c>
      <c r="B522" s="1">
        <v>8.9827399999999995E-3</v>
      </c>
      <c r="C522" s="1">
        <v>5.9878639999999997E-2</v>
      </c>
      <c r="D522" s="1">
        <v>0.93315593000000008</v>
      </c>
      <c r="E522" s="1">
        <v>1.1490365900000001</v>
      </c>
      <c r="F522" s="1">
        <v>0.97763656999999993</v>
      </c>
      <c r="G522" s="1">
        <v>1.3141106599999999</v>
      </c>
      <c r="H522" s="2"/>
    </row>
    <row r="523" spans="1:8" x14ac:dyDescent="0.25">
      <c r="A523" t="s">
        <v>517</v>
      </c>
      <c r="B523" s="1">
        <v>0</v>
      </c>
      <c r="C523" s="1">
        <v>0</v>
      </c>
      <c r="D523" s="1">
        <v>1.07992957</v>
      </c>
      <c r="E523" s="1">
        <v>0.96577966000000004</v>
      </c>
      <c r="F523" s="1">
        <v>1.1558341999999999</v>
      </c>
      <c r="G523" s="1">
        <v>1.1558341999999999</v>
      </c>
      <c r="H523" s="2"/>
    </row>
    <row r="524" spans="1:8" x14ac:dyDescent="0.25">
      <c r="A524" t="s">
        <v>518</v>
      </c>
      <c r="B524" s="1">
        <v>8.9879100000000003E-2</v>
      </c>
      <c r="C524" s="1">
        <v>3.7442129999999997E-2</v>
      </c>
      <c r="D524" s="1">
        <v>9.0492300000000001E-3</v>
      </c>
      <c r="E524" s="1">
        <v>2.7692390000000001E-2</v>
      </c>
      <c r="F524" s="1">
        <v>2.3783659999999998E-2</v>
      </c>
      <c r="G524" s="1">
        <v>3.9323400000000003E-3</v>
      </c>
      <c r="H524" s="2"/>
    </row>
    <row r="525" spans="1:8" x14ac:dyDescent="0.25">
      <c r="A525" t="s">
        <v>519</v>
      </c>
      <c r="B525" s="1">
        <v>0</v>
      </c>
      <c r="C525" s="1">
        <v>0</v>
      </c>
      <c r="D525" s="1">
        <v>0</v>
      </c>
      <c r="E525" s="1">
        <v>0</v>
      </c>
      <c r="F525" s="1">
        <v>-0.32440452000000003</v>
      </c>
      <c r="G525" s="1">
        <v>-1.1309394499999998</v>
      </c>
      <c r="H525" s="2"/>
    </row>
    <row r="526" spans="1:8" x14ac:dyDescent="0.25">
      <c r="A526" t="s">
        <v>520</v>
      </c>
      <c r="B526" s="1">
        <v>0.50529902999999998</v>
      </c>
      <c r="C526" s="1">
        <v>0.55594739999999998</v>
      </c>
      <c r="D526" s="1">
        <v>0.42446990999999995</v>
      </c>
      <c r="E526" s="1">
        <v>0.51982803</v>
      </c>
      <c r="F526" s="1">
        <v>0.92068899999999998</v>
      </c>
      <c r="G526" s="1">
        <v>0.79301606000000002</v>
      </c>
      <c r="H526" s="2"/>
    </row>
    <row r="527" spans="1:8" x14ac:dyDescent="0.25">
      <c r="A527" t="s">
        <v>521</v>
      </c>
      <c r="B527" s="1">
        <v>0.50529902999999998</v>
      </c>
      <c r="C527" s="1">
        <v>0.55594739999999998</v>
      </c>
      <c r="D527" s="1">
        <v>0.42446990999999995</v>
      </c>
      <c r="E527" s="1">
        <v>0.51982803</v>
      </c>
      <c r="F527" s="1">
        <v>0.92068899999999998</v>
      </c>
      <c r="G527" s="1">
        <v>0.79301606000000002</v>
      </c>
      <c r="H527" s="2"/>
    </row>
    <row r="528" spans="1:8" x14ac:dyDescent="0.25">
      <c r="A528" t="s">
        <v>522</v>
      </c>
      <c r="B528" s="1">
        <v>0.13613987999999999</v>
      </c>
      <c r="C528" s="1">
        <v>6.2876163499999995</v>
      </c>
      <c r="D528" s="1">
        <v>9.3813167400000008</v>
      </c>
      <c r="E528" s="1">
        <v>15.04855966</v>
      </c>
      <c r="F528" s="1">
        <v>0</v>
      </c>
      <c r="G528" s="1">
        <v>0</v>
      </c>
      <c r="H528" s="2"/>
    </row>
    <row r="529" spans="1:8" x14ac:dyDescent="0.25">
      <c r="A529" t="s">
        <v>523</v>
      </c>
      <c r="B529" s="1">
        <v>0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2"/>
    </row>
    <row r="530" spans="1:8" x14ac:dyDescent="0.25">
      <c r="A530" t="s">
        <v>524</v>
      </c>
      <c r="B530" s="1">
        <v>0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2"/>
    </row>
    <row r="531" spans="1:8" x14ac:dyDescent="0.25">
      <c r="A531" t="s">
        <v>525</v>
      </c>
      <c r="B531" s="1">
        <v>0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2"/>
    </row>
    <row r="532" spans="1:8" x14ac:dyDescent="0.25">
      <c r="A532" t="s">
        <v>526</v>
      </c>
      <c r="B532" s="1">
        <v>0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2"/>
    </row>
    <row r="533" spans="1:8" x14ac:dyDescent="0.25">
      <c r="A533" t="s">
        <v>527</v>
      </c>
      <c r="B533" s="1">
        <v>11.764633369999999</v>
      </c>
      <c r="C533" s="1">
        <v>52.359502310000003</v>
      </c>
      <c r="D533" s="1">
        <v>37.571384960000003</v>
      </c>
      <c r="E533" s="1">
        <v>33.61077701</v>
      </c>
      <c r="F533" s="1">
        <v>30.027065589999999</v>
      </c>
      <c r="G533" s="1">
        <v>22.905297040000001</v>
      </c>
      <c r="H533" s="2"/>
    </row>
    <row r="534" spans="1:8" x14ac:dyDescent="0.25">
      <c r="A534" t="s">
        <v>528</v>
      </c>
      <c r="B534" s="1">
        <v>0.25325748999999997</v>
      </c>
      <c r="C534" s="1">
        <v>0</v>
      </c>
      <c r="D534" s="1">
        <v>3.0508549999999999E-2</v>
      </c>
      <c r="E534" s="1">
        <v>0.11820601</v>
      </c>
      <c r="F534" s="1">
        <v>3.9854399999999998E-3</v>
      </c>
      <c r="G534" s="1">
        <v>8.1757299999999991E-3</v>
      </c>
      <c r="H534" s="2"/>
    </row>
    <row r="535" spans="1:8" x14ac:dyDescent="0.25">
      <c r="A535" t="s">
        <v>529</v>
      </c>
      <c r="B535" s="1">
        <v>0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2"/>
    </row>
    <row r="536" spans="1:8" x14ac:dyDescent="0.25">
      <c r="A536" t="s">
        <v>530</v>
      </c>
      <c r="B536" s="1">
        <v>4.8204499999999996E-3</v>
      </c>
      <c r="C536" s="1">
        <v>5.0104499999999996E-3</v>
      </c>
      <c r="D536" s="1">
        <v>1.0645266200000001</v>
      </c>
      <c r="E536" s="1">
        <v>3.8429789999999998E-2</v>
      </c>
      <c r="F536" s="1">
        <v>7.1674899999999995E-3</v>
      </c>
      <c r="G536" s="1">
        <v>7.2963500000000001E-3</v>
      </c>
      <c r="H536" s="2"/>
    </row>
    <row r="537" spans="1:8" x14ac:dyDescent="0.25">
      <c r="A537" t="s">
        <v>531</v>
      </c>
      <c r="B537" s="1">
        <v>0.10838077</v>
      </c>
      <c r="C537" s="1">
        <v>3.2851029999999996E-2</v>
      </c>
      <c r="D537" s="1">
        <v>5.2305600000000004E-3</v>
      </c>
      <c r="E537" s="1">
        <v>9.5407399999999989E-3</v>
      </c>
      <c r="F537" s="1">
        <v>3.4325960000000003E-2</v>
      </c>
      <c r="G537" s="1">
        <v>0</v>
      </c>
      <c r="H537" s="2"/>
    </row>
    <row r="538" spans="1:8" x14ac:dyDescent="0.25">
      <c r="A538" t="s">
        <v>532</v>
      </c>
      <c r="B538" s="1">
        <v>11.39817466</v>
      </c>
      <c r="C538" s="1">
        <v>52.32164083</v>
      </c>
      <c r="D538" s="1">
        <v>36.471119229999999</v>
      </c>
      <c r="E538" s="1">
        <v>33.444600469999997</v>
      </c>
      <c r="F538" s="1">
        <v>29.981586699999998</v>
      </c>
      <c r="G538" s="1">
        <v>22.889824960000002</v>
      </c>
      <c r="H538" s="2"/>
    </row>
    <row r="539" spans="1:8" x14ac:dyDescent="0.25">
      <c r="A539" t="s">
        <v>533</v>
      </c>
      <c r="B539" s="1">
        <v>-0.57139796999999992</v>
      </c>
      <c r="C539" s="1">
        <v>-2.3508865399999999</v>
      </c>
      <c r="D539" s="1">
        <v>-1.53387527</v>
      </c>
      <c r="E539" s="1">
        <v>-2.3221344400000001</v>
      </c>
      <c r="F539" s="1">
        <v>-2.4565226400000002</v>
      </c>
      <c r="G539" s="1">
        <v>-8.9637846000000003</v>
      </c>
      <c r="H539" s="2"/>
    </row>
    <row r="540" spans="1:8" x14ac:dyDescent="0.25">
      <c r="A540" t="s">
        <v>534</v>
      </c>
      <c r="B540" s="1">
        <v>-9.3052399999999993E-2</v>
      </c>
      <c r="C540" s="1">
        <v>-9.3256610000000004E-2</v>
      </c>
      <c r="D540" s="1">
        <v>-0.10411423</v>
      </c>
      <c r="E540" s="1">
        <v>-0.10176049000000001</v>
      </c>
      <c r="F540" s="1">
        <v>-0.10581599999999999</v>
      </c>
      <c r="G540" s="1">
        <v>-0.11203847</v>
      </c>
      <c r="H540" s="2"/>
    </row>
    <row r="541" spans="1:8" x14ac:dyDescent="0.25">
      <c r="A541" t="s">
        <v>535</v>
      </c>
      <c r="B541" s="1">
        <v>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2"/>
    </row>
    <row r="542" spans="1:8" x14ac:dyDescent="0.25">
      <c r="A542" t="s">
        <v>536</v>
      </c>
      <c r="B542" s="1">
        <v>-0.47834557</v>
      </c>
      <c r="C542" s="1">
        <v>-2.2576299300000002</v>
      </c>
      <c r="D542" s="1">
        <v>-1.42976104</v>
      </c>
      <c r="E542" s="1">
        <v>-2.2203739500000004</v>
      </c>
      <c r="F542" s="1">
        <v>-2.3507066400000003</v>
      </c>
      <c r="G542" s="1">
        <v>-8.8517461300000004</v>
      </c>
      <c r="H542" s="2"/>
    </row>
    <row r="543" spans="1:8" x14ac:dyDescent="0.25">
      <c r="A543" t="s">
        <v>537</v>
      </c>
      <c r="B543" s="1">
        <v>427.18169907999999</v>
      </c>
      <c r="C543" s="1">
        <v>458.56840044</v>
      </c>
      <c r="D543" s="1">
        <v>701.28739385000006</v>
      </c>
      <c r="E543" s="1">
        <v>881.49596841999994</v>
      </c>
      <c r="F543" s="1">
        <v>929.39700401000005</v>
      </c>
      <c r="G543" s="1">
        <v>1376.85532091</v>
      </c>
      <c r="H543" s="2"/>
    </row>
    <row r="544" spans="1:8" x14ac:dyDescent="0.25">
      <c r="A544" t="s">
        <v>538</v>
      </c>
      <c r="B544" s="1">
        <v>345.7164014</v>
      </c>
      <c r="C544" s="1">
        <v>362.07742127999995</v>
      </c>
      <c r="D544" s="1">
        <v>621.02798065000002</v>
      </c>
      <c r="E544" s="1">
        <v>774.09847954999998</v>
      </c>
      <c r="F544" s="1">
        <v>852.96323952</v>
      </c>
      <c r="G544" s="1">
        <v>1248.1440818900001</v>
      </c>
      <c r="H544" s="2"/>
    </row>
    <row r="545" spans="1:8" x14ac:dyDescent="0.25">
      <c r="A545" t="s">
        <v>539</v>
      </c>
      <c r="B545" s="1">
        <v>280.34637456999997</v>
      </c>
      <c r="C545" s="1">
        <v>328.58438468999998</v>
      </c>
      <c r="D545" s="1">
        <v>363.67017152</v>
      </c>
      <c r="E545" s="1">
        <v>462.79634366000005</v>
      </c>
      <c r="F545" s="1">
        <v>593.41152488</v>
      </c>
      <c r="G545" s="1">
        <v>755.95786448000001</v>
      </c>
      <c r="H545" s="2"/>
    </row>
    <row r="546" spans="1:8" x14ac:dyDescent="0.25">
      <c r="A546" t="s">
        <v>540</v>
      </c>
      <c r="B546" s="1">
        <v>38.303133299999999</v>
      </c>
      <c r="C546" s="1">
        <v>35.787884950000006</v>
      </c>
      <c r="D546" s="1">
        <v>34.79052755</v>
      </c>
      <c r="E546" s="1">
        <v>60.099744020000003</v>
      </c>
      <c r="F546" s="1">
        <v>103.15535919</v>
      </c>
      <c r="G546" s="1">
        <v>196.18136876</v>
      </c>
      <c r="H546" s="2"/>
    </row>
    <row r="547" spans="1:8" x14ac:dyDescent="0.25">
      <c r="A547" t="s">
        <v>541</v>
      </c>
      <c r="B547" s="1">
        <v>34.167074290000002</v>
      </c>
      <c r="C547" s="1">
        <v>24.082340089999999</v>
      </c>
      <c r="D547" s="1">
        <v>24.990281809999999</v>
      </c>
      <c r="E547" s="1">
        <v>34.003002899999998</v>
      </c>
      <c r="F547" s="1">
        <v>49.979683030000004</v>
      </c>
      <c r="G547" s="1">
        <v>39.024038259999998</v>
      </c>
      <c r="H547" s="2"/>
    </row>
    <row r="548" spans="1:8" x14ac:dyDescent="0.25">
      <c r="A548" t="s">
        <v>542</v>
      </c>
      <c r="B548" s="1">
        <v>5.8925179400000003</v>
      </c>
      <c r="C548" s="1">
        <v>8.1744773600000009</v>
      </c>
      <c r="D548" s="1">
        <v>7.4848389500000003</v>
      </c>
      <c r="E548" s="1">
        <v>7.9584289200000002</v>
      </c>
      <c r="F548" s="1">
        <v>8.0755629899999999</v>
      </c>
      <c r="G548" s="1">
        <v>5.5765627000000002</v>
      </c>
      <c r="H548" s="2"/>
    </row>
    <row r="549" spans="1:8" x14ac:dyDescent="0.25">
      <c r="A549" t="s">
        <v>543</v>
      </c>
      <c r="B549" s="1">
        <v>0.37618637999999999</v>
      </c>
      <c r="C549" s="1">
        <v>1.9365550900000001</v>
      </c>
      <c r="D549" s="1">
        <v>7.0807031199999999</v>
      </c>
      <c r="E549" s="1">
        <v>1.05665056</v>
      </c>
      <c r="F549" s="1">
        <v>0</v>
      </c>
      <c r="G549" s="1">
        <v>0</v>
      </c>
      <c r="H549" s="2"/>
    </row>
    <row r="550" spans="1:8" x14ac:dyDescent="0.25">
      <c r="A550" t="s">
        <v>544</v>
      </c>
      <c r="B550" s="1">
        <v>5.3753552000000004</v>
      </c>
      <c r="C550" s="1">
        <v>2.1695660800000001</v>
      </c>
      <c r="D550" s="1">
        <v>8.6932788599999995</v>
      </c>
      <c r="E550" s="1">
        <v>3.64213115</v>
      </c>
      <c r="F550" s="1">
        <v>2.15786129</v>
      </c>
      <c r="G550" s="1">
        <v>0.83317367000000009</v>
      </c>
      <c r="H550" s="2"/>
    </row>
    <row r="551" spans="1:8" x14ac:dyDescent="0.25">
      <c r="A551" t="s">
        <v>545</v>
      </c>
      <c r="B551" s="1">
        <v>2.4760418</v>
      </c>
      <c r="C551" s="1">
        <v>0.76370779</v>
      </c>
      <c r="D551" s="1">
        <v>0.64378806000000011</v>
      </c>
      <c r="E551" s="1">
        <v>0.45102064000000003</v>
      </c>
      <c r="F551" s="1">
        <v>0.40083239000000004</v>
      </c>
      <c r="G551" s="1">
        <v>0.75405389</v>
      </c>
      <c r="H551" s="2"/>
    </row>
    <row r="552" spans="1:8" x14ac:dyDescent="0.25">
      <c r="A552" t="s">
        <v>546</v>
      </c>
      <c r="B552" s="1">
        <v>126.3668689</v>
      </c>
      <c r="C552" s="1">
        <v>180.21908033000003</v>
      </c>
      <c r="D552" s="1">
        <v>207.94534008000002</v>
      </c>
      <c r="E552" s="1">
        <v>266.04678818999997</v>
      </c>
      <c r="F552" s="1">
        <v>311.75748423000005</v>
      </c>
      <c r="G552" s="1">
        <v>375.12824899999998</v>
      </c>
      <c r="H552" s="2"/>
    </row>
    <row r="553" spans="1:8" x14ac:dyDescent="0.25">
      <c r="A553" t="s">
        <v>547</v>
      </c>
      <c r="B553" s="1">
        <v>66.630258960000006</v>
      </c>
      <c r="C553" s="1">
        <v>72.542417610000001</v>
      </c>
      <c r="D553" s="1">
        <v>70.625567719999992</v>
      </c>
      <c r="E553" s="1">
        <v>86.262902499999996</v>
      </c>
      <c r="F553" s="1">
        <v>116.09435079000001</v>
      </c>
      <c r="G553" s="1">
        <v>132.80264007</v>
      </c>
      <c r="H553" s="2"/>
    </row>
    <row r="554" spans="1:8" x14ac:dyDescent="0.25">
      <c r="A554" t="s">
        <v>548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2"/>
    </row>
    <row r="555" spans="1:8" x14ac:dyDescent="0.25">
      <c r="A555" t="s">
        <v>549</v>
      </c>
      <c r="B555" s="1">
        <v>0.7589378</v>
      </c>
      <c r="C555" s="1">
        <v>2.9083553900000001</v>
      </c>
      <c r="D555" s="1">
        <v>1.4158453700000002</v>
      </c>
      <c r="E555" s="1">
        <v>3.2756747799999997</v>
      </c>
      <c r="F555" s="1">
        <v>1.79039097</v>
      </c>
      <c r="G555" s="1">
        <v>5.6577781299999996</v>
      </c>
      <c r="H555" s="2"/>
    </row>
    <row r="556" spans="1:8" x14ac:dyDescent="0.25">
      <c r="A556" t="s">
        <v>550</v>
      </c>
      <c r="B556" s="1">
        <v>0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2"/>
    </row>
    <row r="557" spans="1:8" x14ac:dyDescent="0.25">
      <c r="A557" t="s">
        <v>551</v>
      </c>
      <c r="B557" s="1">
        <v>30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2"/>
    </row>
    <row r="558" spans="1:8" x14ac:dyDescent="0.25">
      <c r="A558" t="s">
        <v>552</v>
      </c>
      <c r="B558" s="1">
        <v>30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2"/>
    </row>
    <row r="559" spans="1:8" x14ac:dyDescent="0.25">
      <c r="A559" t="s">
        <v>553</v>
      </c>
      <c r="B559" s="1">
        <v>0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2"/>
    </row>
    <row r="560" spans="1:8" x14ac:dyDescent="0.25">
      <c r="A560" t="s">
        <v>554</v>
      </c>
      <c r="B560" s="1">
        <v>0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2"/>
    </row>
    <row r="561" spans="1:8" x14ac:dyDescent="0.25">
      <c r="A561" t="s">
        <v>555</v>
      </c>
      <c r="B561" s="1">
        <v>34.927796270000002</v>
      </c>
      <c r="C561" s="1">
        <v>32.952587770000001</v>
      </c>
      <c r="D561" s="1">
        <v>256.53309994</v>
      </c>
      <c r="E561" s="1">
        <v>310.28438211000002</v>
      </c>
      <c r="F561" s="1">
        <v>258.40628312000001</v>
      </c>
      <c r="G561" s="1">
        <v>490.8972867</v>
      </c>
      <c r="H561" s="2"/>
    </row>
    <row r="562" spans="1:8" x14ac:dyDescent="0.25">
      <c r="A562" t="s">
        <v>556</v>
      </c>
      <c r="B562" s="1">
        <v>17.269536460000001</v>
      </c>
      <c r="C562" s="1">
        <v>11.919340960000001</v>
      </c>
      <c r="D562" s="1">
        <v>22.51164722</v>
      </c>
      <c r="E562" s="1">
        <v>19.831497350000003</v>
      </c>
      <c r="F562" s="1">
        <v>24.285457260000001</v>
      </c>
      <c r="G562" s="1">
        <v>30.446669170000003</v>
      </c>
      <c r="H562" s="2"/>
    </row>
    <row r="563" spans="1:8" x14ac:dyDescent="0.25">
      <c r="A563" t="s">
        <v>557</v>
      </c>
      <c r="B563" s="1">
        <v>11.718259740000001</v>
      </c>
      <c r="C563" s="1">
        <v>13.86672463</v>
      </c>
      <c r="D563" s="1">
        <v>19.215846429999999</v>
      </c>
      <c r="E563" s="1">
        <v>23.93927622</v>
      </c>
      <c r="F563" s="1">
        <v>33.124881950000002</v>
      </c>
      <c r="G563" s="1">
        <v>33.127134859999998</v>
      </c>
      <c r="H563" s="2"/>
    </row>
    <row r="564" spans="1:8" x14ac:dyDescent="0.25">
      <c r="A564" t="s">
        <v>558</v>
      </c>
      <c r="B564" s="1">
        <v>4.3126033799999997</v>
      </c>
      <c r="C564" s="1">
        <v>5.3072506500000003</v>
      </c>
      <c r="D564" s="1">
        <v>7.2480399599999998</v>
      </c>
      <c r="E564" s="1">
        <v>20.259642850000002</v>
      </c>
      <c r="F564" s="1">
        <v>18.420479690000001</v>
      </c>
      <c r="G564" s="1">
        <v>23.613083750000001</v>
      </c>
      <c r="H564" s="2"/>
    </row>
    <row r="565" spans="1:8" x14ac:dyDescent="0.25">
      <c r="A565" t="s">
        <v>559</v>
      </c>
      <c r="B565" s="1">
        <v>1.5375219</v>
      </c>
      <c r="C565" s="1">
        <v>1.70063963</v>
      </c>
      <c r="D565" s="1">
        <v>2.2888269000000001</v>
      </c>
      <c r="E565" s="1">
        <v>4.3814279800000007</v>
      </c>
      <c r="F565" s="1">
        <v>79.815558290000013</v>
      </c>
      <c r="G565" s="1">
        <v>24.248180010000002</v>
      </c>
      <c r="H565" s="2"/>
    </row>
    <row r="566" spans="1:8" x14ac:dyDescent="0.25">
      <c r="A566" t="s">
        <v>560</v>
      </c>
      <c r="B566" s="1">
        <v>8.4225809999999998E-2</v>
      </c>
      <c r="C566" s="1">
        <v>0.15463189999999999</v>
      </c>
      <c r="D566" s="1">
        <v>205.26873943000001</v>
      </c>
      <c r="E566" s="1">
        <v>241.87203771</v>
      </c>
      <c r="F566" s="1">
        <v>102.75787131</v>
      </c>
      <c r="G566" s="1">
        <v>379.46221891000005</v>
      </c>
      <c r="H566" s="2"/>
    </row>
    <row r="567" spans="1:8" x14ac:dyDescent="0.25">
      <c r="A567" t="s">
        <v>561</v>
      </c>
      <c r="B567" s="1">
        <v>5.6489799999999996E-3</v>
      </c>
      <c r="C567" s="1">
        <v>4.0000000000000001E-3</v>
      </c>
      <c r="D567" s="1">
        <v>0</v>
      </c>
      <c r="E567" s="1">
        <v>5.0000000000000001E-4</v>
      </c>
      <c r="F567" s="1">
        <v>2.03462E-3</v>
      </c>
      <c r="G567" s="1">
        <v>0</v>
      </c>
      <c r="H567" s="2"/>
    </row>
    <row r="568" spans="1:8" x14ac:dyDescent="0.25">
      <c r="A568" t="s">
        <v>562</v>
      </c>
      <c r="B568" s="1">
        <v>0.44223055999999999</v>
      </c>
      <c r="C568" s="1">
        <v>0.54044881999999994</v>
      </c>
      <c r="D568" s="1">
        <v>0.82470918999999998</v>
      </c>
      <c r="E568" s="1">
        <v>1.0177537800000001</v>
      </c>
      <c r="F568" s="1">
        <v>1.14543152</v>
      </c>
      <c r="G568" s="1">
        <v>1.28893071</v>
      </c>
      <c r="H568" s="2"/>
    </row>
    <row r="569" spans="1:8" x14ac:dyDescent="0.25">
      <c r="A569" t="s">
        <v>563</v>
      </c>
      <c r="B569" s="1">
        <v>0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2"/>
    </row>
    <row r="570" spans="1:8" x14ac:dyDescent="0.25">
      <c r="A570" t="s">
        <v>564</v>
      </c>
      <c r="B570" s="1">
        <v>2.0891E-4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  <c r="H570" s="2"/>
    </row>
    <row r="571" spans="1:8" x14ac:dyDescent="0.25">
      <c r="A571" t="s">
        <v>565</v>
      </c>
      <c r="B571" s="1">
        <v>0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2"/>
    </row>
    <row r="572" spans="1:8" x14ac:dyDescent="0.25">
      <c r="A572" t="s">
        <v>566</v>
      </c>
      <c r="B572" s="1">
        <v>0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2"/>
    </row>
    <row r="573" spans="1:8" x14ac:dyDescent="0.25">
      <c r="A573" t="s">
        <v>567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2"/>
    </row>
    <row r="574" spans="1:8" x14ac:dyDescent="0.25">
      <c r="A574" t="s">
        <v>568</v>
      </c>
      <c r="B574" s="1">
        <v>0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2"/>
    </row>
    <row r="575" spans="1:8" x14ac:dyDescent="0.25">
      <c r="A575" t="s">
        <v>569</v>
      </c>
      <c r="B575" s="1">
        <v>0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2"/>
    </row>
    <row r="576" spans="1:8" x14ac:dyDescent="0.25">
      <c r="A576" t="s">
        <v>570</v>
      </c>
      <c r="B576" s="1">
        <v>0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2"/>
    </row>
    <row r="577" spans="1:8" x14ac:dyDescent="0.25">
      <c r="A577" t="s">
        <v>571</v>
      </c>
      <c r="B577" s="1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2"/>
    </row>
    <row r="578" spans="1:8" x14ac:dyDescent="0.25">
      <c r="A578" t="s">
        <v>572</v>
      </c>
      <c r="B578" s="1">
        <v>2.0891E-4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2"/>
    </row>
    <row r="579" spans="1:8" x14ac:dyDescent="0.25">
      <c r="A579" t="s">
        <v>573</v>
      </c>
      <c r="B579" s="1">
        <v>11.556104710000001</v>
      </c>
      <c r="C579" s="1">
        <v>22.242262699999998</v>
      </c>
      <c r="D579" s="1">
        <v>11.69979977</v>
      </c>
      <c r="E579" s="1">
        <v>12.328750289999999</v>
      </c>
      <c r="F579" s="1">
        <v>9.9746294100000004</v>
      </c>
      <c r="G579" s="1">
        <v>18.091582819999999</v>
      </c>
      <c r="H579" s="2"/>
    </row>
    <row r="580" spans="1:8" x14ac:dyDescent="0.25">
      <c r="A580" t="s">
        <v>574</v>
      </c>
      <c r="B580" s="1">
        <v>2.9372748300000002</v>
      </c>
      <c r="C580" s="1">
        <v>10.61011083</v>
      </c>
      <c r="D580" s="1">
        <v>3.6785688799999998</v>
      </c>
      <c r="E580" s="1">
        <v>3.5195694</v>
      </c>
      <c r="F580" s="1">
        <v>1.3096529699999999</v>
      </c>
      <c r="G580" s="1">
        <v>2.5198333500000003</v>
      </c>
      <c r="H580" s="2"/>
    </row>
    <row r="581" spans="1:8" x14ac:dyDescent="0.25">
      <c r="A581" t="s">
        <v>575</v>
      </c>
      <c r="B581" s="1">
        <v>0.12024106</v>
      </c>
      <c r="C581" s="1">
        <v>0.12597502999999999</v>
      </c>
      <c r="D581" s="1">
        <v>0.14564980999999999</v>
      </c>
      <c r="E581" s="1">
        <v>0.10831711999999999</v>
      </c>
      <c r="F581" s="1">
        <v>0.12613294</v>
      </c>
      <c r="G581" s="1">
        <v>0.11357108</v>
      </c>
      <c r="H581" s="2"/>
    </row>
    <row r="582" spans="1:8" x14ac:dyDescent="0.25">
      <c r="A582" t="s">
        <v>576</v>
      </c>
      <c r="B582" s="1">
        <v>0.12024106</v>
      </c>
      <c r="C582" s="1">
        <v>0.12597502999999999</v>
      </c>
      <c r="D582" s="1">
        <v>0.14564980999999999</v>
      </c>
      <c r="E582" s="1">
        <v>0.10831711999999999</v>
      </c>
      <c r="F582" s="1">
        <v>0.12613294</v>
      </c>
      <c r="G582" s="1">
        <v>0.11357108</v>
      </c>
      <c r="H582" s="2"/>
    </row>
    <row r="583" spans="1:8" x14ac:dyDescent="0.25">
      <c r="A583" t="s">
        <v>577</v>
      </c>
      <c r="B583" s="1">
        <v>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2"/>
    </row>
    <row r="584" spans="1:8" x14ac:dyDescent="0.25">
      <c r="A584" t="s">
        <v>578</v>
      </c>
      <c r="B584" s="1">
        <v>8.4985888200000002</v>
      </c>
      <c r="C584" s="1">
        <v>11.50617684</v>
      </c>
      <c r="D584" s="1">
        <v>7.8755810799999999</v>
      </c>
      <c r="E584" s="1">
        <v>8.7008637699999998</v>
      </c>
      <c r="F584" s="1">
        <v>8.5388435000000005</v>
      </c>
      <c r="G584" s="1">
        <v>15.45817839</v>
      </c>
      <c r="H584" s="2"/>
    </row>
    <row r="585" spans="1:8" x14ac:dyDescent="0.25">
      <c r="A585" t="s">
        <v>579</v>
      </c>
      <c r="B585" s="1">
        <v>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2"/>
    </row>
    <row r="586" spans="1:8" x14ac:dyDescent="0.25">
      <c r="A586" t="s">
        <v>580</v>
      </c>
      <c r="B586" s="1">
        <v>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2"/>
    </row>
    <row r="587" spans="1:8" x14ac:dyDescent="0.25">
      <c r="A587" t="s">
        <v>581</v>
      </c>
      <c r="B587" s="1">
        <v>0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2"/>
    </row>
    <row r="588" spans="1:8" x14ac:dyDescent="0.25">
      <c r="A588" t="s">
        <v>582</v>
      </c>
      <c r="B588" s="1">
        <v>0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2"/>
    </row>
    <row r="589" spans="1:8" x14ac:dyDescent="0.25">
      <c r="A589" t="s">
        <v>583</v>
      </c>
      <c r="B589" s="1">
        <v>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2"/>
    </row>
    <row r="590" spans="1:8" x14ac:dyDescent="0.25">
      <c r="A590" t="s">
        <v>584</v>
      </c>
      <c r="B590" s="1">
        <v>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2"/>
    </row>
    <row r="591" spans="1:8" x14ac:dyDescent="0.25">
      <c r="A591" t="s">
        <v>585</v>
      </c>
      <c r="B591" s="1">
        <v>0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2"/>
    </row>
    <row r="592" spans="1:8" x14ac:dyDescent="0.25">
      <c r="A592" t="s">
        <v>586</v>
      </c>
      <c r="B592" s="1">
        <v>12.72062874</v>
      </c>
      <c r="C592" s="1">
        <v>32.888807589999999</v>
      </c>
      <c r="D592" s="1">
        <v>19.3699066</v>
      </c>
      <c r="E592" s="1">
        <v>36.835733560000001</v>
      </c>
      <c r="F592" s="1">
        <v>36.019293750000003</v>
      </c>
      <c r="G592" s="1">
        <v>42.293653469999995</v>
      </c>
      <c r="H592" s="2"/>
    </row>
    <row r="593" spans="1:8" x14ac:dyDescent="0.25">
      <c r="A593" t="s">
        <v>587</v>
      </c>
      <c r="B593" s="1">
        <v>0.42748485999999997</v>
      </c>
      <c r="C593" s="1">
        <v>0.47122336999999997</v>
      </c>
      <c r="D593" s="1">
        <v>0.83904157999999995</v>
      </c>
      <c r="E593" s="1">
        <v>0.91998897999999996</v>
      </c>
      <c r="F593" s="1">
        <v>1.2719731200000002</v>
      </c>
      <c r="G593" s="1">
        <v>1.61409442</v>
      </c>
      <c r="H593" s="2"/>
    </row>
    <row r="594" spans="1:8" x14ac:dyDescent="0.25">
      <c r="A594" t="s">
        <v>588</v>
      </c>
      <c r="B594" s="1">
        <v>2.6051849999999998E-2</v>
      </c>
      <c r="C594" s="1">
        <v>3.0781549999999998E-2</v>
      </c>
      <c r="D594" s="1">
        <v>4.4363650000000004E-2</v>
      </c>
      <c r="E594" s="1">
        <v>1.6810930000000002E-2</v>
      </c>
      <c r="F594" s="1">
        <v>0.16002845000000002</v>
      </c>
      <c r="G594" s="1">
        <v>4.3661660000000005E-2</v>
      </c>
      <c r="H594" s="2"/>
    </row>
    <row r="595" spans="1:8" x14ac:dyDescent="0.25">
      <c r="A595" t="s">
        <v>589</v>
      </c>
      <c r="B595" s="1">
        <v>1.266666E-2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2"/>
    </row>
    <row r="596" spans="1:8" x14ac:dyDescent="0.25">
      <c r="A596" t="s">
        <v>590</v>
      </c>
      <c r="B596" s="1">
        <v>0.30963109000000005</v>
      </c>
      <c r="C596" s="1">
        <v>0.35389592999999997</v>
      </c>
      <c r="D596" s="1">
        <v>0.72979322999999996</v>
      </c>
      <c r="E596" s="1">
        <v>0.80725356999999998</v>
      </c>
      <c r="F596" s="1">
        <v>0.99275424999999995</v>
      </c>
      <c r="G596" s="1">
        <v>1.4685157799999999</v>
      </c>
      <c r="H596" s="2"/>
    </row>
    <row r="597" spans="1:8" x14ac:dyDescent="0.25">
      <c r="A597" t="s">
        <v>591</v>
      </c>
      <c r="B597" s="1">
        <v>0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2"/>
    </row>
    <row r="598" spans="1:8" x14ac:dyDescent="0.25">
      <c r="A598" t="s">
        <v>592</v>
      </c>
      <c r="B598" s="1">
        <v>0</v>
      </c>
      <c r="C598" s="1">
        <v>0</v>
      </c>
      <c r="D598" s="1">
        <v>0</v>
      </c>
      <c r="E598" s="1">
        <v>2.2649999999999998E-5</v>
      </c>
      <c r="F598" s="1">
        <v>2.2649999999999998E-5</v>
      </c>
      <c r="G598" s="1">
        <v>0</v>
      </c>
      <c r="H598" s="2"/>
    </row>
    <row r="599" spans="1:8" x14ac:dyDescent="0.25">
      <c r="A599" t="s">
        <v>593</v>
      </c>
      <c r="B599" s="1">
        <v>0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2"/>
    </row>
    <row r="600" spans="1:8" x14ac:dyDescent="0.25">
      <c r="A600" t="s">
        <v>594</v>
      </c>
      <c r="B600" s="1">
        <v>7.8971039999999992E-2</v>
      </c>
      <c r="C600" s="1">
        <v>6.0926190000000005E-2</v>
      </c>
      <c r="D600" s="1">
        <v>5.7777820000000001E-2</v>
      </c>
      <c r="E600" s="1">
        <v>8.8794949999999997E-2</v>
      </c>
      <c r="F600" s="1">
        <v>0.11540447999999999</v>
      </c>
      <c r="G600" s="1">
        <v>9.8153690000000002E-2</v>
      </c>
      <c r="H600" s="2"/>
    </row>
    <row r="601" spans="1:8" x14ac:dyDescent="0.25">
      <c r="A601" t="s">
        <v>595</v>
      </c>
      <c r="B601" s="1">
        <v>0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2"/>
    </row>
    <row r="602" spans="1:8" x14ac:dyDescent="0.25">
      <c r="A602" t="s">
        <v>596</v>
      </c>
      <c r="B602" s="1">
        <v>0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2"/>
    </row>
    <row r="603" spans="1:8" x14ac:dyDescent="0.25">
      <c r="A603" t="s">
        <v>597</v>
      </c>
      <c r="B603" s="1">
        <v>0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2"/>
    </row>
    <row r="604" spans="1:8" x14ac:dyDescent="0.25">
      <c r="A604" t="s">
        <v>598</v>
      </c>
      <c r="B604" s="1">
        <v>2.088E-5</v>
      </c>
      <c r="C604" s="1">
        <v>2.2220069999999998E-2</v>
      </c>
      <c r="D604" s="1">
        <v>3.34359E-3</v>
      </c>
      <c r="E604" s="1">
        <v>3.34359E-3</v>
      </c>
      <c r="F604" s="1">
        <v>0</v>
      </c>
      <c r="G604" s="1">
        <v>0</v>
      </c>
      <c r="H604" s="2"/>
    </row>
    <row r="605" spans="1:8" x14ac:dyDescent="0.25">
      <c r="A605" t="s">
        <v>599</v>
      </c>
      <c r="B605" s="1">
        <v>1.4333999999999999E-4</v>
      </c>
      <c r="C605" s="1">
        <v>3.3996300000000003E-3</v>
      </c>
      <c r="D605" s="1">
        <v>3.7632899999999999E-3</v>
      </c>
      <c r="E605" s="1">
        <v>3.7632899999999999E-3</v>
      </c>
      <c r="F605" s="1">
        <v>3.7632899999999999E-3</v>
      </c>
      <c r="G605" s="1">
        <v>3.7632899999999999E-3</v>
      </c>
      <c r="H605" s="2"/>
    </row>
    <row r="606" spans="1:8" x14ac:dyDescent="0.25">
      <c r="A606" t="s">
        <v>600</v>
      </c>
      <c r="B606" s="1">
        <v>2.7499000000000002E-4</v>
      </c>
      <c r="C606" s="1">
        <v>2.4499E-4</v>
      </c>
      <c r="D606" s="1">
        <v>2.4499E-4</v>
      </c>
      <c r="E606" s="1">
        <v>2.4499E-4</v>
      </c>
      <c r="F606" s="1">
        <v>2.4499E-4</v>
      </c>
      <c r="G606" s="1">
        <v>0</v>
      </c>
      <c r="H606" s="2"/>
    </row>
    <row r="607" spans="1:8" x14ac:dyDescent="0.25">
      <c r="A607" t="s">
        <v>601</v>
      </c>
      <c r="B607" s="1">
        <v>2.25997914</v>
      </c>
      <c r="C607" s="1">
        <v>3.20061865</v>
      </c>
      <c r="D607" s="1">
        <v>2.5041731400000002</v>
      </c>
      <c r="E607" s="1">
        <v>1.6473626000000001</v>
      </c>
      <c r="F607" s="1">
        <v>2.27391144</v>
      </c>
      <c r="G607" s="1">
        <v>6.3932669200000003</v>
      </c>
      <c r="H607" s="2"/>
    </row>
    <row r="608" spans="1:8" x14ac:dyDescent="0.25">
      <c r="A608" t="s">
        <v>602</v>
      </c>
      <c r="B608" s="1">
        <v>0.68737144999999999</v>
      </c>
      <c r="C608" s="1">
        <v>0.78235622999999999</v>
      </c>
      <c r="D608" s="1">
        <v>0.74853760000000003</v>
      </c>
      <c r="E608" s="1">
        <v>0.25165421999999998</v>
      </c>
      <c r="F608" s="1">
        <v>0.23787527</v>
      </c>
      <c r="G608" s="1">
        <v>3.54902E-3</v>
      </c>
      <c r="H608" s="2"/>
    </row>
    <row r="609" spans="1:8" x14ac:dyDescent="0.25">
      <c r="A609" t="s">
        <v>603</v>
      </c>
      <c r="B609" s="1">
        <v>0.19932339999999998</v>
      </c>
      <c r="C609" s="1">
        <v>0.23900450000000001</v>
      </c>
      <c r="D609" s="1">
        <v>0.27623551000000002</v>
      </c>
      <c r="E609" s="1">
        <v>0.37251802000000001</v>
      </c>
      <c r="F609" s="1">
        <v>0.47218675999999998</v>
      </c>
      <c r="G609" s="1">
        <v>0.24003962000000001</v>
      </c>
      <c r="H609" s="2"/>
    </row>
    <row r="610" spans="1:8" x14ac:dyDescent="0.25">
      <c r="A610" t="s">
        <v>604</v>
      </c>
      <c r="B610" s="1">
        <v>7.3773939999999996E-2</v>
      </c>
      <c r="C610" s="1">
        <v>0.20491182999999999</v>
      </c>
      <c r="D610" s="1">
        <v>0.23167091000000001</v>
      </c>
      <c r="E610" s="1">
        <v>0.16889682</v>
      </c>
      <c r="F610" s="1">
        <v>0.22045903</v>
      </c>
      <c r="G610" s="1">
        <v>3.2530629999999998E-2</v>
      </c>
      <c r="H610" s="2"/>
    </row>
    <row r="611" spans="1:8" x14ac:dyDescent="0.25">
      <c r="A611" t="s">
        <v>605</v>
      </c>
      <c r="B611" s="1">
        <v>0.58231546000000001</v>
      </c>
      <c r="C611" s="1">
        <v>1.0018465699999999</v>
      </c>
      <c r="D611" s="1">
        <v>5.7422160000000007E-2</v>
      </c>
      <c r="E611" s="1">
        <v>5.755122E-2</v>
      </c>
      <c r="F611" s="1">
        <v>6.1360930000000001E-2</v>
      </c>
      <c r="G611" s="1">
        <v>4.8582190000000004E-2</v>
      </c>
      <c r="H611" s="2"/>
    </row>
    <row r="612" spans="1:8" x14ac:dyDescent="0.25">
      <c r="A612" t="s">
        <v>606</v>
      </c>
      <c r="B612" s="1">
        <v>0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2"/>
    </row>
    <row r="613" spans="1:8" x14ac:dyDescent="0.25">
      <c r="A613" t="s">
        <v>607</v>
      </c>
      <c r="B613" s="1">
        <v>6.6916999999999996E-4</v>
      </c>
      <c r="C613" s="1">
        <v>4.2557000000000001E-4</v>
      </c>
      <c r="D613" s="1">
        <v>4.2557000000000001E-4</v>
      </c>
      <c r="E613" s="1">
        <v>3.5300000000000002E-4</v>
      </c>
      <c r="F613" s="1">
        <v>9.4700000000000003E-4</v>
      </c>
      <c r="G613" s="1">
        <v>0</v>
      </c>
      <c r="H613" s="2"/>
    </row>
    <row r="614" spans="1:8" x14ac:dyDescent="0.25">
      <c r="A614" t="s">
        <v>608</v>
      </c>
      <c r="B614" s="1">
        <v>0.71652571999999992</v>
      </c>
      <c r="C614" s="1">
        <v>0.97207394999999996</v>
      </c>
      <c r="D614" s="1">
        <v>1.1898813899999998</v>
      </c>
      <c r="E614" s="1">
        <v>0.79638931999999996</v>
      </c>
      <c r="F614" s="1">
        <v>1.28108245</v>
      </c>
      <c r="G614" s="1">
        <v>6.0685654600000003</v>
      </c>
      <c r="H614" s="2"/>
    </row>
    <row r="615" spans="1:8" x14ac:dyDescent="0.25">
      <c r="A615" t="s">
        <v>609</v>
      </c>
      <c r="B615" s="1">
        <v>1.3570543500000001</v>
      </c>
      <c r="C615" s="1">
        <v>1.45387654</v>
      </c>
      <c r="D615" s="1">
        <v>0.97832640999999998</v>
      </c>
      <c r="E615" s="1">
        <v>1.1868717200000001</v>
      </c>
      <c r="F615" s="1">
        <v>0.98483701000000001</v>
      </c>
      <c r="G615" s="1">
        <v>1.1606520300000001</v>
      </c>
      <c r="H615" s="2"/>
    </row>
    <row r="616" spans="1:8" x14ac:dyDescent="0.25">
      <c r="A616" t="s">
        <v>610</v>
      </c>
      <c r="B616" s="1">
        <v>0.64607776000000006</v>
      </c>
      <c r="C616" s="1">
        <v>0.32311792</v>
      </c>
      <c r="D616" s="1">
        <v>0.27949769000000002</v>
      </c>
      <c r="E616" s="1">
        <v>0.22720307999999997</v>
      </c>
      <c r="F616" s="1">
        <v>0.20586685000000002</v>
      </c>
      <c r="G616" s="1">
        <v>0.13252448999999999</v>
      </c>
      <c r="H616" s="2"/>
    </row>
    <row r="617" spans="1:8" x14ac:dyDescent="0.25">
      <c r="A617" t="s">
        <v>611</v>
      </c>
      <c r="B617" s="1">
        <v>0.71097659000000002</v>
      </c>
      <c r="C617" s="1">
        <v>1.1307586200000002</v>
      </c>
      <c r="D617" s="1">
        <v>0.69882871999999996</v>
      </c>
      <c r="E617" s="1">
        <v>0.95966863999999996</v>
      </c>
      <c r="F617" s="1">
        <v>0.77897016000000008</v>
      </c>
      <c r="G617" s="1">
        <v>1.0281275400000001</v>
      </c>
      <c r="H617" s="2"/>
    </row>
    <row r="618" spans="1:8" x14ac:dyDescent="0.25">
      <c r="A618" t="s">
        <v>612</v>
      </c>
      <c r="B618" s="1">
        <v>0.14277734</v>
      </c>
      <c r="C618" s="1">
        <v>0.22635664999999999</v>
      </c>
      <c r="D618" s="1">
        <v>0.14443444</v>
      </c>
      <c r="E618" s="1">
        <v>0.34233546999999998</v>
      </c>
      <c r="F618" s="1">
        <v>0.12463792</v>
      </c>
      <c r="G618" s="1">
        <v>0.20450088</v>
      </c>
      <c r="H618" s="2"/>
    </row>
    <row r="619" spans="1:8" x14ac:dyDescent="0.25">
      <c r="A619" t="s">
        <v>613</v>
      </c>
      <c r="B619" s="1">
        <v>1.01961E-3</v>
      </c>
      <c r="C619" s="1">
        <v>9.2547099999999993E-3</v>
      </c>
      <c r="D619" s="1">
        <v>0</v>
      </c>
      <c r="E619" s="1">
        <v>0</v>
      </c>
      <c r="F619" s="1">
        <v>0</v>
      </c>
      <c r="G619" s="1">
        <v>0</v>
      </c>
      <c r="H619" s="2"/>
    </row>
    <row r="620" spans="1:8" x14ac:dyDescent="0.25">
      <c r="A620" t="s">
        <v>614</v>
      </c>
      <c r="B620" s="1">
        <v>0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2"/>
    </row>
    <row r="621" spans="1:8" x14ac:dyDescent="0.25">
      <c r="A621" t="s">
        <v>615</v>
      </c>
      <c r="B621" s="1">
        <v>0.14175773</v>
      </c>
      <c r="C621" s="1">
        <v>0.21710193999999999</v>
      </c>
      <c r="D621" s="1">
        <v>0.14443444</v>
      </c>
      <c r="E621" s="1">
        <v>0.34233546999999998</v>
      </c>
      <c r="F621" s="1">
        <v>0.12463792</v>
      </c>
      <c r="G621" s="1">
        <v>0.20450088</v>
      </c>
      <c r="H621" s="2"/>
    </row>
    <row r="622" spans="1:8" x14ac:dyDescent="0.25">
      <c r="A622" t="s">
        <v>616</v>
      </c>
      <c r="B622" s="1">
        <v>2.5349994599999999</v>
      </c>
      <c r="C622" s="1">
        <v>4.7751512300000005</v>
      </c>
      <c r="D622" s="1">
        <v>2.9573926200000002</v>
      </c>
      <c r="E622" s="1">
        <v>5.6320286199999998</v>
      </c>
      <c r="F622" s="1">
        <v>11.60711766</v>
      </c>
      <c r="G622" s="1">
        <v>9.4768898400000001</v>
      </c>
      <c r="H622" s="2"/>
    </row>
    <row r="623" spans="1:8" x14ac:dyDescent="0.25">
      <c r="A623" t="s">
        <v>617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2"/>
    </row>
    <row r="624" spans="1:8" x14ac:dyDescent="0.25">
      <c r="A624" t="s">
        <v>618</v>
      </c>
      <c r="B624" s="1">
        <v>0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2"/>
    </row>
    <row r="625" spans="1:8" x14ac:dyDescent="0.25">
      <c r="A625" t="s">
        <v>619</v>
      </c>
      <c r="B625" s="1">
        <v>0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2"/>
    </row>
    <row r="626" spans="1:8" x14ac:dyDescent="0.25">
      <c r="A626" t="s">
        <v>620</v>
      </c>
      <c r="B626" s="1">
        <v>5.9980585999999994</v>
      </c>
      <c r="C626" s="1">
        <v>22.761336159999999</v>
      </c>
      <c r="D626" s="1">
        <v>11.94629342</v>
      </c>
      <c r="E626" s="1">
        <v>27.106901180000001</v>
      </c>
      <c r="F626" s="1">
        <v>19.756571609999998</v>
      </c>
      <c r="G626" s="1">
        <v>23.444249379999999</v>
      </c>
      <c r="H626" s="2"/>
    </row>
    <row r="627" spans="1:8" x14ac:dyDescent="0.25">
      <c r="A627" t="s">
        <v>621</v>
      </c>
      <c r="B627" s="1">
        <v>0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2"/>
    </row>
    <row r="628" spans="1:8" x14ac:dyDescent="0.25">
      <c r="A628" t="s">
        <v>622</v>
      </c>
      <c r="B628" s="1">
        <v>5.278799E-2</v>
      </c>
      <c r="C628" s="1">
        <v>5.6001870000000002E-2</v>
      </c>
      <c r="D628" s="1">
        <v>6.7693410000000009E-2</v>
      </c>
      <c r="E628" s="1">
        <v>6.7618190000000009E-2</v>
      </c>
      <c r="F628" s="1">
        <v>0.10049291</v>
      </c>
      <c r="G628" s="1">
        <v>0.10073248</v>
      </c>
      <c r="H628" s="2"/>
    </row>
    <row r="629" spans="1:8" x14ac:dyDescent="0.25">
      <c r="A629" t="s">
        <v>623</v>
      </c>
      <c r="B629" s="1">
        <v>5.9452706100000006</v>
      </c>
      <c r="C629" s="1">
        <v>22.70533429</v>
      </c>
      <c r="D629" s="1">
        <v>11.87860001</v>
      </c>
      <c r="E629" s="1">
        <v>27.039282989999997</v>
      </c>
      <c r="F629" s="1">
        <v>19.656078699999998</v>
      </c>
      <c r="G629" s="1">
        <v>23.343516899999997</v>
      </c>
      <c r="H629" s="2"/>
    </row>
    <row r="630" spans="1:8" x14ac:dyDescent="0.25">
      <c r="A630" t="s">
        <v>624</v>
      </c>
      <c r="B630" s="1">
        <v>1.8864112</v>
      </c>
      <c r="C630" s="1">
        <v>1.2458451499999998</v>
      </c>
      <c r="D630" s="1">
        <v>0.93494818999999996</v>
      </c>
      <c r="E630" s="1">
        <v>0.63488785999999997</v>
      </c>
      <c r="F630" s="1">
        <v>0.38018930000000001</v>
      </c>
      <c r="G630" s="1">
        <v>0.20843233</v>
      </c>
      <c r="H630" s="2"/>
    </row>
    <row r="631" spans="1:8" x14ac:dyDescent="0.25">
      <c r="A631" t="s">
        <v>625</v>
      </c>
      <c r="B631" s="1">
        <v>0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2"/>
    </row>
    <row r="632" spans="1:8" x14ac:dyDescent="0.25">
      <c r="A632" t="s">
        <v>626</v>
      </c>
      <c r="B632" s="1">
        <v>0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2"/>
    </row>
    <row r="633" spans="1:8" x14ac:dyDescent="0.25">
      <c r="A633" t="s">
        <v>627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2"/>
    </row>
    <row r="634" spans="1:8" x14ac:dyDescent="0.25">
      <c r="A634" t="s">
        <v>628</v>
      </c>
      <c r="B634" s="1">
        <v>0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2"/>
    </row>
    <row r="635" spans="1:8" x14ac:dyDescent="0.25">
      <c r="A635" t="s">
        <v>629</v>
      </c>
      <c r="B635" s="1">
        <v>0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2"/>
    </row>
    <row r="636" spans="1:8" x14ac:dyDescent="0.25">
      <c r="A636" t="s">
        <v>630</v>
      </c>
      <c r="B636" s="1">
        <v>0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2"/>
    </row>
    <row r="637" spans="1:8" x14ac:dyDescent="0.25">
      <c r="A637" t="s">
        <v>631</v>
      </c>
      <c r="B637" s="1">
        <v>0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2"/>
    </row>
    <row r="638" spans="1:8" x14ac:dyDescent="0.25">
      <c r="A638" t="s">
        <v>632</v>
      </c>
      <c r="B638" s="1">
        <v>0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2"/>
    </row>
    <row r="639" spans="1:8" x14ac:dyDescent="0.25">
      <c r="A639" t="s">
        <v>633</v>
      </c>
      <c r="B639" s="1">
        <v>0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2"/>
    </row>
    <row r="640" spans="1:8" x14ac:dyDescent="0.25">
      <c r="A640" t="s">
        <v>634</v>
      </c>
      <c r="B640" s="1">
        <v>0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2"/>
    </row>
    <row r="641" spans="1:8" x14ac:dyDescent="0.25">
      <c r="A641" t="s">
        <v>635</v>
      </c>
      <c r="B641" s="1">
        <v>0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2"/>
    </row>
    <row r="642" spans="1:8" x14ac:dyDescent="0.25">
      <c r="A642" t="s">
        <v>636</v>
      </c>
      <c r="B642" s="1">
        <v>0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2"/>
    </row>
    <row r="643" spans="1:8" x14ac:dyDescent="0.25">
      <c r="A643" t="s">
        <v>637</v>
      </c>
      <c r="B643" s="1">
        <v>0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2"/>
    </row>
    <row r="644" spans="1:8" x14ac:dyDescent="0.25">
      <c r="A644" t="s">
        <v>638</v>
      </c>
      <c r="B644" s="1">
        <v>0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2"/>
    </row>
    <row r="645" spans="1:8" x14ac:dyDescent="0.25">
      <c r="A645" t="s">
        <v>639</v>
      </c>
      <c r="B645" s="1">
        <v>0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2"/>
    </row>
    <row r="646" spans="1:8" x14ac:dyDescent="0.25">
      <c r="A646" t="s">
        <v>640</v>
      </c>
      <c r="B646" s="1">
        <v>0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2"/>
    </row>
    <row r="647" spans="1:8" x14ac:dyDescent="0.25">
      <c r="A647" t="s">
        <v>641</v>
      </c>
      <c r="B647" s="1">
        <v>0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2"/>
    </row>
    <row r="648" spans="1:8" x14ac:dyDescent="0.25">
      <c r="A648" t="s">
        <v>642</v>
      </c>
      <c r="B648" s="1">
        <v>0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2"/>
    </row>
    <row r="649" spans="1:8" x14ac:dyDescent="0.25">
      <c r="A649" t="s">
        <v>643</v>
      </c>
      <c r="B649" s="1">
        <v>0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2"/>
    </row>
    <row r="650" spans="1:8" x14ac:dyDescent="0.25">
      <c r="A650" t="s">
        <v>644</v>
      </c>
      <c r="B650" s="1">
        <v>0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2"/>
    </row>
    <row r="651" spans="1:8" x14ac:dyDescent="0.25">
      <c r="A651" t="s">
        <v>645</v>
      </c>
      <c r="B651" s="1">
        <v>0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2"/>
    </row>
    <row r="652" spans="1:8" x14ac:dyDescent="0.25">
      <c r="A652" t="s">
        <v>646</v>
      </c>
      <c r="B652" s="1">
        <v>0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2"/>
    </row>
    <row r="653" spans="1:8" x14ac:dyDescent="0.25">
      <c r="A653" t="s">
        <v>647</v>
      </c>
      <c r="B653" s="1">
        <v>0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2"/>
    </row>
    <row r="654" spans="1:8" x14ac:dyDescent="0.25">
      <c r="A654" t="s">
        <v>648</v>
      </c>
      <c r="B654" s="1">
        <v>0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2"/>
    </row>
    <row r="655" spans="1:8" x14ac:dyDescent="0.25">
      <c r="A655" t="s">
        <v>649</v>
      </c>
      <c r="B655" s="1">
        <v>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2"/>
    </row>
    <row r="656" spans="1:8" x14ac:dyDescent="0.25">
      <c r="A656" t="s">
        <v>650</v>
      </c>
      <c r="B656" s="1">
        <v>1.87880074</v>
      </c>
      <c r="C656" s="1">
        <v>1.2391507800000001</v>
      </c>
      <c r="D656" s="1">
        <v>0.92890375000000003</v>
      </c>
      <c r="E656" s="1">
        <v>0.62911695000000001</v>
      </c>
      <c r="F656" s="1">
        <v>0.37471628999999995</v>
      </c>
      <c r="G656" s="1">
        <v>0.20377991000000001</v>
      </c>
      <c r="H656" s="2"/>
    </row>
    <row r="657" spans="1:8" x14ac:dyDescent="0.25">
      <c r="A657" t="s">
        <v>651</v>
      </c>
      <c r="B657" s="1">
        <v>5.0398129999999999E-2</v>
      </c>
      <c r="C657" s="1">
        <v>3.2414319999999996E-2</v>
      </c>
      <c r="D657" s="1">
        <v>2.800157E-2</v>
      </c>
      <c r="E657" s="1">
        <v>0.17298044000000001</v>
      </c>
      <c r="F657" s="1">
        <v>8.8441949999999991E-2</v>
      </c>
      <c r="G657" s="1">
        <v>5.414944E-2</v>
      </c>
      <c r="H657" s="2"/>
    </row>
    <row r="658" spans="1:8" x14ac:dyDescent="0.25">
      <c r="A658" t="s">
        <v>652</v>
      </c>
      <c r="B658" s="1">
        <v>0.11537950999999999</v>
      </c>
      <c r="C658" s="1">
        <v>4.0797769999999997E-2</v>
      </c>
      <c r="D658" s="1">
        <v>2.804104E-2</v>
      </c>
      <c r="E658" s="1">
        <v>2.540367E-2</v>
      </c>
      <c r="F658" s="1">
        <v>2.7388659999999999E-2</v>
      </c>
      <c r="G658" s="1">
        <v>1.418634E-2</v>
      </c>
      <c r="H658" s="2"/>
    </row>
    <row r="659" spans="1:8" x14ac:dyDescent="0.25">
      <c r="A659" t="s">
        <v>653</v>
      </c>
      <c r="B659" s="1">
        <v>0.15665757999999999</v>
      </c>
      <c r="C659" s="1">
        <v>5.9997179999999997E-2</v>
      </c>
      <c r="D659" s="1">
        <v>5.6548169999999995E-2</v>
      </c>
      <c r="E659" s="1">
        <v>4.2263879999999997E-2</v>
      </c>
      <c r="F659" s="1">
        <v>2.7790749999999999E-2</v>
      </c>
      <c r="G659" s="1">
        <v>7.2321800000000004E-3</v>
      </c>
      <c r="H659" s="2"/>
    </row>
    <row r="660" spans="1:8" x14ac:dyDescent="0.25">
      <c r="A660" t="s">
        <v>654</v>
      </c>
      <c r="B660" s="1">
        <v>0.24001185</v>
      </c>
      <c r="C660" s="1">
        <v>0.16133394000000001</v>
      </c>
      <c r="D660" s="1">
        <v>0.14276902</v>
      </c>
      <c r="E660" s="1">
        <v>0.11358683999999999</v>
      </c>
      <c r="F660" s="1">
        <v>9.2766570000000007E-2</v>
      </c>
      <c r="G660" s="1">
        <v>5.2980359999999997E-2</v>
      </c>
      <c r="H660" s="2"/>
    </row>
    <row r="661" spans="1:8" x14ac:dyDescent="0.25">
      <c r="A661" t="s">
        <v>655</v>
      </c>
      <c r="B661" s="1">
        <v>1.31635367</v>
      </c>
      <c r="C661" s="1">
        <v>0.94460756999999995</v>
      </c>
      <c r="D661" s="1">
        <v>0.67354395</v>
      </c>
      <c r="E661" s="1">
        <v>0.27488212000000001</v>
      </c>
      <c r="F661" s="1">
        <v>0.13832835999999998</v>
      </c>
      <c r="G661" s="1">
        <v>7.5231590000000001E-2</v>
      </c>
      <c r="H661" s="2"/>
    </row>
    <row r="662" spans="1:8" x14ac:dyDescent="0.25">
      <c r="A662" t="s">
        <v>656</v>
      </c>
      <c r="B662" s="1">
        <v>7.6104600000000003E-3</v>
      </c>
      <c r="C662" s="1">
        <v>6.6943699999999998E-3</v>
      </c>
      <c r="D662" s="1">
        <v>6.0444399999999999E-3</v>
      </c>
      <c r="E662" s="1">
        <v>5.7709099999999998E-3</v>
      </c>
      <c r="F662" s="1">
        <v>5.4730100000000004E-3</v>
      </c>
      <c r="G662" s="1">
        <v>4.65242E-3</v>
      </c>
      <c r="H662" s="2"/>
    </row>
    <row r="663" spans="1:8" x14ac:dyDescent="0.25">
      <c r="A663" t="s">
        <v>657</v>
      </c>
      <c r="B663" s="1">
        <v>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2"/>
    </row>
    <row r="664" spans="1:8" x14ac:dyDescent="0.25">
      <c r="A664" t="s">
        <v>658</v>
      </c>
      <c r="B664" s="1">
        <v>0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  <c r="H664" s="2"/>
    </row>
    <row r="665" spans="1:8" x14ac:dyDescent="0.25">
      <c r="A665" t="s">
        <v>659</v>
      </c>
      <c r="B665" s="1">
        <v>5.48E-6</v>
      </c>
      <c r="C665" s="1">
        <v>5.48E-6</v>
      </c>
      <c r="D665" s="1">
        <v>5.48E-6</v>
      </c>
      <c r="E665" s="1">
        <v>5.48E-6</v>
      </c>
      <c r="F665" s="1">
        <v>5.48E-6</v>
      </c>
      <c r="G665" s="1">
        <v>5.48E-6</v>
      </c>
      <c r="H665" s="2"/>
    </row>
    <row r="666" spans="1:8" x14ac:dyDescent="0.25">
      <c r="A666" t="s">
        <v>660</v>
      </c>
      <c r="B666" s="1">
        <v>3.9380000000000006E-5</v>
      </c>
      <c r="C666" s="1">
        <v>3.9380000000000006E-5</v>
      </c>
      <c r="D666" s="1">
        <v>3.1199999999999999E-5</v>
      </c>
      <c r="E666" s="1">
        <v>3.1199999999999999E-5</v>
      </c>
      <c r="F666" s="1">
        <v>3.1199999999999999E-5</v>
      </c>
      <c r="G666" s="1">
        <v>3.1199999999999999E-5</v>
      </c>
      <c r="H666" s="2"/>
    </row>
    <row r="667" spans="1:8" x14ac:dyDescent="0.25">
      <c r="A667" t="s">
        <v>661</v>
      </c>
      <c r="B667" s="1">
        <v>7.5656000000000004E-3</v>
      </c>
      <c r="C667" s="1">
        <v>6.64951E-3</v>
      </c>
      <c r="D667" s="1">
        <v>6.00776E-3</v>
      </c>
      <c r="E667" s="1">
        <v>5.7342299999999999E-3</v>
      </c>
      <c r="F667" s="1">
        <v>5.4363299999999996E-3</v>
      </c>
      <c r="G667" s="1">
        <v>4.6157400000000001E-3</v>
      </c>
      <c r="H667" s="2"/>
    </row>
    <row r="668" spans="1:8" x14ac:dyDescent="0.25">
      <c r="A668" t="s">
        <v>662</v>
      </c>
      <c r="B668" s="1">
        <v>0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2"/>
    </row>
    <row r="669" spans="1:8" x14ac:dyDescent="0.25">
      <c r="A669" t="s">
        <v>663</v>
      </c>
      <c r="B669" s="1">
        <v>0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2"/>
    </row>
    <row r="670" spans="1:8" x14ac:dyDescent="0.25">
      <c r="A670" t="s">
        <v>664</v>
      </c>
      <c r="B670" s="1">
        <v>0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2"/>
    </row>
    <row r="671" spans="1:8" x14ac:dyDescent="0.25">
      <c r="A671" t="s">
        <v>665</v>
      </c>
      <c r="B671" s="1">
        <v>0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2"/>
    </row>
    <row r="672" spans="1:8" x14ac:dyDescent="0.25">
      <c r="A672" t="s">
        <v>666</v>
      </c>
      <c r="B672" s="1">
        <v>0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2"/>
    </row>
    <row r="673" spans="1:8" x14ac:dyDescent="0.25">
      <c r="A673" t="s">
        <v>667</v>
      </c>
      <c r="B673" s="1">
        <v>0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2"/>
    </row>
    <row r="674" spans="1:8" x14ac:dyDescent="0.25">
      <c r="A674" t="s">
        <v>668</v>
      </c>
      <c r="B674" s="1">
        <v>0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2"/>
    </row>
    <row r="675" spans="1:8" x14ac:dyDescent="0.25">
      <c r="A675" t="s">
        <v>669</v>
      </c>
      <c r="B675" s="1">
        <v>0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2"/>
    </row>
    <row r="676" spans="1:8" x14ac:dyDescent="0.25">
      <c r="A676" t="s">
        <v>670</v>
      </c>
      <c r="B676" s="1">
        <v>0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2"/>
    </row>
    <row r="677" spans="1:8" x14ac:dyDescent="0.25">
      <c r="A677" t="s">
        <v>671</v>
      </c>
      <c r="B677" s="1">
        <v>0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2"/>
    </row>
    <row r="678" spans="1:8" x14ac:dyDescent="0.25">
      <c r="A678" t="s">
        <v>672</v>
      </c>
      <c r="B678" s="1">
        <v>0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2"/>
    </row>
    <row r="679" spans="1:8" x14ac:dyDescent="0.25">
      <c r="A679" t="s">
        <v>673</v>
      </c>
      <c r="B679" s="1">
        <v>0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2"/>
    </row>
    <row r="680" spans="1:8" x14ac:dyDescent="0.25">
      <c r="A680" t="s">
        <v>674</v>
      </c>
      <c r="B680" s="1">
        <v>0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2"/>
    </row>
    <row r="681" spans="1:8" x14ac:dyDescent="0.25">
      <c r="A681" t="s">
        <v>675</v>
      </c>
      <c r="B681" s="1">
        <v>0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2"/>
    </row>
    <row r="682" spans="1:8" x14ac:dyDescent="0.25">
      <c r="A682" t="s">
        <v>676</v>
      </c>
      <c r="B682" s="1">
        <v>0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2"/>
    </row>
    <row r="683" spans="1:8" x14ac:dyDescent="0.25">
      <c r="A683" t="s">
        <v>677</v>
      </c>
      <c r="B683" s="1">
        <v>0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2"/>
    </row>
    <row r="684" spans="1:8" x14ac:dyDescent="0.25">
      <c r="A684" t="s">
        <v>678</v>
      </c>
      <c r="B684" s="1">
        <v>0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2"/>
    </row>
    <row r="685" spans="1:8" x14ac:dyDescent="0.25">
      <c r="A685" t="s">
        <v>679</v>
      </c>
      <c r="B685" s="1">
        <v>0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2"/>
    </row>
    <row r="686" spans="1:8" x14ac:dyDescent="0.25">
      <c r="A686" t="s">
        <v>680</v>
      </c>
      <c r="B686" s="1">
        <v>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2"/>
    </row>
    <row r="687" spans="1:8" x14ac:dyDescent="0.25">
      <c r="A687" t="s">
        <v>681</v>
      </c>
      <c r="B687" s="1">
        <v>0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2"/>
    </row>
    <row r="688" spans="1:8" x14ac:dyDescent="0.25">
      <c r="A688" t="s">
        <v>682</v>
      </c>
      <c r="B688" s="1">
        <v>0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2"/>
    </row>
    <row r="689" spans="1:8" x14ac:dyDescent="0.25">
      <c r="A689" t="s">
        <v>683</v>
      </c>
      <c r="B689" s="1">
        <v>0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2"/>
    </row>
    <row r="690" spans="1:8" x14ac:dyDescent="0.25">
      <c r="A690" t="s">
        <v>684</v>
      </c>
      <c r="B690" s="1">
        <v>0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2"/>
    </row>
    <row r="691" spans="1:8" x14ac:dyDescent="0.25">
      <c r="A691" t="s">
        <v>685</v>
      </c>
      <c r="B691" s="1">
        <v>0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2"/>
    </row>
    <row r="692" spans="1:8" x14ac:dyDescent="0.25">
      <c r="A692" t="s">
        <v>686</v>
      </c>
      <c r="B692" s="1">
        <v>0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2"/>
    </row>
    <row r="693" spans="1:8" x14ac:dyDescent="0.25">
      <c r="A693" t="s">
        <v>687</v>
      </c>
      <c r="B693" s="1">
        <v>0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2"/>
    </row>
    <row r="694" spans="1:8" x14ac:dyDescent="0.25">
      <c r="A694" t="s">
        <v>688</v>
      </c>
      <c r="B694" s="1">
        <v>0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2"/>
    </row>
    <row r="695" spans="1:8" x14ac:dyDescent="0.25">
      <c r="A695" t="s">
        <v>689</v>
      </c>
      <c r="B695" s="1">
        <v>0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2"/>
    </row>
    <row r="696" spans="1:8" x14ac:dyDescent="0.25">
      <c r="A696" t="s">
        <v>690</v>
      </c>
      <c r="B696" s="1">
        <v>0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2"/>
    </row>
    <row r="697" spans="1:8" x14ac:dyDescent="0.25">
      <c r="A697" t="s">
        <v>691</v>
      </c>
      <c r="B697" s="1">
        <v>0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2"/>
    </row>
    <row r="698" spans="1:8" x14ac:dyDescent="0.25">
      <c r="A698" t="s">
        <v>692</v>
      </c>
      <c r="B698" s="1">
        <v>0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2"/>
    </row>
    <row r="699" spans="1:8" x14ac:dyDescent="0.25">
      <c r="A699" t="s">
        <v>693</v>
      </c>
      <c r="B699" s="1">
        <v>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2"/>
    </row>
    <row r="700" spans="1:8" x14ac:dyDescent="0.25">
      <c r="A700" t="s">
        <v>694</v>
      </c>
      <c r="B700" s="1">
        <v>0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2"/>
    </row>
    <row r="701" spans="1:8" x14ac:dyDescent="0.25">
      <c r="A701" t="s">
        <v>695</v>
      </c>
      <c r="B701" s="1">
        <v>0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2"/>
    </row>
    <row r="702" spans="1:8" x14ac:dyDescent="0.25">
      <c r="A702" t="s">
        <v>696</v>
      </c>
      <c r="B702" s="1">
        <v>0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2"/>
    </row>
    <row r="703" spans="1:8" x14ac:dyDescent="0.25">
      <c r="A703" t="s">
        <v>697</v>
      </c>
      <c r="B703" s="1">
        <v>0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2"/>
    </row>
    <row r="704" spans="1:8" x14ac:dyDescent="0.25">
      <c r="A704" t="s">
        <v>698</v>
      </c>
      <c r="B704" s="1">
        <v>0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2"/>
    </row>
    <row r="705" spans="1:8" x14ac:dyDescent="0.25">
      <c r="A705" t="s">
        <v>699</v>
      </c>
      <c r="B705" s="1">
        <v>0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2"/>
    </row>
    <row r="706" spans="1:8" x14ac:dyDescent="0.25">
      <c r="A706" t="s">
        <v>700</v>
      </c>
      <c r="B706" s="1">
        <v>0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2"/>
    </row>
    <row r="707" spans="1:8" x14ac:dyDescent="0.25">
      <c r="A707" t="s">
        <v>701</v>
      </c>
      <c r="B707" s="1">
        <v>0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2"/>
    </row>
    <row r="708" spans="1:8" x14ac:dyDescent="0.25">
      <c r="A708" t="s">
        <v>702</v>
      </c>
      <c r="B708" s="1">
        <v>55.301944119999995</v>
      </c>
      <c r="C708" s="1">
        <v>40.114063719999997</v>
      </c>
      <c r="D708" s="1">
        <v>48.254758639999999</v>
      </c>
      <c r="E708" s="1">
        <v>57.598117159999994</v>
      </c>
      <c r="F708" s="1">
        <v>30.059652030000002</v>
      </c>
      <c r="G708" s="1">
        <v>68.117570400000005</v>
      </c>
      <c r="H708" s="2"/>
    </row>
    <row r="709" spans="1:8" x14ac:dyDescent="0.25">
      <c r="A709" t="s">
        <v>703</v>
      </c>
      <c r="B709" s="1">
        <v>0.13598085999999998</v>
      </c>
      <c r="C709" s="1">
        <v>0.13314059</v>
      </c>
      <c r="D709" s="1">
        <v>0.14839238000000002</v>
      </c>
      <c r="E709" s="1">
        <v>0.17311382</v>
      </c>
      <c r="F709" s="1">
        <v>0.16027127999999999</v>
      </c>
      <c r="G709" s="1">
        <v>0.12092267</v>
      </c>
      <c r="H709" s="2"/>
    </row>
    <row r="710" spans="1:8" x14ac:dyDescent="0.25">
      <c r="A710" t="s">
        <v>704</v>
      </c>
      <c r="B710" s="1">
        <v>5.70851E-3</v>
      </c>
      <c r="C710" s="1">
        <v>4.15716E-3</v>
      </c>
      <c r="D710" s="1">
        <v>1.8883870000000001E-2</v>
      </c>
      <c r="E710" s="1">
        <v>4.5251769999999997E-2</v>
      </c>
      <c r="F710" s="1">
        <v>3.718258E-2</v>
      </c>
      <c r="G710" s="1">
        <v>7.7607000000000002E-4</v>
      </c>
      <c r="H710" s="2"/>
    </row>
    <row r="711" spans="1:8" x14ac:dyDescent="0.25">
      <c r="A711" t="s">
        <v>705</v>
      </c>
      <c r="B711" s="1">
        <v>4.8683999999999999E-4</v>
      </c>
      <c r="C711" s="1">
        <v>4.8683999999999999E-4</v>
      </c>
      <c r="D711" s="1">
        <v>0</v>
      </c>
      <c r="E711" s="1">
        <v>0</v>
      </c>
      <c r="F711" s="1">
        <v>0</v>
      </c>
      <c r="G711" s="1">
        <v>0</v>
      </c>
      <c r="H711" s="2"/>
    </row>
    <row r="712" spans="1:8" x14ac:dyDescent="0.25">
      <c r="A712" t="s">
        <v>706</v>
      </c>
      <c r="B712" s="1">
        <v>0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2"/>
    </row>
    <row r="713" spans="1:8" x14ac:dyDescent="0.25">
      <c r="A713" t="s">
        <v>707</v>
      </c>
      <c r="B713" s="1">
        <v>0.12978550999999999</v>
      </c>
      <c r="C713" s="1">
        <v>0.12849658999999999</v>
      </c>
      <c r="D713" s="1">
        <v>0.12950850999999999</v>
      </c>
      <c r="E713" s="1">
        <v>0.12786205</v>
      </c>
      <c r="F713" s="1">
        <v>0.1230887</v>
      </c>
      <c r="G713" s="1">
        <v>0.12014660000000001</v>
      </c>
      <c r="H713" s="2"/>
    </row>
    <row r="714" spans="1:8" x14ac:dyDescent="0.25">
      <c r="A714" t="s">
        <v>708</v>
      </c>
      <c r="B714" s="1">
        <v>0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2"/>
    </row>
    <row r="715" spans="1:8" x14ac:dyDescent="0.25">
      <c r="A715" t="s">
        <v>709</v>
      </c>
      <c r="B715" s="1">
        <v>0.27937309000000005</v>
      </c>
      <c r="C715" s="1">
        <v>0.67257555000000002</v>
      </c>
      <c r="D715" s="1">
        <v>0.17045250000000001</v>
      </c>
      <c r="E715" s="1">
        <v>0.14277307</v>
      </c>
      <c r="F715" s="1">
        <v>0.15431270000000002</v>
      </c>
      <c r="G715" s="1">
        <v>0</v>
      </c>
      <c r="H715" s="2"/>
    </row>
    <row r="716" spans="1:8" x14ac:dyDescent="0.25">
      <c r="A716" t="s">
        <v>710</v>
      </c>
      <c r="B716" s="1">
        <v>0</v>
      </c>
      <c r="C716" s="1">
        <v>0</v>
      </c>
      <c r="D716" s="1">
        <v>0</v>
      </c>
      <c r="E716" s="1">
        <v>0</v>
      </c>
      <c r="F716" s="1">
        <v>0.77294394999999994</v>
      </c>
      <c r="G716" s="1">
        <v>0.93196614</v>
      </c>
      <c r="H716" s="2"/>
    </row>
    <row r="717" spans="1:8" x14ac:dyDescent="0.25">
      <c r="A717" t="s">
        <v>711</v>
      </c>
      <c r="B717" s="1">
        <v>0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2"/>
    </row>
    <row r="718" spans="1:8" x14ac:dyDescent="0.25">
      <c r="A718" t="s">
        <v>712</v>
      </c>
      <c r="B718" s="1">
        <v>0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2"/>
    </row>
    <row r="719" spans="1:8" x14ac:dyDescent="0.25">
      <c r="A719" t="s">
        <v>713</v>
      </c>
      <c r="B719" s="1">
        <v>53.247980380000001</v>
      </c>
      <c r="C719" s="1">
        <v>18.583069690000002</v>
      </c>
      <c r="D719" s="1">
        <v>25.288967710000001</v>
      </c>
      <c r="E719" s="1">
        <v>36.012643179999998</v>
      </c>
      <c r="F719" s="1">
        <v>10.58343326</v>
      </c>
      <c r="G719" s="1">
        <v>21.985505</v>
      </c>
      <c r="H719" s="2"/>
    </row>
    <row r="720" spans="1:8" x14ac:dyDescent="0.25">
      <c r="A720" t="s">
        <v>714</v>
      </c>
      <c r="B720" s="1">
        <v>5.0598600000000001E-2</v>
      </c>
      <c r="C720" s="1">
        <v>6.0353410000000003E-2</v>
      </c>
      <c r="D720" s="1">
        <v>7.9170610000000002E-2</v>
      </c>
      <c r="E720" s="1">
        <v>0.13130109000000001</v>
      </c>
      <c r="F720" s="1">
        <v>0.23467005999999999</v>
      </c>
      <c r="G720" s="1">
        <v>0.30394892000000001</v>
      </c>
      <c r="H720" s="2"/>
    </row>
    <row r="721" spans="1:8" x14ac:dyDescent="0.25">
      <c r="A721" t="s">
        <v>715</v>
      </c>
      <c r="B721" s="1">
        <v>53.197381780000001</v>
      </c>
      <c r="C721" s="1">
        <v>18.522716280000001</v>
      </c>
      <c r="D721" s="1">
        <v>25.209797100000003</v>
      </c>
      <c r="E721" s="1">
        <v>35.881342090000004</v>
      </c>
      <c r="F721" s="1">
        <v>10.348763199999999</v>
      </c>
      <c r="G721" s="1">
        <v>21.681556079999996</v>
      </c>
      <c r="H721" s="2"/>
    </row>
    <row r="722" spans="1:8" x14ac:dyDescent="0.25">
      <c r="A722" t="s">
        <v>716</v>
      </c>
      <c r="B722" s="1">
        <v>198.25944871000002</v>
      </c>
      <c r="C722" s="1">
        <v>373.69200806999999</v>
      </c>
      <c r="D722" s="1">
        <v>419.69266691000001</v>
      </c>
      <c r="E722" s="1">
        <v>415.77332777999999</v>
      </c>
      <c r="F722" s="1">
        <v>412.99836916000004</v>
      </c>
      <c r="G722" s="1">
        <v>398.76056058</v>
      </c>
      <c r="H722" s="2"/>
    </row>
    <row r="723" spans="1:8" x14ac:dyDescent="0.25">
      <c r="A723" t="s">
        <v>717</v>
      </c>
      <c r="B723" s="1">
        <v>129.38520235999999</v>
      </c>
      <c r="C723" s="1">
        <v>229.38520236000002</v>
      </c>
      <c r="D723" s="1">
        <v>254.29667953999999</v>
      </c>
      <c r="E723" s="1">
        <v>254.29667953999999</v>
      </c>
      <c r="F723" s="1">
        <v>254.29667953999999</v>
      </c>
      <c r="G723" s="1">
        <v>254.29667953999999</v>
      </c>
      <c r="H723" s="2"/>
    </row>
    <row r="724" spans="1:8" x14ac:dyDescent="0.25">
      <c r="A724" t="s">
        <v>718</v>
      </c>
      <c r="B724" s="1">
        <v>129.38520235999999</v>
      </c>
      <c r="C724" s="1">
        <v>229.38520236000002</v>
      </c>
      <c r="D724" s="1">
        <v>254.29667953999999</v>
      </c>
      <c r="E724" s="1">
        <v>254.29667953999999</v>
      </c>
      <c r="F724" s="1">
        <v>254.29667953999999</v>
      </c>
      <c r="G724" s="1">
        <v>254.29667953999999</v>
      </c>
      <c r="H724" s="2"/>
    </row>
    <row r="725" spans="1:8" x14ac:dyDescent="0.25">
      <c r="A725" t="s">
        <v>719</v>
      </c>
      <c r="B725" s="1">
        <v>0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2"/>
    </row>
    <row r="726" spans="1:8" x14ac:dyDescent="0.25">
      <c r="A726" t="s">
        <v>720</v>
      </c>
      <c r="B726" s="1">
        <v>0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2"/>
    </row>
    <row r="727" spans="1:8" x14ac:dyDescent="0.25">
      <c r="A727" t="s">
        <v>721</v>
      </c>
      <c r="B727" s="1">
        <v>0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2"/>
    </row>
    <row r="728" spans="1:8" x14ac:dyDescent="0.25">
      <c r="A728" t="s">
        <v>722</v>
      </c>
      <c r="B728" s="1">
        <v>0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2"/>
    </row>
    <row r="729" spans="1:8" x14ac:dyDescent="0.25">
      <c r="A729" t="s">
        <v>723</v>
      </c>
      <c r="B729" s="1">
        <v>2.3916000000000001E-4</v>
      </c>
      <c r="C729" s="1">
        <v>2.3916000000000001E-4</v>
      </c>
      <c r="D729" s="1">
        <v>2.3916000000000001E-4</v>
      </c>
      <c r="E729" s="1">
        <v>2.3916000000000001E-4</v>
      </c>
      <c r="F729" s="1">
        <v>2.3916000000000001E-4</v>
      </c>
      <c r="G729" s="1">
        <v>2.3916000000000001E-4</v>
      </c>
      <c r="H729" s="2"/>
    </row>
    <row r="730" spans="1:8" x14ac:dyDescent="0.25">
      <c r="A730" t="s">
        <v>724</v>
      </c>
      <c r="B730" s="1">
        <v>0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2"/>
    </row>
    <row r="731" spans="1:8" x14ac:dyDescent="0.25">
      <c r="A731" t="s">
        <v>725</v>
      </c>
      <c r="B731" s="1">
        <v>2.3916000000000001E-4</v>
      </c>
      <c r="C731" s="1">
        <v>2.3916000000000001E-4</v>
      </c>
      <c r="D731" s="1">
        <v>2.3916000000000001E-4</v>
      </c>
      <c r="E731" s="1">
        <v>2.3916000000000001E-4</v>
      </c>
      <c r="F731" s="1">
        <v>2.3916000000000001E-4</v>
      </c>
      <c r="G731" s="1">
        <v>2.3916000000000001E-4</v>
      </c>
      <c r="H731" s="2"/>
    </row>
    <row r="732" spans="1:8" x14ac:dyDescent="0.25">
      <c r="A732" t="s">
        <v>726</v>
      </c>
      <c r="B732" s="1">
        <v>0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2"/>
    </row>
    <row r="733" spans="1:8" x14ac:dyDescent="0.25">
      <c r="A733" t="s">
        <v>727</v>
      </c>
      <c r="B733" s="1">
        <v>0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2"/>
    </row>
    <row r="734" spans="1:8" x14ac:dyDescent="0.25">
      <c r="A734" t="s">
        <v>728</v>
      </c>
      <c r="B734" s="1">
        <v>2.3916000000000001E-4</v>
      </c>
      <c r="C734" s="1">
        <v>2.3916000000000001E-4</v>
      </c>
      <c r="D734" s="1">
        <v>2.3916000000000001E-4</v>
      </c>
      <c r="E734" s="1">
        <v>2.3916000000000001E-4</v>
      </c>
      <c r="F734" s="1">
        <v>2.3916000000000001E-4</v>
      </c>
      <c r="G734" s="1">
        <v>2.3916000000000001E-4</v>
      </c>
      <c r="H734" s="2"/>
    </row>
    <row r="735" spans="1:8" x14ac:dyDescent="0.25">
      <c r="A735" t="s">
        <v>729</v>
      </c>
      <c r="B735" s="1">
        <v>0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2"/>
    </row>
    <row r="736" spans="1:8" x14ac:dyDescent="0.25">
      <c r="A736" t="s">
        <v>730</v>
      </c>
      <c r="B736" s="1">
        <v>0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2"/>
    </row>
    <row r="737" spans="1:8" x14ac:dyDescent="0.25">
      <c r="A737" t="s">
        <v>731</v>
      </c>
      <c r="B737" s="1">
        <v>0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2"/>
    </row>
    <row r="738" spans="1:8" x14ac:dyDescent="0.25">
      <c r="A738" t="s">
        <v>732</v>
      </c>
      <c r="B738" s="1">
        <v>108.92851048999999</v>
      </c>
      <c r="C738" s="1">
        <v>233.93351049</v>
      </c>
      <c r="D738" s="1">
        <v>233.93459549000002</v>
      </c>
      <c r="E738" s="1">
        <v>233.93667002999999</v>
      </c>
      <c r="F738" s="1">
        <v>234.08402386</v>
      </c>
      <c r="G738" s="1">
        <v>234.19034805000001</v>
      </c>
      <c r="H738" s="2"/>
    </row>
    <row r="739" spans="1:8" x14ac:dyDescent="0.25">
      <c r="A739" t="s">
        <v>733</v>
      </c>
      <c r="B739" s="1">
        <v>8.0181769999999999E-2</v>
      </c>
      <c r="C739" s="1">
        <v>8.5181770000000004E-2</v>
      </c>
      <c r="D739" s="1">
        <v>8.6266770000000007E-2</v>
      </c>
      <c r="E739" s="1">
        <v>8.8341309999999992E-2</v>
      </c>
      <c r="F739" s="1">
        <v>0.23569514000000003</v>
      </c>
      <c r="G739" s="1">
        <v>0.34201933000000001</v>
      </c>
      <c r="H739" s="2"/>
    </row>
    <row r="740" spans="1:8" x14ac:dyDescent="0.25">
      <c r="A740" t="s">
        <v>734</v>
      </c>
      <c r="B740" s="1">
        <v>0</v>
      </c>
      <c r="C740" s="1">
        <v>5.5E-2</v>
      </c>
      <c r="D740" s="1">
        <v>5.5E-2</v>
      </c>
      <c r="E740" s="1">
        <v>5.5E-2</v>
      </c>
      <c r="F740" s="1">
        <v>5.5E-2</v>
      </c>
      <c r="G740" s="1">
        <v>5.5E-2</v>
      </c>
      <c r="H740" s="2"/>
    </row>
    <row r="741" spans="1:8" x14ac:dyDescent="0.25">
      <c r="A741" t="s">
        <v>735</v>
      </c>
      <c r="B741" s="1">
        <v>8.0181769999999999E-2</v>
      </c>
      <c r="C741" s="1">
        <v>3.018177E-2</v>
      </c>
      <c r="D741" s="1">
        <v>3.1266769999999999E-2</v>
      </c>
      <c r="E741" s="1">
        <v>3.3341309999999999E-2</v>
      </c>
      <c r="F741" s="1">
        <v>0.18069514</v>
      </c>
      <c r="G741" s="1">
        <v>0.28701933000000002</v>
      </c>
      <c r="H741" s="2"/>
    </row>
    <row r="742" spans="1:8" x14ac:dyDescent="0.25">
      <c r="A742" t="s">
        <v>736</v>
      </c>
      <c r="B742" s="1">
        <v>0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2"/>
    </row>
    <row r="743" spans="1:8" x14ac:dyDescent="0.25">
      <c r="A743" t="s">
        <v>737</v>
      </c>
      <c r="B743" s="1">
        <v>15.633410400000001</v>
      </c>
      <c r="C743" s="1">
        <v>15.633410400000001</v>
      </c>
      <c r="D743" s="1">
        <v>15.633410400000001</v>
      </c>
      <c r="E743" s="1">
        <v>15.633410400000001</v>
      </c>
      <c r="F743" s="1">
        <v>15.633410400000001</v>
      </c>
      <c r="G743" s="1">
        <v>16.67428245</v>
      </c>
      <c r="H743" s="2"/>
    </row>
    <row r="744" spans="1:8" x14ac:dyDescent="0.25">
      <c r="A744" t="s">
        <v>738</v>
      </c>
      <c r="B744" s="1">
        <v>15.633410400000001</v>
      </c>
      <c r="C744" s="1">
        <v>15.633410400000001</v>
      </c>
      <c r="D744" s="1">
        <v>15.633410400000001</v>
      </c>
      <c r="E744" s="1">
        <v>15.633410400000001</v>
      </c>
      <c r="F744" s="1">
        <v>15.633410400000001</v>
      </c>
      <c r="G744" s="1">
        <v>15.633410400000001</v>
      </c>
      <c r="H744" s="2"/>
    </row>
    <row r="745" spans="1:8" x14ac:dyDescent="0.25">
      <c r="A745" t="s">
        <v>739</v>
      </c>
      <c r="B745" s="1">
        <v>0</v>
      </c>
      <c r="C745" s="1">
        <v>0</v>
      </c>
      <c r="D745" s="1">
        <v>0</v>
      </c>
      <c r="E745" s="1">
        <v>0</v>
      </c>
      <c r="F745" s="1">
        <v>0</v>
      </c>
      <c r="G745" s="1">
        <v>0.6158401</v>
      </c>
      <c r="H745" s="2"/>
    </row>
    <row r="746" spans="1:8" x14ac:dyDescent="0.25">
      <c r="A746" t="s">
        <v>740</v>
      </c>
      <c r="B746" s="1">
        <v>0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2"/>
    </row>
    <row r="747" spans="1:8" x14ac:dyDescent="0.25">
      <c r="A747" t="s">
        <v>741</v>
      </c>
      <c r="B747" s="1">
        <v>0</v>
      </c>
      <c r="C747" s="1">
        <v>0</v>
      </c>
      <c r="D747" s="1">
        <v>0</v>
      </c>
      <c r="E747" s="1">
        <v>0</v>
      </c>
      <c r="F747" s="1">
        <v>0</v>
      </c>
      <c r="G747" s="1">
        <v>0.42503194999999999</v>
      </c>
      <c r="H747" s="2"/>
    </row>
    <row r="748" spans="1:8" x14ac:dyDescent="0.25">
      <c r="A748" t="s">
        <v>742</v>
      </c>
      <c r="B748" s="1">
        <v>-55.687913700000003</v>
      </c>
      <c r="C748" s="1">
        <v>-105.26035434000001</v>
      </c>
      <c r="D748" s="1">
        <v>-84.172257680000001</v>
      </c>
      <c r="E748" s="1">
        <v>-88.093671349999994</v>
      </c>
      <c r="F748" s="1">
        <v>-91.015983800000001</v>
      </c>
      <c r="G748" s="1">
        <v>-106.40098862000001</v>
      </c>
      <c r="H748" s="2"/>
    </row>
    <row r="749" spans="1:8" x14ac:dyDescent="0.25">
      <c r="A749" t="s">
        <v>743</v>
      </c>
      <c r="B749" s="1">
        <v>0</v>
      </c>
      <c r="C749" s="1">
        <v>0</v>
      </c>
      <c r="D749" s="1">
        <v>0</v>
      </c>
      <c r="E749" s="1">
        <v>21.213090040000001</v>
      </c>
      <c r="F749" s="1">
        <v>19.055950210000002</v>
      </c>
      <c r="G749" s="1">
        <v>20.75225365</v>
      </c>
      <c r="H749" s="2"/>
    </row>
    <row r="750" spans="1:8" x14ac:dyDescent="0.25">
      <c r="A750" t="s">
        <v>744</v>
      </c>
      <c r="B750" s="1">
        <v>-52.067778189999999</v>
      </c>
      <c r="C750" s="1">
        <v>-67.571910329999994</v>
      </c>
      <c r="D750" s="1">
        <v>-105.38534772</v>
      </c>
      <c r="E750" s="1">
        <v>-111.76823745</v>
      </c>
      <c r="F750" s="1">
        <v>-111.76823745</v>
      </c>
      <c r="G750" s="1">
        <v>-125.41057359</v>
      </c>
      <c r="H750" s="2"/>
    </row>
    <row r="751" spans="1:8" x14ac:dyDescent="0.25">
      <c r="A751" t="s">
        <v>745</v>
      </c>
      <c r="B751" s="1">
        <v>0</v>
      </c>
      <c r="C751" s="1">
        <v>0</v>
      </c>
      <c r="D751" s="1">
        <v>21.213090040000001</v>
      </c>
      <c r="E751" s="1">
        <v>2.4614760599999999</v>
      </c>
      <c r="F751" s="1">
        <v>1.6963034399999999</v>
      </c>
      <c r="G751" s="1">
        <v>0</v>
      </c>
      <c r="H751" s="2"/>
    </row>
    <row r="752" spans="1:8" x14ac:dyDescent="0.25">
      <c r="A752" t="s">
        <v>746</v>
      </c>
      <c r="B752" s="1">
        <v>-3.6201355099999999</v>
      </c>
      <c r="C752" s="1">
        <v>-37.688444009999998</v>
      </c>
      <c r="D752" s="1">
        <v>0</v>
      </c>
      <c r="E752" s="1">
        <v>0</v>
      </c>
      <c r="F752" s="1">
        <v>0</v>
      </c>
      <c r="G752" s="1">
        <v>-1.74266868</v>
      </c>
      <c r="H752" s="2"/>
    </row>
    <row r="753" spans="1:8" x14ac:dyDescent="0.25">
      <c r="A753" t="s">
        <v>747</v>
      </c>
      <c r="B753" s="1">
        <v>67.069368299999994</v>
      </c>
      <c r="C753" s="1">
        <v>115.5692653</v>
      </c>
      <c r="D753" s="1">
        <v>130.47430987999999</v>
      </c>
      <c r="E753" s="1">
        <v>136.51776162000002</v>
      </c>
      <c r="F753" s="1">
        <v>132.04132885999999</v>
      </c>
      <c r="G753" s="1">
        <v>151.43193131999999</v>
      </c>
      <c r="H753" s="2"/>
    </row>
    <row r="754" spans="1:8" x14ac:dyDescent="0.25">
      <c r="A754" t="s">
        <v>748</v>
      </c>
      <c r="B754" s="1">
        <v>8.2417881399999988</v>
      </c>
      <c r="C754" s="1">
        <v>8.2687780199999992</v>
      </c>
      <c r="D754" s="1">
        <v>6.34208909</v>
      </c>
      <c r="E754" s="1">
        <v>10.607674150000001</v>
      </c>
      <c r="F754" s="1">
        <v>13.969284869999999</v>
      </c>
      <c r="G754" s="1">
        <v>16.235792379999999</v>
      </c>
      <c r="H754" s="2"/>
    </row>
    <row r="755" spans="1:8" x14ac:dyDescent="0.25">
      <c r="A755" t="s">
        <v>749</v>
      </c>
      <c r="B755" s="1">
        <v>5.0263437499999997</v>
      </c>
      <c r="C755" s="1">
        <v>5.6844887300000009</v>
      </c>
      <c r="D755" s="1">
        <v>6.1989094800000002</v>
      </c>
      <c r="E755" s="1">
        <v>10.511882999999999</v>
      </c>
      <c r="F755" s="1">
        <v>13.897644489999999</v>
      </c>
      <c r="G755" s="1">
        <v>16.22309405</v>
      </c>
      <c r="H755" s="2"/>
    </row>
    <row r="756" spans="1:8" x14ac:dyDescent="0.25">
      <c r="A756" t="s">
        <v>750</v>
      </c>
      <c r="B756" s="1">
        <v>0.69894268000000004</v>
      </c>
      <c r="C756" s="1">
        <v>0.61872773999999997</v>
      </c>
      <c r="D756" s="1">
        <v>0.43486477000000001</v>
      </c>
      <c r="E756" s="1">
        <v>0.67496623</v>
      </c>
      <c r="F756" s="1">
        <v>1.2635866299999998</v>
      </c>
      <c r="G756" s="1">
        <v>2.0150235099999998</v>
      </c>
      <c r="H756" s="2"/>
    </row>
    <row r="757" spans="1:8" x14ac:dyDescent="0.25">
      <c r="A757" t="s">
        <v>751</v>
      </c>
      <c r="B757" s="1">
        <v>8.0073999999999998E-4</v>
      </c>
      <c r="C757" s="1">
        <v>4.7760000000000001E-4</v>
      </c>
      <c r="D757" s="1">
        <v>3.8794699999999999E-3</v>
      </c>
      <c r="E757" s="1">
        <v>2.6528599999999999E-3</v>
      </c>
      <c r="F757" s="1">
        <v>2.01687E-3</v>
      </c>
      <c r="G757" s="1">
        <v>0</v>
      </c>
      <c r="H757" s="2"/>
    </row>
    <row r="758" spans="1:8" x14ac:dyDescent="0.25">
      <c r="A758" t="s">
        <v>752</v>
      </c>
      <c r="B758" s="1">
        <v>2.0808820400000001</v>
      </c>
      <c r="C758" s="1">
        <v>2.8359940899999998</v>
      </c>
      <c r="D758" s="1">
        <v>3.4164647000000001</v>
      </c>
      <c r="E758" s="1">
        <v>4.26583018</v>
      </c>
      <c r="F758" s="1">
        <v>6.1853472400000005</v>
      </c>
      <c r="G758" s="1">
        <v>6.86691669</v>
      </c>
      <c r="H758" s="2"/>
    </row>
    <row r="759" spans="1:8" x14ac:dyDescent="0.25">
      <c r="A759" t="s">
        <v>753</v>
      </c>
      <c r="B759" s="1">
        <v>0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2"/>
    </row>
    <row r="760" spans="1:8" x14ac:dyDescent="0.25">
      <c r="A760" t="s">
        <v>754</v>
      </c>
      <c r="B760" s="1">
        <v>0.33250015999999999</v>
      </c>
      <c r="C760" s="1">
        <v>0.37866687999999998</v>
      </c>
      <c r="D760" s="1">
        <v>0</v>
      </c>
      <c r="E760" s="1">
        <v>5.0000000000000004E-8</v>
      </c>
      <c r="F760" s="1">
        <v>0</v>
      </c>
      <c r="G760" s="1">
        <v>0</v>
      </c>
      <c r="H760" s="2"/>
    </row>
    <row r="761" spans="1:8" x14ac:dyDescent="0.25">
      <c r="A761" t="s">
        <v>755</v>
      </c>
      <c r="B761" s="1">
        <v>1.90945371</v>
      </c>
      <c r="C761" s="1">
        <v>1.8506224199999999</v>
      </c>
      <c r="D761" s="1">
        <v>2.3436947900000002</v>
      </c>
      <c r="E761" s="1">
        <v>5.5684335700000007</v>
      </c>
      <c r="F761" s="1">
        <v>6.4466927500000004</v>
      </c>
      <c r="G761" s="1">
        <v>7.3411538499999995</v>
      </c>
      <c r="H761" s="2"/>
    </row>
    <row r="762" spans="1:8" x14ac:dyDescent="0.25">
      <c r="A762" t="s">
        <v>756</v>
      </c>
      <c r="B762" s="1">
        <v>3.7644200000000001E-3</v>
      </c>
      <c r="C762" s="1">
        <v>0</v>
      </c>
      <c r="D762" s="1">
        <v>5.75E-6</v>
      </c>
      <c r="E762" s="1">
        <v>1.1000000000000001E-7</v>
      </c>
      <c r="F762" s="1">
        <v>0</v>
      </c>
      <c r="G762" s="1">
        <v>0</v>
      </c>
      <c r="H762" s="2"/>
    </row>
    <row r="763" spans="1:8" x14ac:dyDescent="0.25">
      <c r="A763" t="s">
        <v>757</v>
      </c>
      <c r="B763" s="1">
        <v>0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2"/>
    </row>
    <row r="764" spans="1:8" x14ac:dyDescent="0.25">
      <c r="A764" t="s">
        <v>758</v>
      </c>
      <c r="B764" s="1">
        <v>0</v>
      </c>
      <c r="C764" s="1">
        <v>0</v>
      </c>
      <c r="D764" s="1">
        <v>0</v>
      </c>
      <c r="E764" s="1">
        <v>0</v>
      </c>
      <c r="F764" s="1">
        <v>9.9999999999999995E-7</v>
      </c>
      <c r="G764" s="1">
        <v>0</v>
      </c>
      <c r="H764" s="2"/>
    </row>
    <row r="765" spans="1:8" x14ac:dyDescent="0.25">
      <c r="A765" t="s">
        <v>759</v>
      </c>
      <c r="B765" s="1">
        <v>0</v>
      </c>
      <c r="C765" s="1">
        <v>0</v>
      </c>
      <c r="D765" s="1">
        <v>1.1111E-4</v>
      </c>
      <c r="E765" s="1">
        <v>9.2361000000000006E-4</v>
      </c>
      <c r="F765" s="1">
        <v>0</v>
      </c>
      <c r="G765" s="1">
        <v>0</v>
      </c>
      <c r="H765" s="2"/>
    </row>
    <row r="766" spans="1:8" x14ac:dyDescent="0.25">
      <c r="A766" t="s">
        <v>760</v>
      </c>
      <c r="B766" s="1">
        <v>0</v>
      </c>
      <c r="C766" s="1">
        <v>0</v>
      </c>
      <c r="D766" s="1">
        <v>1.1111E-4</v>
      </c>
      <c r="E766" s="1">
        <v>9.2361000000000006E-4</v>
      </c>
      <c r="F766" s="1">
        <v>0</v>
      </c>
      <c r="G766" s="1">
        <v>0</v>
      </c>
      <c r="H766" s="2"/>
    </row>
    <row r="767" spans="1:8" x14ac:dyDescent="0.25">
      <c r="A767" t="s">
        <v>761</v>
      </c>
      <c r="B767" s="1">
        <v>0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2"/>
    </row>
    <row r="768" spans="1:8" x14ac:dyDescent="0.25">
      <c r="A768" t="s">
        <v>762</v>
      </c>
      <c r="B768" s="1">
        <v>0.21286698999999998</v>
      </c>
      <c r="C768" s="1">
        <v>0.12862628000000001</v>
      </c>
      <c r="D768" s="1">
        <v>0.10514664</v>
      </c>
      <c r="E768" s="1">
        <v>8.8710310000000001E-2</v>
      </c>
      <c r="F768" s="1">
        <v>7.1640380000000004E-2</v>
      </c>
      <c r="G768" s="1">
        <v>1.2698330000000001E-2</v>
      </c>
      <c r="H768" s="2"/>
    </row>
    <row r="769" spans="1:8" x14ac:dyDescent="0.25">
      <c r="A769" t="s">
        <v>763</v>
      </c>
      <c r="B769" s="1">
        <v>0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2"/>
    </row>
    <row r="770" spans="1:8" x14ac:dyDescent="0.25">
      <c r="A770" t="s">
        <v>764</v>
      </c>
      <c r="B770" s="1">
        <v>0</v>
      </c>
      <c r="C770" s="1">
        <v>0</v>
      </c>
      <c r="D770" s="1">
        <v>0</v>
      </c>
      <c r="E770" s="1">
        <v>0</v>
      </c>
      <c r="F770" s="1">
        <v>6.6650000000000007E-5</v>
      </c>
      <c r="G770" s="1">
        <v>5.9369999999999996E-5</v>
      </c>
      <c r="H770" s="2"/>
    </row>
    <row r="771" spans="1:8" x14ac:dyDescent="0.25">
      <c r="A771" t="s">
        <v>765</v>
      </c>
      <c r="B771" s="1">
        <v>0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2"/>
    </row>
    <row r="772" spans="1:8" x14ac:dyDescent="0.25">
      <c r="A772" t="s">
        <v>766</v>
      </c>
      <c r="B772" s="1">
        <v>0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2"/>
    </row>
    <row r="773" spans="1:8" x14ac:dyDescent="0.25">
      <c r="A773" t="s">
        <v>767</v>
      </c>
      <c r="B773" s="1">
        <v>0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2"/>
    </row>
    <row r="774" spans="1:8" x14ac:dyDescent="0.25">
      <c r="A774" t="s">
        <v>768</v>
      </c>
      <c r="B774" s="1">
        <v>0.21279698999999999</v>
      </c>
      <c r="C774" s="1">
        <v>0.12740021000000001</v>
      </c>
      <c r="D774" s="1">
        <v>0.10514664</v>
      </c>
      <c r="E774" s="1">
        <v>8.8650309999999996E-2</v>
      </c>
      <c r="F774" s="1">
        <v>7.1573730000000002E-2</v>
      </c>
      <c r="G774" s="1">
        <v>1.2621729999999999E-2</v>
      </c>
      <c r="H774" s="2"/>
    </row>
    <row r="775" spans="1:8" x14ac:dyDescent="0.25">
      <c r="A775" t="s">
        <v>769</v>
      </c>
      <c r="B775" s="1">
        <v>6.9999999999999994E-5</v>
      </c>
      <c r="C775" s="1">
        <v>1.2260699999999999E-3</v>
      </c>
      <c r="D775" s="1">
        <v>0</v>
      </c>
      <c r="E775" s="1">
        <v>6.0000000000000002E-5</v>
      </c>
      <c r="F775" s="1">
        <v>0</v>
      </c>
      <c r="G775" s="1">
        <v>1.7229999999999999E-5</v>
      </c>
      <c r="H775" s="2"/>
    </row>
    <row r="776" spans="1:8" x14ac:dyDescent="0.25">
      <c r="A776" t="s">
        <v>770</v>
      </c>
      <c r="B776" s="1">
        <v>0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2"/>
    </row>
    <row r="777" spans="1:8" x14ac:dyDescent="0.25">
      <c r="A777" t="s">
        <v>771</v>
      </c>
      <c r="B777" s="1">
        <v>0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2"/>
    </row>
    <row r="778" spans="1:8" x14ac:dyDescent="0.25">
      <c r="A778" t="s">
        <v>772</v>
      </c>
      <c r="B778" s="1">
        <v>0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2"/>
    </row>
    <row r="779" spans="1:8" x14ac:dyDescent="0.25">
      <c r="A779" t="s">
        <v>773</v>
      </c>
      <c r="B779" s="1">
        <v>1.0249300000000001E-3</v>
      </c>
      <c r="C779" s="1">
        <v>0</v>
      </c>
      <c r="D779" s="1">
        <v>8.0190000000000003E-4</v>
      </c>
      <c r="E779" s="1">
        <v>0</v>
      </c>
      <c r="F779" s="1">
        <v>0</v>
      </c>
      <c r="G779" s="1">
        <v>0</v>
      </c>
      <c r="H779" s="2"/>
    </row>
    <row r="780" spans="1:8" x14ac:dyDescent="0.25">
      <c r="A780" t="s">
        <v>774</v>
      </c>
      <c r="B780" s="1">
        <v>1.0249300000000001E-3</v>
      </c>
      <c r="C780" s="1">
        <v>0</v>
      </c>
      <c r="D780" s="1">
        <v>8.0190000000000003E-4</v>
      </c>
      <c r="E780" s="1">
        <v>0</v>
      </c>
      <c r="F780" s="1">
        <v>0</v>
      </c>
      <c r="G780" s="1">
        <v>0</v>
      </c>
      <c r="H780" s="2"/>
    </row>
    <row r="781" spans="1:8" x14ac:dyDescent="0.25">
      <c r="A781" t="s">
        <v>775</v>
      </c>
      <c r="B781" s="1">
        <v>0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2"/>
    </row>
    <row r="782" spans="1:8" x14ac:dyDescent="0.25">
      <c r="A782" t="s">
        <v>776</v>
      </c>
      <c r="B782" s="1">
        <v>0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2"/>
    </row>
    <row r="783" spans="1:8" x14ac:dyDescent="0.25">
      <c r="A783" t="s">
        <v>777</v>
      </c>
      <c r="B783" s="1">
        <v>0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2"/>
    </row>
    <row r="784" spans="1:8" x14ac:dyDescent="0.25">
      <c r="A784" t="s">
        <v>778</v>
      </c>
      <c r="B784" s="1">
        <v>3.00155247</v>
      </c>
      <c r="C784" s="1">
        <v>2.4556630099999999</v>
      </c>
      <c r="D784" s="1">
        <v>3.711996E-2</v>
      </c>
      <c r="E784" s="1">
        <v>6.1572299999999996E-3</v>
      </c>
      <c r="F784" s="1">
        <v>0</v>
      </c>
      <c r="G784" s="1">
        <v>0</v>
      </c>
      <c r="H784" s="2"/>
    </row>
    <row r="785" spans="1:8" x14ac:dyDescent="0.25">
      <c r="A785" t="s">
        <v>779</v>
      </c>
      <c r="B785" s="1">
        <v>9.6436299999999985E-3</v>
      </c>
      <c r="C785" s="1">
        <v>1.7678970000000002E-2</v>
      </c>
      <c r="D785" s="1">
        <v>4.4296000000000006E-3</v>
      </c>
      <c r="E785" s="1">
        <v>6.1340400000000003E-3</v>
      </c>
      <c r="F785" s="1">
        <v>0</v>
      </c>
      <c r="G785" s="1">
        <v>0</v>
      </c>
      <c r="H785" s="2"/>
    </row>
    <row r="786" spans="1:8" x14ac:dyDescent="0.25">
      <c r="A786" t="s">
        <v>780</v>
      </c>
      <c r="B786" s="1">
        <v>2.9919088399999998</v>
      </c>
      <c r="C786" s="1">
        <v>2.4379840399999999</v>
      </c>
      <c r="D786" s="1">
        <v>3.2690360000000002E-2</v>
      </c>
      <c r="E786" s="1">
        <v>2.319E-5</v>
      </c>
      <c r="F786" s="1">
        <v>0</v>
      </c>
      <c r="G786" s="1">
        <v>0</v>
      </c>
      <c r="H786" s="2"/>
    </row>
    <row r="787" spans="1:8" x14ac:dyDescent="0.25">
      <c r="A787" t="s">
        <v>781</v>
      </c>
      <c r="B787" s="1">
        <v>9.0687100000000007E-2</v>
      </c>
      <c r="C787" s="1">
        <v>6.564964999999999E-2</v>
      </c>
      <c r="D787" s="1">
        <v>9.0453520000000009E-2</v>
      </c>
      <c r="E787" s="1">
        <v>0.3159207</v>
      </c>
      <c r="F787" s="1">
        <v>0.55898800999999998</v>
      </c>
      <c r="G787" s="1">
        <v>0.65436117000000005</v>
      </c>
      <c r="H787" s="2"/>
    </row>
    <row r="788" spans="1:8" x14ac:dyDescent="0.25">
      <c r="A788" t="s">
        <v>782</v>
      </c>
      <c r="B788" s="1">
        <v>3.0926249999999999E-2</v>
      </c>
      <c r="C788" s="1">
        <v>3.590351E-2</v>
      </c>
      <c r="D788" s="1">
        <v>6.7102620000000002E-2</v>
      </c>
      <c r="E788" s="1">
        <v>0.21322311999999999</v>
      </c>
      <c r="F788" s="1">
        <v>0.49369421000000002</v>
      </c>
      <c r="G788" s="1">
        <v>0.54726914999999998</v>
      </c>
      <c r="H788" s="2"/>
    </row>
    <row r="789" spans="1:8" x14ac:dyDescent="0.25">
      <c r="A789" t="s">
        <v>783</v>
      </c>
      <c r="B789" s="1">
        <v>0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2"/>
    </row>
    <row r="790" spans="1:8" x14ac:dyDescent="0.25">
      <c r="A790" t="s">
        <v>784</v>
      </c>
      <c r="B790" s="1">
        <v>4.9999999999999998E-7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2"/>
    </row>
    <row r="791" spans="1:8" x14ac:dyDescent="0.25">
      <c r="A791" t="s">
        <v>785</v>
      </c>
      <c r="B791" s="1">
        <v>0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2"/>
    </row>
    <row r="792" spans="1:8" x14ac:dyDescent="0.25">
      <c r="A792" t="s">
        <v>786</v>
      </c>
      <c r="B792" s="1">
        <v>0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2"/>
    </row>
    <row r="793" spans="1:8" x14ac:dyDescent="0.25">
      <c r="A793" t="s">
        <v>787</v>
      </c>
      <c r="B793" s="1">
        <v>5.9760349999999997E-2</v>
      </c>
      <c r="C793" s="1">
        <v>2.9746140000000001E-2</v>
      </c>
      <c r="D793" s="1">
        <v>2.3350900000000001E-2</v>
      </c>
      <c r="E793" s="1">
        <v>0.10269758</v>
      </c>
      <c r="F793" s="1">
        <v>6.5293799999999999E-2</v>
      </c>
      <c r="G793" s="1">
        <v>0.10709202000000001</v>
      </c>
      <c r="H793" s="2"/>
    </row>
    <row r="794" spans="1:8" x14ac:dyDescent="0.25">
      <c r="A794" t="s">
        <v>788</v>
      </c>
      <c r="B794" s="1">
        <v>9.5558619999999997E-2</v>
      </c>
      <c r="C794" s="1">
        <v>0.38116306999999999</v>
      </c>
      <c r="D794" s="1">
        <v>3.6530000000000004E-5</v>
      </c>
      <c r="E794" s="1">
        <v>1.488511E-2</v>
      </c>
      <c r="F794" s="1">
        <v>4.91793E-3</v>
      </c>
      <c r="G794" s="1">
        <v>0</v>
      </c>
      <c r="H794" s="2"/>
    </row>
    <row r="795" spans="1:8" x14ac:dyDescent="0.25">
      <c r="A795" t="s">
        <v>789</v>
      </c>
      <c r="B795" s="1">
        <v>0</v>
      </c>
      <c r="C795" s="1">
        <v>0</v>
      </c>
      <c r="D795" s="1">
        <v>2.1000000000000002E-6</v>
      </c>
      <c r="E795" s="1">
        <v>0</v>
      </c>
      <c r="F795" s="1">
        <v>0</v>
      </c>
      <c r="G795" s="1">
        <v>0</v>
      </c>
      <c r="H795" s="2"/>
    </row>
    <row r="796" spans="1:8" x14ac:dyDescent="0.25">
      <c r="A796" t="s">
        <v>790</v>
      </c>
      <c r="B796" s="1">
        <v>9.3712729999999994E-2</v>
      </c>
      <c r="C796" s="1">
        <v>0.38113786999999999</v>
      </c>
      <c r="D796" s="1">
        <v>3.4430000000000001E-5</v>
      </c>
      <c r="E796" s="1">
        <v>1.4804129999999999E-2</v>
      </c>
      <c r="F796" s="1">
        <v>2E-8</v>
      </c>
      <c r="G796" s="1">
        <v>0</v>
      </c>
      <c r="H796" s="2"/>
    </row>
    <row r="797" spans="1:8" x14ac:dyDescent="0.25">
      <c r="A797" t="s">
        <v>791</v>
      </c>
      <c r="B797" s="1">
        <v>1.8458900000000002E-3</v>
      </c>
      <c r="C797" s="1">
        <v>2.5199999999999999E-5</v>
      </c>
      <c r="D797" s="1">
        <v>0</v>
      </c>
      <c r="E797" s="1">
        <v>8.0980000000000001E-5</v>
      </c>
      <c r="F797" s="1">
        <v>4.9179100000000002E-3</v>
      </c>
      <c r="G797" s="1">
        <v>0</v>
      </c>
      <c r="H797" s="2"/>
    </row>
    <row r="798" spans="1:8" x14ac:dyDescent="0.25">
      <c r="A798" t="s">
        <v>792</v>
      </c>
      <c r="B798" s="1">
        <v>0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2"/>
    </row>
    <row r="799" spans="1:8" x14ac:dyDescent="0.25">
      <c r="A799" t="s">
        <v>793</v>
      </c>
      <c r="B799" s="1">
        <v>0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2"/>
    </row>
    <row r="800" spans="1:8" x14ac:dyDescent="0.25">
      <c r="A800" t="s">
        <v>794</v>
      </c>
      <c r="B800" s="1">
        <v>1.8458900000000002E-3</v>
      </c>
      <c r="C800" s="1">
        <v>2.5199999999999999E-5</v>
      </c>
      <c r="D800" s="1">
        <v>0</v>
      </c>
      <c r="E800" s="1">
        <v>8.0980000000000001E-5</v>
      </c>
      <c r="F800" s="1">
        <v>4.9179100000000002E-3</v>
      </c>
      <c r="G800" s="1">
        <v>0</v>
      </c>
      <c r="H800" s="2"/>
    </row>
    <row r="801" spans="1:8" x14ac:dyDescent="0.25">
      <c r="A801" t="s">
        <v>795</v>
      </c>
      <c r="B801" s="1">
        <v>0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2"/>
    </row>
    <row r="802" spans="1:8" x14ac:dyDescent="0.25">
      <c r="A802" t="s">
        <v>796</v>
      </c>
      <c r="B802" s="1">
        <v>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2"/>
    </row>
    <row r="803" spans="1:8" x14ac:dyDescent="0.25">
      <c r="A803" t="s">
        <v>797</v>
      </c>
      <c r="B803" s="1">
        <v>0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2"/>
    </row>
    <row r="804" spans="1:8" x14ac:dyDescent="0.25">
      <c r="A804" t="s">
        <v>798</v>
      </c>
      <c r="B804" s="1">
        <v>13.281022759999999</v>
      </c>
      <c r="C804" s="1">
        <v>39.375808999999997</v>
      </c>
      <c r="D804" s="1">
        <v>42.172747310000005</v>
      </c>
      <c r="E804" s="1">
        <v>45.150936999999999</v>
      </c>
      <c r="F804" s="1">
        <v>34.674981219999999</v>
      </c>
      <c r="G804" s="1">
        <v>48.462869789999999</v>
      </c>
      <c r="H804" s="2"/>
    </row>
    <row r="805" spans="1:8" x14ac:dyDescent="0.25">
      <c r="A805" t="s">
        <v>799</v>
      </c>
      <c r="B805" s="1">
        <v>0</v>
      </c>
      <c r="C805" s="1">
        <v>0</v>
      </c>
      <c r="D805" s="1">
        <v>0</v>
      </c>
      <c r="E805" s="1">
        <v>0</v>
      </c>
      <c r="F805" s="1">
        <v>0.27491678000000003</v>
      </c>
      <c r="G805" s="1">
        <v>0.44634711999999999</v>
      </c>
      <c r="H805" s="2"/>
    </row>
    <row r="806" spans="1:8" x14ac:dyDescent="0.25">
      <c r="A806" t="s">
        <v>800</v>
      </c>
      <c r="B806" s="1">
        <v>11.36400096</v>
      </c>
      <c r="C806" s="1">
        <v>24.698978329999999</v>
      </c>
      <c r="D806" s="1">
        <v>37.599747590000007</v>
      </c>
      <c r="E806" s="1">
        <v>39.567878919999998</v>
      </c>
      <c r="F806" s="1">
        <v>24.349538899999999</v>
      </c>
      <c r="G806" s="1">
        <v>43.835404070000003</v>
      </c>
      <c r="H806" s="2"/>
    </row>
    <row r="807" spans="1:8" x14ac:dyDescent="0.25">
      <c r="A807" t="s">
        <v>801</v>
      </c>
      <c r="B807" s="1">
        <v>1.64181303</v>
      </c>
      <c r="C807" s="1">
        <v>12.601711330000001</v>
      </c>
      <c r="D807" s="1">
        <v>3.6731390299999997</v>
      </c>
      <c r="E807" s="1">
        <v>4.4150019699999996</v>
      </c>
      <c r="F807" s="1">
        <v>7.8813127600000001</v>
      </c>
      <c r="G807" s="1">
        <v>3.6032825699999997</v>
      </c>
      <c r="H807" s="2"/>
    </row>
    <row r="808" spans="1:8" x14ac:dyDescent="0.25">
      <c r="A808" t="s">
        <v>802</v>
      </c>
      <c r="B808" s="1">
        <v>6.6185000000000007E-4</v>
      </c>
      <c r="C808" s="1">
        <v>0</v>
      </c>
      <c r="D808" s="1">
        <v>0</v>
      </c>
      <c r="E808" s="1">
        <v>0</v>
      </c>
      <c r="F808" s="1">
        <v>9.9999999999999995E-7</v>
      </c>
      <c r="G808" s="1">
        <v>0</v>
      </c>
      <c r="H808" s="2"/>
    </row>
    <row r="809" spans="1:8" x14ac:dyDescent="0.25">
      <c r="A809" t="s">
        <v>803</v>
      </c>
      <c r="B809" s="1">
        <v>0.19454692000000001</v>
      </c>
      <c r="C809" s="1">
        <v>2.07085959</v>
      </c>
      <c r="D809" s="1">
        <v>0.89986068999999991</v>
      </c>
      <c r="E809" s="1">
        <v>1.1680561100000002</v>
      </c>
      <c r="F809" s="1">
        <v>2.1692117799999999</v>
      </c>
      <c r="G809" s="1">
        <v>0.57783603000000006</v>
      </c>
      <c r="H809" s="2"/>
    </row>
    <row r="810" spans="1:8" x14ac:dyDescent="0.25">
      <c r="A810" t="s">
        <v>804</v>
      </c>
      <c r="B810" s="1">
        <v>0</v>
      </c>
      <c r="C810" s="1">
        <v>4.2597499999999996E-3</v>
      </c>
      <c r="D810" s="1">
        <v>0</v>
      </c>
      <c r="E810" s="1">
        <v>0</v>
      </c>
      <c r="F810" s="1">
        <v>0</v>
      </c>
      <c r="G810" s="1">
        <v>0</v>
      </c>
      <c r="H810" s="2"/>
    </row>
    <row r="811" spans="1:8" x14ac:dyDescent="0.25">
      <c r="A811" t="s">
        <v>805</v>
      </c>
      <c r="B811" s="1">
        <v>0.08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2"/>
    </row>
    <row r="812" spans="1:8" x14ac:dyDescent="0.25">
      <c r="A812" t="s">
        <v>806</v>
      </c>
      <c r="B812" s="1">
        <v>39.81783531</v>
      </c>
      <c r="C812" s="1">
        <v>58.259527179999999</v>
      </c>
      <c r="D812" s="1">
        <v>70.538997629999997</v>
      </c>
      <c r="E812" s="1">
        <v>68.229292079999993</v>
      </c>
      <c r="F812" s="1">
        <v>79.357329379999996</v>
      </c>
      <c r="G812" s="1">
        <v>79.319339920000004</v>
      </c>
      <c r="H812" s="2"/>
    </row>
    <row r="813" spans="1:8" x14ac:dyDescent="0.25">
      <c r="A813" t="s">
        <v>807</v>
      </c>
      <c r="B813" s="1">
        <v>24.63798903</v>
      </c>
      <c r="C813" s="1">
        <v>39.873408490000003</v>
      </c>
      <c r="D813" s="1">
        <v>45.210446090000005</v>
      </c>
      <c r="E813" s="1">
        <v>44.851921969999999</v>
      </c>
      <c r="F813" s="1">
        <v>50.330411920000003</v>
      </c>
      <c r="G813" s="1">
        <v>46.799594280000001</v>
      </c>
      <c r="H813" s="2"/>
    </row>
    <row r="814" spans="1:8" x14ac:dyDescent="0.25">
      <c r="A814" t="s">
        <v>808</v>
      </c>
      <c r="B814" s="1">
        <v>11.437626289999999</v>
      </c>
      <c r="C814" s="1">
        <v>19.6301667</v>
      </c>
      <c r="D814" s="1">
        <v>22.222259440000002</v>
      </c>
      <c r="E814" s="1">
        <v>21.808542360000001</v>
      </c>
      <c r="F814" s="1">
        <v>21.433586870000003</v>
      </c>
      <c r="G814" s="1">
        <v>16.679534279999999</v>
      </c>
      <c r="H814" s="2"/>
    </row>
    <row r="815" spans="1:8" x14ac:dyDescent="0.25">
      <c r="A815" t="s">
        <v>809</v>
      </c>
      <c r="B815" s="1">
        <v>1.61997021</v>
      </c>
      <c r="C815" s="1">
        <v>2.1980112599999999</v>
      </c>
      <c r="D815" s="1">
        <v>2.3908870299999996</v>
      </c>
      <c r="E815" s="1">
        <v>2.4093043500000002</v>
      </c>
      <c r="F815" s="1">
        <v>2.3788080099999998</v>
      </c>
      <c r="G815" s="1">
        <v>1.5657217800000001</v>
      </c>
      <c r="H815" s="2"/>
    </row>
    <row r="816" spans="1:8" x14ac:dyDescent="0.25">
      <c r="A816" t="s">
        <v>810</v>
      </c>
      <c r="B816" s="1">
        <v>0.20360602</v>
      </c>
      <c r="C816" s="1">
        <v>6.1013910000000005E-2</v>
      </c>
      <c r="D816" s="1">
        <v>7.7328110000000005E-2</v>
      </c>
      <c r="E816" s="1">
        <v>0.17468851000000002</v>
      </c>
      <c r="F816" s="1">
        <v>0.27365319999999999</v>
      </c>
      <c r="G816" s="1">
        <v>0.32235205</v>
      </c>
      <c r="H816" s="2"/>
    </row>
    <row r="817" spans="1:8" x14ac:dyDescent="0.25">
      <c r="A817" t="s">
        <v>811</v>
      </c>
      <c r="B817" s="1">
        <v>0.90148899999999998</v>
      </c>
      <c r="C817" s="1">
        <v>1.9995094</v>
      </c>
      <c r="D817" s="1">
        <v>2.6309689999999999</v>
      </c>
      <c r="E817" s="1">
        <v>2.98960318</v>
      </c>
      <c r="F817" s="1">
        <v>3.0156526800000001</v>
      </c>
      <c r="G817" s="1">
        <v>2.2888976000000003</v>
      </c>
      <c r="H817" s="2"/>
    </row>
    <row r="818" spans="1:8" x14ac:dyDescent="0.25">
      <c r="A818" t="s">
        <v>812</v>
      </c>
      <c r="B818" s="1">
        <v>0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2"/>
    </row>
    <row r="819" spans="1:8" x14ac:dyDescent="0.25">
      <c r="A819" t="s">
        <v>813</v>
      </c>
      <c r="B819" s="1">
        <v>0.97385508999999992</v>
      </c>
      <c r="C819" s="1">
        <v>1.35812595</v>
      </c>
      <c r="D819" s="1">
        <v>0.17681357</v>
      </c>
      <c r="E819" s="1">
        <v>4.8381830000000001E-2</v>
      </c>
      <c r="F819" s="1">
        <v>1.5143499999999998E-3</v>
      </c>
      <c r="G819" s="1">
        <v>0.45198058000000002</v>
      </c>
      <c r="H819" s="2"/>
    </row>
    <row r="820" spans="1:8" x14ac:dyDescent="0.25">
      <c r="A820" t="s">
        <v>814</v>
      </c>
      <c r="B820" s="1">
        <v>1.0758275400000001</v>
      </c>
      <c r="C820" s="1">
        <v>1.5774069199999998</v>
      </c>
      <c r="D820" s="1">
        <v>1.7617823700000002</v>
      </c>
      <c r="E820" s="1">
        <v>1.7184862599999999</v>
      </c>
      <c r="F820" s="1">
        <v>1.8068947200000001</v>
      </c>
      <c r="G820" s="1">
        <v>1.5084960600000001</v>
      </c>
      <c r="H820" s="2"/>
    </row>
    <row r="821" spans="1:8" x14ac:dyDescent="0.25">
      <c r="A821" t="s">
        <v>815</v>
      </c>
      <c r="B821" s="1">
        <v>8.4256148800000012</v>
      </c>
      <c r="C821" s="1">
        <v>13.049174349999999</v>
      </c>
      <c r="D821" s="1">
        <v>15.95040657</v>
      </c>
      <c r="E821" s="1">
        <v>15.70291548</v>
      </c>
      <c r="F821" s="1">
        <v>21.42030209</v>
      </c>
      <c r="G821" s="1">
        <v>23.982611930000001</v>
      </c>
      <c r="H821" s="2"/>
    </row>
    <row r="822" spans="1:8" x14ac:dyDescent="0.25">
      <c r="A822" t="s">
        <v>816</v>
      </c>
      <c r="B822" s="1">
        <v>8.6852860000000004E-2</v>
      </c>
      <c r="C822" s="1">
        <v>0.12815599999999999</v>
      </c>
      <c r="D822" s="1">
        <v>7.2152670000000002E-2</v>
      </c>
      <c r="E822" s="1">
        <v>5.6026319999999998E-2</v>
      </c>
      <c r="F822" s="1">
        <v>1.3224680000000001E-2</v>
      </c>
      <c r="G822" s="1">
        <v>9.6611600000000002E-3</v>
      </c>
      <c r="H822" s="2"/>
    </row>
    <row r="823" spans="1:8" x14ac:dyDescent="0.25">
      <c r="A823" t="s">
        <v>817</v>
      </c>
      <c r="B823" s="1">
        <v>7.1363330000000003E-2</v>
      </c>
      <c r="C823" s="1">
        <v>0.12693099999999999</v>
      </c>
      <c r="D823" s="1">
        <v>6.8877610000000006E-2</v>
      </c>
      <c r="E823" s="1">
        <v>5.5066320000000002E-2</v>
      </c>
      <c r="F823" s="1">
        <v>1.3224680000000001E-2</v>
      </c>
      <c r="G823" s="1">
        <v>9.6611600000000002E-3</v>
      </c>
      <c r="H823" s="2"/>
    </row>
    <row r="824" spans="1:8" x14ac:dyDescent="0.25">
      <c r="A824" t="s">
        <v>818</v>
      </c>
      <c r="B824" s="1">
        <v>1.5489530000000001E-2</v>
      </c>
      <c r="C824" s="1">
        <v>1.225E-3</v>
      </c>
      <c r="D824" s="1">
        <v>3.2750599999999998E-3</v>
      </c>
      <c r="E824" s="1">
        <v>9.6000000000000002E-4</v>
      </c>
      <c r="F824" s="1">
        <v>0</v>
      </c>
      <c r="G824" s="1">
        <v>0</v>
      </c>
      <c r="H824" s="2"/>
    </row>
    <row r="825" spans="1:8" x14ac:dyDescent="0.25">
      <c r="A825" t="s">
        <v>819</v>
      </c>
      <c r="B825" s="1">
        <v>8.7747192899999984</v>
      </c>
      <c r="C825" s="1">
        <v>10.454230320000001</v>
      </c>
      <c r="D825" s="1">
        <v>13.06990231</v>
      </c>
      <c r="E825" s="1">
        <v>11.287828800000002</v>
      </c>
      <c r="F825" s="1">
        <v>13.97153557</v>
      </c>
      <c r="G825" s="1">
        <v>16.483122139999999</v>
      </c>
      <c r="H825" s="2"/>
    </row>
    <row r="826" spans="1:8" x14ac:dyDescent="0.25">
      <c r="A826" t="s">
        <v>820</v>
      </c>
      <c r="B826" s="1">
        <v>1.1094892199999999</v>
      </c>
      <c r="C826" s="1">
        <v>1.54529955</v>
      </c>
      <c r="D826" s="1">
        <v>1.64531402</v>
      </c>
      <c r="E826" s="1">
        <v>2.0205209100000001</v>
      </c>
      <c r="F826" s="1">
        <v>1.8599220400000001</v>
      </c>
      <c r="G826" s="1">
        <v>1.9430148899999999</v>
      </c>
      <c r="H826" s="2"/>
    </row>
    <row r="827" spans="1:8" x14ac:dyDescent="0.25">
      <c r="A827" t="s">
        <v>821</v>
      </c>
      <c r="B827" s="1">
        <v>3.0437312000000003</v>
      </c>
      <c r="C827" s="1">
        <v>4.1938755399999996</v>
      </c>
      <c r="D827" s="1">
        <v>5.4927482400000001</v>
      </c>
      <c r="E827" s="1">
        <v>3.5335567599999997</v>
      </c>
      <c r="F827" s="1">
        <v>5.1249300399999997</v>
      </c>
      <c r="G827" s="1">
        <v>7.2121903700000001</v>
      </c>
      <c r="H827" s="2"/>
    </row>
    <row r="828" spans="1:8" x14ac:dyDescent="0.25">
      <c r="A828" t="s">
        <v>822</v>
      </c>
      <c r="B828" s="1">
        <v>0.29521415000000001</v>
      </c>
      <c r="C828" s="1">
        <v>0.78581615000000005</v>
      </c>
      <c r="D828" s="1">
        <v>1.2444255</v>
      </c>
      <c r="E828" s="1">
        <v>0.15115151000000002</v>
      </c>
      <c r="F828" s="1">
        <v>0.48885655</v>
      </c>
      <c r="G828" s="1">
        <v>0.81020845999999991</v>
      </c>
      <c r="H828" s="2"/>
    </row>
    <row r="829" spans="1:8" x14ac:dyDescent="0.25">
      <c r="A829" t="s">
        <v>823</v>
      </c>
      <c r="B829" s="1">
        <v>1.2044933799999999</v>
      </c>
      <c r="C829" s="1">
        <v>1.1211605099999999</v>
      </c>
      <c r="D829" s="1">
        <v>1.17053338</v>
      </c>
      <c r="E829" s="1">
        <v>1.3811105400000001</v>
      </c>
      <c r="F829" s="1">
        <v>1.51004458</v>
      </c>
      <c r="G829" s="1">
        <v>1.7636875000000001</v>
      </c>
      <c r="H829" s="2"/>
    </row>
    <row r="830" spans="1:8" x14ac:dyDescent="0.25">
      <c r="A830" t="s">
        <v>824</v>
      </c>
      <c r="B830" s="1">
        <v>0.60319305000000001</v>
      </c>
      <c r="C830" s="1">
        <v>0.66132447999999999</v>
      </c>
      <c r="D830" s="1">
        <v>0.80942557999999998</v>
      </c>
      <c r="E830" s="1">
        <v>0.81517302000000003</v>
      </c>
      <c r="F830" s="1">
        <v>0.81287777999999999</v>
      </c>
      <c r="G830" s="1">
        <v>1.1010288100000001</v>
      </c>
      <c r="H830" s="2"/>
    </row>
    <row r="831" spans="1:8" x14ac:dyDescent="0.25">
      <c r="A831" t="s">
        <v>825</v>
      </c>
      <c r="B831" s="1">
        <v>0.84034416000000001</v>
      </c>
      <c r="C831" s="1">
        <v>1.0953561599999999</v>
      </c>
      <c r="D831" s="1">
        <v>1.65350606</v>
      </c>
      <c r="E831" s="1">
        <v>1.8509891999999999</v>
      </c>
      <c r="F831" s="1">
        <v>2.1727911899999999</v>
      </c>
      <c r="G831" s="1">
        <v>2.5036480800000001</v>
      </c>
      <c r="H831" s="2"/>
    </row>
    <row r="832" spans="1:8" x14ac:dyDescent="0.25">
      <c r="A832" t="s">
        <v>826</v>
      </c>
      <c r="B832" s="1">
        <v>1.6782541299999998</v>
      </c>
      <c r="C832" s="1">
        <v>1.05139793</v>
      </c>
      <c r="D832" s="1">
        <v>1.0539495300000001</v>
      </c>
      <c r="E832" s="1">
        <v>1.5353268600000001</v>
      </c>
      <c r="F832" s="1">
        <v>2.0021133899999999</v>
      </c>
      <c r="G832" s="1">
        <v>1.14934403</v>
      </c>
      <c r="H832" s="2"/>
    </row>
    <row r="833" spans="1:8" x14ac:dyDescent="0.25">
      <c r="A833" t="s">
        <v>827</v>
      </c>
      <c r="B833" s="1">
        <v>1.9531205</v>
      </c>
      <c r="C833" s="1">
        <v>2.34728307</v>
      </c>
      <c r="D833" s="1">
        <v>4.3291029600000002</v>
      </c>
      <c r="E833" s="1">
        <v>4.5142301900000001</v>
      </c>
      <c r="F833" s="1">
        <v>4.9407878499999995</v>
      </c>
      <c r="G833" s="1">
        <v>4.9646589299999997</v>
      </c>
      <c r="H833" s="2"/>
    </row>
    <row r="834" spans="1:8" x14ac:dyDescent="0.25">
      <c r="A834" t="s">
        <v>828</v>
      </c>
      <c r="B834" s="1">
        <v>0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2"/>
    </row>
    <row r="835" spans="1:8" x14ac:dyDescent="0.25">
      <c r="A835" t="s">
        <v>829</v>
      </c>
      <c r="B835" s="1">
        <v>8.7776E-4</v>
      </c>
      <c r="C835" s="1">
        <v>7.7755999999999995E-4</v>
      </c>
      <c r="D835" s="1">
        <v>1.7792299999999999E-3</v>
      </c>
      <c r="E835" s="1">
        <v>4.0816000000000002E-4</v>
      </c>
      <c r="F835" s="1">
        <v>3.21112E-3</v>
      </c>
      <c r="G835" s="1">
        <v>1.8961290000000002E-2</v>
      </c>
      <c r="H835" s="2"/>
    </row>
    <row r="836" spans="1:8" x14ac:dyDescent="0.25">
      <c r="A836" t="s">
        <v>830</v>
      </c>
      <c r="B836" s="1">
        <v>0.24841150000000001</v>
      </c>
      <c r="C836" s="1">
        <v>0.39834953000000001</v>
      </c>
      <c r="D836" s="1">
        <v>0.59594765999999999</v>
      </c>
      <c r="E836" s="1">
        <v>0.75862600999999996</v>
      </c>
      <c r="F836" s="1">
        <v>1.1306346699999998</v>
      </c>
      <c r="G836" s="1">
        <v>1.03975935</v>
      </c>
      <c r="H836" s="2"/>
    </row>
    <row r="837" spans="1:8" x14ac:dyDescent="0.25">
      <c r="A837" t="s">
        <v>831</v>
      </c>
      <c r="B837" s="1">
        <v>0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2"/>
    </row>
    <row r="838" spans="1:8" x14ac:dyDescent="0.25">
      <c r="A838" t="s">
        <v>832</v>
      </c>
      <c r="B838" s="1">
        <v>0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2"/>
    </row>
    <row r="839" spans="1:8" x14ac:dyDescent="0.25">
      <c r="A839" t="s">
        <v>833</v>
      </c>
      <c r="B839" s="1">
        <v>6.7142999999999999E-4</v>
      </c>
      <c r="C839" s="1">
        <v>3.3904899999999999E-3</v>
      </c>
      <c r="D839" s="1">
        <v>2.0686699999999999E-3</v>
      </c>
      <c r="E839" s="1">
        <v>2.1940770000000002E-2</v>
      </c>
      <c r="F839" s="1">
        <v>3.3710999999999998E-2</v>
      </c>
      <c r="G839" s="1">
        <v>8.4691300000000001E-3</v>
      </c>
      <c r="H839" s="2"/>
    </row>
    <row r="840" spans="1:8" x14ac:dyDescent="0.25">
      <c r="A840" t="s">
        <v>834</v>
      </c>
      <c r="B840" s="1">
        <v>1.7031598100000001</v>
      </c>
      <c r="C840" s="1">
        <v>1.94476549</v>
      </c>
      <c r="D840" s="1">
        <v>3.7293073999999997</v>
      </c>
      <c r="E840" s="1">
        <v>3.73325525</v>
      </c>
      <c r="F840" s="1">
        <v>3.7732310600000001</v>
      </c>
      <c r="G840" s="1">
        <v>3.89746916</v>
      </c>
      <c r="H840" s="2"/>
    </row>
    <row r="841" spans="1:8" x14ac:dyDescent="0.25">
      <c r="A841" t="s">
        <v>835</v>
      </c>
      <c r="B841" s="1">
        <v>1.8424541200000002</v>
      </c>
      <c r="C841" s="1">
        <v>1.55949403</v>
      </c>
      <c r="D841" s="1">
        <v>2.0528960299999999</v>
      </c>
      <c r="E841" s="1">
        <v>2.1624812000000002</v>
      </c>
      <c r="F841" s="1">
        <v>3.0670436000000003</v>
      </c>
      <c r="G841" s="1">
        <v>3.1901818199999998</v>
      </c>
      <c r="H841" s="2"/>
    </row>
    <row r="842" spans="1:8" x14ac:dyDescent="0.25">
      <c r="A842" t="s">
        <v>836</v>
      </c>
      <c r="B842" s="1">
        <v>0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2"/>
    </row>
    <row r="843" spans="1:8" x14ac:dyDescent="0.25">
      <c r="A843" t="s">
        <v>837</v>
      </c>
      <c r="B843" s="1">
        <v>1.52954E-3</v>
      </c>
      <c r="C843" s="1">
        <v>5.12036E-3</v>
      </c>
      <c r="D843" s="1">
        <v>2.8728E-3</v>
      </c>
      <c r="E843" s="1">
        <v>5.8976940000000005E-2</v>
      </c>
      <c r="F843" s="1">
        <v>0.19430533</v>
      </c>
      <c r="G843" s="1">
        <v>0</v>
      </c>
      <c r="H843" s="2"/>
    </row>
    <row r="844" spans="1:8" x14ac:dyDescent="0.25">
      <c r="A844" t="s">
        <v>838</v>
      </c>
      <c r="B844" s="1">
        <v>0.65681798999999996</v>
      </c>
      <c r="C844" s="1">
        <v>0.25268726999999996</v>
      </c>
      <c r="D844" s="1">
        <v>0.24234486</v>
      </c>
      <c r="E844" s="1">
        <v>0.25128252000000001</v>
      </c>
      <c r="F844" s="1">
        <v>0.28302483000000001</v>
      </c>
      <c r="G844" s="1">
        <v>0.569353</v>
      </c>
      <c r="H844" s="2"/>
    </row>
    <row r="845" spans="1:8" x14ac:dyDescent="0.25">
      <c r="A845" t="s">
        <v>839</v>
      </c>
      <c r="B845" s="1">
        <v>0</v>
      </c>
      <c r="C845" s="1">
        <v>3.9240000000000004E-5</v>
      </c>
      <c r="D845" s="1">
        <v>0</v>
      </c>
      <c r="E845" s="1">
        <v>0</v>
      </c>
      <c r="F845" s="1">
        <v>0</v>
      </c>
      <c r="G845" s="1">
        <v>5.2704999999999994E-4</v>
      </c>
      <c r="H845" s="2"/>
    </row>
    <row r="846" spans="1:8" x14ac:dyDescent="0.25">
      <c r="A846" t="s">
        <v>840</v>
      </c>
      <c r="B846" s="1">
        <v>0.19154256</v>
      </c>
      <c r="C846" s="1">
        <v>0.25979688000000001</v>
      </c>
      <c r="D846" s="1">
        <v>0.41677436000000001</v>
      </c>
      <c r="E846" s="1">
        <v>0.52712397999999994</v>
      </c>
      <c r="F846" s="1">
        <v>0.63661371</v>
      </c>
      <c r="G846" s="1">
        <v>0.47615185999999998</v>
      </c>
      <c r="H846" s="2"/>
    </row>
    <row r="847" spans="1:8" x14ac:dyDescent="0.25">
      <c r="A847" t="s">
        <v>841</v>
      </c>
      <c r="B847" s="1">
        <v>0.59821100000000005</v>
      </c>
      <c r="C847" s="1">
        <v>0.60584156999999994</v>
      </c>
      <c r="D847" s="1">
        <v>0.91243337999999996</v>
      </c>
      <c r="E847" s="1">
        <v>1.0647688500000001</v>
      </c>
      <c r="F847" s="1">
        <v>1.49753603</v>
      </c>
      <c r="G847" s="1">
        <v>1.7248208</v>
      </c>
      <c r="H847" s="2"/>
    </row>
    <row r="848" spans="1:8" x14ac:dyDescent="0.25">
      <c r="A848" t="s">
        <v>842</v>
      </c>
      <c r="B848" s="1">
        <v>0.3941057</v>
      </c>
      <c r="C848" s="1">
        <v>0.41491164000000003</v>
      </c>
      <c r="D848" s="1">
        <v>0.47527346000000004</v>
      </c>
      <c r="E848" s="1">
        <v>0.25547063000000003</v>
      </c>
      <c r="F848" s="1">
        <v>0.38894303999999996</v>
      </c>
      <c r="G848" s="1">
        <v>0.41929253000000005</v>
      </c>
      <c r="H848" s="2"/>
    </row>
    <row r="849" spans="1:8" x14ac:dyDescent="0.25">
      <c r="A849" t="s">
        <v>843</v>
      </c>
      <c r="B849" s="1">
        <v>0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2"/>
    </row>
    <row r="850" spans="1:8" x14ac:dyDescent="0.25">
      <c r="A850" t="s">
        <v>844</v>
      </c>
      <c r="B850" s="1">
        <v>0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2"/>
    </row>
    <row r="851" spans="1:8" x14ac:dyDescent="0.25">
      <c r="A851" t="s">
        <v>845</v>
      </c>
      <c r="B851" s="1">
        <v>2.4733000000000003E-4</v>
      </c>
      <c r="C851" s="1">
        <v>2.1097069999999999E-2</v>
      </c>
      <c r="D851" s="1">
        <v>3.19717E-3</v>
      </c>
      <c r="E851" s="1">
        <v>4.8582799999999995E-3</v>
      </c>
      <c r="F851" s="1">
        <v>6.6620659999999998E-2</v>
      </c>
      <c r="G851" s="1">
        <v>3.6579999999999999E-5</v>
      </c>
      <c r="H851" s="2"/>
    </row>
    <row r="852" spans="1:8" x14ac:dyDescent="0.25">
      <c r="A852" t="s">
        <v>846</v>
      </c>
      <c r="B852" s="1">
        <v>0.13935936999999998</v>
      </c>
      <c r="C852" s="1">
        <v>0.27575134000000001</v>
      </c>
      <c r="D852" s="1">
        <v>2.1127700800000002</v>
      </c>
      <c r="E852" s="1">
        <v>1.1219557499999999</v>
      </c>
      <c r="F852" s="1">
        <v>2.1166833500000002</v>
      </c>
      <c r="G852" s="1">
        <v>2.5679292599999997</v>
      </c>
      <c r="H852" s="2"/>
    </row>
    <row r="853" spans="1:8" x14ac:dyDescent="0.25">
      <c r="A853" t="s">
        <v>847</v>
      </c>
      <c r="B853" s="1">
        <v>0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2"/>
    </row>
    <row r="854" spans="1:8" x14ac:dyDescent="0.25">
      <c r="A854" t="s">
        <v>848</v>
      </c>
      <c r="B854" s="1">
        <v>0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2"/>
    </row>
    <row r="855" spans="1:8" x14ac:dyDescent="0.25">
      <c r="A855" t="s">
        <v>849</v>
      </c>
      <c r="B855" s="1">
        <v>0</v>
      </c>
      <c r="C855" s="1">
        <v>9.5029999999999995E-4</v>
      </c>
      <c r="D855" s="1">
        <v>0</v>
      </c>
      <c r="E855" s="1">
        <v>0</v>
      </c>
      <c r="F855" s="1">
        <v>0</v>
      </c>
      <c r="G855" s="1">
        <v>3.5E-4</v>
      </c>
      <c r="H855" s="2"/>
    </row>
    <row r="856" spans="1:8" x14ac:dyDescent="0.25">
      <c r="A856" t="s">
        <v>850</v>
      </c>
      <c r="B856" s="1">
        <v>0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2"/>
    </row>
    <row r="857" spans="1:8" x14ac:dyDescent="0.25">
      <c r="A857" t="s">
        <v>851</v>
      </c>
      <c r="B857" s="1">
        <v>0.13715937</v>
      </c>
      <c r="C857" s="1">
        <v>0.25206223999999999</v>
      </c>
      <c r="D857" s="1">
        <v>1.9594848</v>
      </c>
      <c r="E857" s="1">
        <v>0.82591565</v>
      </c>
      <c r="F857" s="1">
        <v>1.74239806</v>
      </c>
      <c r="G857" s="1">
        <v>2.1219435400000002</v>
      </c>
      <c r="H857" s="2"/>
    </row>
    <row r="858" spans="1:8" x14ac:dyDescent="0.25">
      <c r="A858" t="s">
        <v>852</v>
      </c>
      <c r="B858" s="1">
        <v>2.2000000000000001E-3</v>
      </c>
      <c r="C858" s="1">
        <v>2.27388E-2</v>
      </c>
      <c r="D858" s="1">
        <v>7.7380649999999995E-2</v>
      </c>
      <c r="E858" s="1">
        <v>0.18189019000000001</v>
      </c>
      <c r="F858" s="1">
        <v>0.26066412999999999</v>
      </c>
      <c r="G858" s="1">
        <v>0.32867276000000001</v>
      </c>
      <c r="H858" s="2"/>
    </row>
    <row r="859" spans="1:8" x14ac:dyDescent="0.25">
      <c r="A859" t="s">
        <v>853</v>
      </c>
      <c r="B859" s="1">
        <v>0</v>
      </c>
      <c r="C859" s="1">
        <v>0</v>
      </c>
      <c r="D859" s="1">
        <v>7.5904630000000001E-2</v>
      </c>
      <c r="E859" s="1">
        <v>0.11414991000000001</v>
      </c>
      <c r="F859" s="1">
        <v>0.11362116</v>
      </c>
      <c r="G859" s="1">
        <v>0.11696296</v>
      </c>
      <c r="H859" s="2"/>
    </row>
    <row r="860" spans="1:8" x14ac:dyDescent="0.25">
      <c r="A860" t="s">
        <v>854</v>
      </c>
      <c r="B860" s="1">
        <v>0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2"/>
    </row>
    <row r="861" spans="1:8" x14ac:dyDescent="0.25">
      <c r="A861" t="s">
        <v>855</v>
      </c>
      <c r="B861" s="1">
        <v>2.3833401400000001</v>
      </c>
      <c r="C861" s="1">
        <v>3.6212039300000001</v>
      </c>
      <c r="D861" s="1">
        <v>3.6917274900000003</v>
      </c>
      <c r="E861" s="1">
        <v>4.2348478499999995</v>
      </c>
      <c r="F861" s="1">
        <v>4.91764241</v>
      </c>
      <c r="G861" s="1">
        <v>5.3041923300000002</v>
      </c>
      <c r="H861" s="2"/>
    </row>
    <row r="862" spans="1:8" x14ac:dyDescent="0.25">
      <c r="A862" t="s">
        <v>856</v>
      </c>
      <c r="B862" s="1">
        <v>0.96811594999999995</v>
      </c>
      <c r="C862" s="1">
        <v>1.2447418799999999</v>
      </c>
      <c r="D862" s="1">
        <v>1.4660319799999999</v>
      </c>
      <c r="E862" s="1">
        <v>1.55765792</v>
      </c>
      <c r="F862" s="1">
        <v>1.48538159</v>
      </c>
      <c r="G862" s="1">
        <v>2.0032146599999998</v>
      </c>
      <c r="H862" s="2"/>
    </row>
    <row r="863" spans="1:8" x14ac:dyDescent="0.25">
      <c r="A863" t="s">
        <v>857</v>
      </c>
      <c r="B863" s="1">
        <v>0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2"/>
    </row>
    <row r="864" spans="1:8" x14ac:dyDescent="0.25">
      <c r="A864" t="s">
        <v>858</v>
      </c>
      <c r="B864" s="1">
        <v>1.34457651</v>
      </c>
      <c r="C864" s="1">
        <v>2.1909085899999998</v>
      </c>
      <c r="D864" s="1">
        <v>1.98889549</v>
      </c>
      <c r="E864" s="1">
        <v>2.461919</v>
      </c>
      <c r="F864" s="1">
        <v>3.1603039800000001</v>
      </c>
      <c r="G864" s="1">
        <v>2.9125170599999999</v>
      </c>
      <c r="H864" s="2"/>
    </row>
    <row r="865" spans="1:8" x14ac:dyDescent="0.25">
      <c r="A865" t="s">
        <v>859</v>
      </c>
      <c r="B865" s="1">
        <v>7.064767999999999E-2</v>
      </c>
      <c r="C865" s="1">
        <v>0.18555346</v>
      </c>
      <c r="D865" s="1">
        <v>0.23680002</v>
      </c>
      <c r="E865" s="1">
        <v>0.21527093</v>
      </c>
      <c r="F865" s="1">
        <v>0.27195684000000003</v>
      </c>
      <c r="G865" s="1">
        <v>0.38846060999999998</v>
      </c>
      <c r="H865" s="2"/>
    </row>
    <row r="866" spans="1:8" x14ac:dyDescent="0.25">
      <c r="A866" t="s">
        <v>860</v>
      </c>
      <c r="B866" s="1">
        <v>1.3041914399999999</v>
      </c>
      <c r="C866" s="1">
        <v>1.2083385900000001</v>
      </c>
      <c r="D866" s="1">
        <v>0.13291155999999998</v>
      </c>
      <c r="E866" s="1">
        <v>0.15710748000000002</v>
      </c>
      <c r="F866" s="1">
        <v>1.7778199999999998E-3</v>
      </c>
      <c r="G866" s="1">
        <v>1.526451E-2</v>
      </c>
      <c r="H866" s="2"/>
    </row>
    <row r="867" spans="1:8" x14ac:dyDescent="0.25">
      <c r="A867" t="s">
        <v>861</v>
      </c>
      <c r="B867" s="1">
        <v>1.2740562099999999</v>
      </c>
      <c r="C867" s="1">
        <v>1.20118133</v>
      </c>
      <c r="D867" s="1">
        <v>0.12667059999999999</v>
      </c>
      <c r="E867" s="1">
        <v>0.13856605</v>
      </c>
      <c r="F867" s="1">
        <v>2.7499999999999999E-6</v>
      </c>
      <c r="G867" s="1">
        <v>0</v>
      </c>
      <c r="H867" s="2"/>
    </row>
    <row r="868" spans="1:8" x14ac:dyDescent="0.25">
      <c r="A868" t="s">
        <v>862</v>
      </c>
      <c r="B868" s="1">
        <v>0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2"/>
    </row>
    <row r="869" spans="1:8" x14ac:dyDescent="0.25">
      <c r="A869" t="s">
        <v>863</v>
      </c>
      <c r="B869" s="1">
        <v>3.0135229999999999E-2</v>
      </c>
      <c r="C869" s="1">
        <v>7.1572600000000004E-3</v>
      </c>
      <c r="D869" s="1">
        <v>6.2409600000000003E-3</v>
      </c>
      <c r="E869" s="1">
        <v>1.8541430000000001E-2</v>
      </c>
      <c r="F869" s="1">
        <v>1.7750699999999999E-3</v>
      </c>
      <c r="G869" s="1">
        <v>1.526451E-2</v>
      </c>
      <c r="H869" s="2"/>
    </row>
    <row r="870" spans="1:8" x14ac:dyDescent="0.25">
      <c r="A870" t="s">
        <v>864</v>
      </c>
      <c r="B870" s="1">
        <v>4.2382849299999998</v>
      </c>
      <c r="C870" s="1">
        <v>8.0099997900000002</v>
      </c>
      <c r="D870" s="1">
        <v>11.197074240000001</v>
      </c>
      <c r="E870" s="1">
        <v>12.0419451</v>
      </c>
      <c r="F870" s="1">
        <v>3.4740496299999997</v>
      </c>
      <c r="G870" s="1">
        <v>6.7443035499999997</v>
      </c>
      <c r="H870" s="2"/>
    </row>
    <row r="871" spans="1:8" x14ac:dyDescent="0.25">
      <c r="A871" t="s">
        <v>865</v>
      </c>
      <c r="B871" s="1">
        <v>2.1728200000000002E-3</v>
      </c>
      <c r="C871" s="1">
        <v>8.9924919999999992E-2</v>
      </c>
      <c r="D871" s="1">
        <v>8.5182800000000013E-3</v>
      </c>
      <c r="E871" s="1">
        <v>1.87711E-3</v>
      </c>
      <c r="F871" s="1">
        <v>7.3078400000000003E-3</v>
      </c>
      <c r="G871" s="1">
        <v>5.0213200000000001E-3</v>
      </c>
      <c r="H871" s="2"/>
    </row>
    <row r="872" spans="1:8" x14ac:dyDescent="0.25">
      <c r="A872" t="s">
        <v>866</v>
      </c>
      <c r="B872" s="1">
        <v>0</v>
      </c>
      <c r="C872" s="1">
        <v>3.7567000000000004E-4</v>
      </c>
      <c r="D872" s="1">
        <v>4.384E-5</v>
      </c>
      <c r="E872" s="1">
        <v>7.1065500000000005E-3</v>
      </c>
      <c r="F872" s="1">
        <v>2.7362349999999997E-2</v>
      </c>
      <c r="G872" s="1">
        <v>0</v>
      </c>
      <c r="H872" s="2"/>
    </row>
    <row r="873" spans="1:8" x14ac:dyDescent="0.25">
      <c r="A873" t="s">
        <v>867</v>
      </c>
      <c r="B873" s="1">
        <v>4.2120294600000001</v>
      </c>
      <c r="C873" s="1">
        <v>7.8829864800000005</v>
      </c>
      <c r="D873" s="1">
        <v>11.16306837</v>
      </c>
      <c r="E873" s="1">
        <v>9.9216415900000001</v>
      </c>
      <c r="F873" s="1">
        <v>3.3732598199999999</v>
      </c>
      <c r="G873" s="1">
        <v>5.9722158700000003</v>
      </c>
      <c r="H873" s="2"/>
    </row>
    <row r="874" spans="1:8" x14ac:dyDescent="0.25">
      <c r="A874" t="s">
        <v>868</v>
      </c>
      <c r="B874" s="1">
        <v>2.4082650000000001E-2</v>
      </c>
      <c r="C874" s="1">
        <v>3.6712720000000004E-2</v>
      </c>
      <c r="D874" s="1">
        <v>2.5443750000000001E-2</v>
      </c>
      <c r="E874" s="1">
        <v>2.1113198500000001</v>
      </c>
      <c r="F874" s="1">
        <v>6.611961999999999E-2</v>
      </c>
      <c r="G874" s="1">
        <v>0.76706635999999995</v>
      </c>
      <c r="H874" s="2"/>
    </row>
    <row r="875" spans="1:8" x14ac:dyDescent="0.25">
      <c r="A875" t="s">
        <v>869</v>
      </c>
      <c r="B875" s="1">
        <v>0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2"/>
    </row>
    <row r="876" spans="1:8" x14ac:dyDescent="0.25">
      <c r="A876" t="s">
        <v>870</v>
      </c>
      <c r="B876" s="1">
        <v>0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2"/>
    </row>
    <row r="877" spans="1:8" x14ac:dyDescent="0.25">
      <c r="A877" t="s">
        <v>871</v>
      </c>
      <c r="B877" s="1">
        <v>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2"/>
    </row>
    <row r="878" spans="1:8" x14ac:dyDescent="0.25">
      <c r="A878" t="s">
        <v>872</v>
      </c>
      <c r="B878" s="1">
        <v>0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2"/>
    </row>
    <row r="879" spans="1:8" x14ac:dyDescent="0.25">
      <c r="A879" t="s">
        <v>873</v>
      </c>
      <c r="B879" s="1">
        <v>0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2"/>
    </row>
    <row r="880" spans="1:8" x14ac:dyDescent="0.25">
      <c r="A880" t="s">
        <v>874</v>
      </c>
      <c r="B880" s="1">
        <v>63.449232789999996</v>
      </c>
      <c r="C880" s="1">
        <v>77.88082129</v>
      </c>
      <c r="D880" s="1">
        <v>151.68739991999999</v>
      </c>
      <c r="E880" s="1">
        <v>138.97923768000001</v>
      </c>
      <c r="F880" s="1">
        <v>133.7376323</v>
      </c>
      <c r="G880" s="1">
        <v>149.68926263999998</v>
      </c>
      <c r="H880" s="2"/>
    </row>
    <row r="881" spans="1:8" x14ac:dyDescent="0.25">
      <c r="A881" t="s">
        <v>875</v>
      </c>
      <c r="B881" s="1">
        <v>41.196172340000004</v>
      </c>
      <c r="C881" s="1">
        <v>57.242587460000003</v>
      </c>
      <c r="D881" s="1">
        <v>68.669655790000007</v>
      </c>
      <c r="E881" s="1">
        <v>81.680162559999999</v>
      </c>
      <c r="F881" s="1">
        <v>95.071086609999995</v>
      </c>
      <c r="G881" s="1">
        <v>97.345358169999997</v>
      </c>
      <c r="H881" s="2"/>
    </row>
    <row r="882" spans="1:8" x14ac:dyDescent="0.25">
      <c r="A882" t="s">
        <v>876</v>
      </c>
      <c r="B882" s="1">
        <v>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2"/>
    </row>
    <row r="883" spans="1:8" x14ac:dyDescent="0.25">
      <c r="A883" t="s">
        <v>877</v>
      </c>
      <c r="B883" s="1">
        <v>0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2"/>
    </row>
    <row r="884" spans="1:8" x14ac:dyDescent="0.25">
      <c r="A884" t="s">
        <v>878</v>
      </c>
      <c r="B884" s="1">
        <v>0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2"/>
    </row>
    <row r="885" spans="1:8" x14ac:dyDescent="0.25">
      <c r="A885" t="s">
        <v>879</v>
      </c>
      <c r="B885" s="1">
        <v>0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2"/>
    </row>
    <row r="886" spans="1:8" x14ac:dyDescent="0.25">
      <c r="A886" t="s">
        <v>880</v>
      </c>
      <c r="B886" s="1">
        <v>0</v>
      </c>
      <c r="C886" s="1">
        <v>0.6677235600000001</v>
      </c>
      <c r="D886" s="1">
        <v>0.10429999000000001</v>
      </c>
      <c r="E886" s="1">
        <v>8.3341999999999997E-4</v>
      </c>
      <c r="F886" s="1">
        <v>0</v>
      </c>
      <c r="G886" s="1">
        <v>0</v>
      </c>
      <c r="H886" s="2"/>
    </row>
    <row r="887" spans="1:8" x14ac:dyDescent="0.25">
      <c r="A887" t="s">
        <v>881</v>
      </c>
      <c r="B887" s="1">
        <v>0</v>
      </c>
      <c r="C887" s="1">
        <v>0</v>
      </c>
      <c r="D887" s="1">
        <v>0</v>
      </c>
      <c r="E887" s="1">
        <v>8.3341999999999997E-4</v>
      </c>
      <c r="F887" s="1">
        <v>0</v>
      </c>
      <c r="G887" s="1">
        <v>0</v>
      </c>
      <c r="H887" s="2"/>
    </row>
    <row r="888" spans="1:8" x14ac:dyDescent="0.25">
      <c r="A888" t="s">
        <v>882</v>
      </c>
      <c r="B888" s="1">
        <v>0</v>
      </c>
      <c r="C888" s="1">
        <v>0.6677235600000001</v>
      </c>
      <c r="D888" s="1">
        <v>0.10429999000000001</v>
      </c>
      <c r="E888" s="1">
        <v>0</v>
      </c>
      <c r="F888" s="1">
        <v>0</v>
      </c>
      <c r="G888" s="1">
        <v>0</v>
      </c>
      <c r="H888" s="2"/>
    </row>
    <row r="889" spans="1:8" x14ac:dyDescent="0.25">
      <c r="A889" t="s">
        <v>883</v>
      </c>
      <c r="B889" s="1">
        <v>3.8399015099999998</v>
      </c>
      <c r="C889" s="1">
        <v>2.2565963500000001</v>
      </c>
      <c r="D889" s="1">
        <v>1.2007161200000001</v>
      </c>
      <c r="E889" s="1">
        <v>1.08688966</v>
      </c>
      <c r="F889" s="1">
        <v>0.67593696999999997</v>
      </c>
      <c r="G889" s="1">
        <v>6.4508888200000003</v>
      </c>
      <c r="H889" s="2"/>
    </row>
    <row r="890" spans="1:8" x14ac:dyDescent="0.25">
      <c r="A890" t="s">
        <v>884</v>
      </c>
      <c r="B890" s="1">
        <v>3.8399015099999998</v>
      </c>
      <c r="C890" s="1">
        <v>2.1243843900000003</v>
      </c>
      <c r="D890" s="1">
        <v>1.1302958600000002</v>
      </c>
      <c r="E890" s="1">
        <v>1.0666531499999998</v>
      </c>
      <c r="F890" s="1">
        <v>0.66823569999999999</v>
      </c>
      <c r="G890" s="1">
        <v>6.4487662099999996</v>
      </c>
      <c r="H890" s="2"/>
    </row>
    <row r="891" spans="1:8" x14ac:dyDescent="0.25">
      <c r="A891" t="s">
        <v>885</v>
      </c>
      <c r="B891" s="1">
        <v>0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2"/>
    </row>
    <row r="892" spans="1:8" x14ac:dyDescent="0.25">
      <c r="A892" t="s">
        <v>886</v>
      </c>
      <c r="B892" s="1">
        <v>0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2"/>
    </row>
    <row r="893" spans="1:8" x14ac:dyDescent="0.25">
      <c r="A893" t="s">
        <v>887</v>
      </c>
      <c r="B893" s="1">
        <v>0</v>
      </c>
      <c r="C893" s="1">
        <v>0.13221195999999999</v>
      </c>
      <c r="D893" s="1">
        <v>7.0420259999999998E-2</v>
      </c>
      <c r="E893" s="1">
        <v>2.0236509999999999E-2</v>
      </c>
      <c r="F893" s="1">
        <v>7.7012700000000005E-3</v>
      </c>
      <c r="G893" s="1">
        <v>2.12261E-3</v>
      </c>
      <c r="H893" s="2"/>
    </row>
    <row r="894" spans="1:8" x14ac:dyDescent="0.25">
      <c r="A894" t="s">
        <v>888</v>
      </c>
      <c r="B894" s="1">
        <v>34.517998009999999</v>
      </c>
      <c r="C894" s="1">
        <v>52.04486387</v>
      </c>
      <c r="D894" s="1">
        <v>67.336431590000004</v>
      </c>
      <c r="E894" s="1">
        <v>80.587277220000004</v>
      </c>
      <c r="F894" s="1">
        <v>94.391678670000005</v>
      </c>
      <c r="G894" s="1">
        <v>90.893163830000006</v>
      </c>
      <c r="H894" s="2"/>
    </row>
    <row r="895" spans="1:8" x14ac:dyDescent="0.25">
      <c r="A895" t="s">
        <v>889</v>
      </c>
      <c r="B895" s="1">
        <v>23.413133920000003</v>
      </c>
      <c r="C895" s="1">
        <v>35.900568249999999</v>
      </c>
      <c r="D895" s="1">
        <v>46.97267463</v>
      </c>
      <c r="E895" s="1">
        <v>52.735236450000002</v>
      </c>
      <c r="F895" s="1">
        <v>60.245256579999996</v>
      </c>
      <c r="G895" s="1">
        <v>54.79292444</v>
      </c>
      <c r="H895" s="2"/>
    </row>
    <row r="896" spans="1:8" x14ac:dyDescent="0.25">
      <c r="A896" t="s">
        <v>890</v>
      </c>
      <c r="B896" s="1">
        <v>5.7138066199999997</v>
      </c>
      <c r="C896" s="1">
        <v>6.4750767199999997</v>
      </c>
      <c r="D896" s="1">
        <v>6.0872957400000001</v>
      </c>
      <c r="E896" s="1">
        <v>6.5373540800000001</v>
      </c>
      <c r="F896" s="1">
        <v>7.5585253400000001</v>
      </c>
      <c r="G896" s="1">
        <v>5.4694350400000005</v>
      </c>
      <c r="H896" s="2"/>
    </row>
    <row r="897" spans="1:8" x14ac:dyDescent="0.25">
      <c r="A897" t="s">
        <v>891</v>
      </c>
      <c r="B897" s="1">
        <v>0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2"/>
    </row>
    <row r="898" spans="1:8" x14ac:dyDescent="0.25">
      <c r="A898" t="s">
        <v>892</v>
      </c>
      <c r="B898" s="1">
        <v>0.56786249</v>
      </c>
      <c r="C898" s="1">
        <v>3.0830682200000004</v>
      </c>
      <c r="D898" s="1">
        <v>5.6752334100000006</v>
      </c>
      <c r="E898" s="1">
        <v>12.70191034</v>
      </c>
      <c r="F898" s="1">
        <v>16.82467153</v>
      </c>
      <c r="G898" s="1">
        <v>22.904406909999999</v>
      </c>
      <c r="H898" s="2"/>
    </row>
    <row r="899" spans="1:8" x14ac:dyDescent="0.25">
      <c r="A899" t="s">
        <v>893</v>
      </c>
      <c r="B899" s="1">
        <v>0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2"/>
    </row>
    <row r="900" spans="1:8" x14ac:dyDescent="0.25">
      <c r="A900" t="s">
        <v>894</v>
      </c>
      <c r="B900" s="1">
        <v>0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2"/>
    </row>
    <row r="901" spans="1:8" x14ac:dyDescent="0.25">
      <c r="A901" t="s">
        <v>895</v>
      </c>
      <c r="B901" s="1">
        <v>2.0827368799999997</v>
      </c>
      <c r="C901" s="1">
        <v>2.14779988</v>
      </c>
      <c r="D901" s="1">
        <v>2.9604658599999998</v>
      </c>
      <c r="E901" s="1">
        <v>3.3099451200000001</v>
      </c>
      <c r="F901" s="1">
        <v>3.53299633</v>
      </c>
      <c r="G901" s="1">
        <v>1.9996561000000002</v>
      </c>
      <c r="H901" s="2"/>
    </row>
    <row r="902" spans="1:8" x14ac:dyDescent="0.25">
      <c r="A902" t="s">
        <v>896</v>
      </c>
      <c r="B902" s="1">
        <v>2.7404581000000001</v>
      </c>
      <c r="C902" s="1">
        <v>4.4383507999999994</v>
      </c>
      <c r="D902" s="1">
        <v>5.6407619499999999</v>
      </c>
      <c r="E902" s="1">
        <v>5.3028312300000007</v>
      </c>
      <c r="F902" s="1">
        <v>6.2302288899999994</v>
      </c>
      <c r="G902" s="1">
        <v>5.7267413400000002</v>
      </c>
      <c r="H902" s="2"/>
    </row>
    <row r="903" spans="1:8" x14ac:dyDescent="0.25">
      <c r="A903" t="s">
        <v>897</v>
      </c>
      <c r="B903" s="1">
        <v>0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2"/>
    </row>
    <row r="904" spans="1:8" x14ac:dyDescent="0.25">
      <c r="A904" t="s">
        <v>898</v>
      </c>
      <c r="B904" s="1">
        <v>2.8382728199999998</v>
      </c>
      <c r="C904" s="1">
        <v>2.2734036800000004</v>
      </c>
      <c r="D904" s="1">
        <v>2.8208090000000002E-2</v>
      </c>
      <c r="E904" s="1">
        <v>5.1622600000000001E-3</v>
      </c>
      <c r="F904" s="1">
        <v>3.4709699999999999E-3</v>
      </c>
      <c r="G904" s="1">
        <v>1.3055199999999999E-3</v>
      </c>
      <c r="H904" s="2"/>
    </row>
    <row r="905" spans="1:8" x14ac:dyDescent="0.25">
      <c r="A905" t="s">
        <v>899</v>
      </c>
      <c r="B905" s="1">
        <v>2.991E-5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2"/>
    </row>
    <row r="906" spans="1:8" x14ac:dyDescent="0.25">
      <c r="A906" t="s">
        <v>900</v>
      </c>
      <c r="B906" s="1">
        <v>1.3197999999999999E-4</v>
      </c>
      <c r="C906" s="1">
        <v>1.4087999999999999E-4</v>
      </c>
      <c r="D906" s="1">
        <v>0</v>
      </c>
      <c r="E906" s="1">
        <v>0</v>
      </c>
      <c r="F906" s="1">
        <v>0</v>
      </c>
      <c r="G906" s="1">
        <v>0</v>
      </c>
      <c r="H906" s="2"/>
    </row>
    <row r="907" spans="1:8" x14ac:dyDescent="0.25">
      <c r="A907" t="s">
        <v>901</v>
      </c>
      <c r="B907" s="1">
        <v>2.83811093</v>
      </c>
      <c r="C907" s="1">
        <v>2.2732627999999999</v>
      </c>
      <c r="D907" s="1">
        <v>2.8208090000000002E-2</v>
      </c>
      <c r="E907" s="1">
        <v>5.1622600000000001E-3</v>
      </c>
      <c r="F907" s="1">
        <v>3.4709699999999999E-3</v>
      </c>
      <c r="G907" s="1">
        <v>1.3055199999999999E-3</v>
      </c>
      <c r="H907" s="2"/>
    </row>
    <row r="908" spans="1:8" x14ac:dyDescent="0.25">
      <c r="A908" t="s">
        <v>902</v>
      </c>
      <c r="B908" s="1">
        <v>6.5942586399999996</v>
      </c>
      <c r="C908" s="1">
        <v>3.59788014</v>
      </c>
      <c r="D908" s="1">
        <v>2.4684667299999998</v>
      </c>
      <c r="E908" s="1">
        <v>2.4493121800000002</v>
      </c>
      <c r="F908" s="1">
        <v>3.2046371800000002</v>
      </c>
      <c r="G908" s="1">
        <v>3.2257801800000001</v>
      </c>
      <c r="H908" s="2"/>
    </row>
    <row r="909" spans="1:8" x14ac:dyDescent="0.25">
      <c r="A909" t="s">
        <v>903</v>
      </c>
      <c r="B909" s="1">
        <v>2.8983298399999997</v>
      </c>
      <c r="C909" s="1">
        <v>1.83244757</v>
      </c>
      <c r="D909" s="1">
        <v>0.83661627000000005</v>
      </c>
      <c r="E909" s="1">
        <v>0.43544890000000003</v>
      </c>
      <c r="F909" s="1">
        <v>5.6443720000000003E-2</v>
      </c>
      <c r="G909" s="1">
        <v>1.3102639999999999E-2</v>
      </c>
      <c r="H909" s="2"/>
    </row>
    <row r="910" spans="1:8" x14ac:dyDescent="0.25">
      <c r="A910" t="s">
        <v>904</v>
      </c>
      <c r="B910" s="1">
        <v>2.03220344</v>
      </c>
      <c r="C910" s="1">
        <v>1.30169815</v>
      </c>
      <c r="D910" s="1">
        <v>0.58137611</v>
      </c>
      <c r="E910" s="1">
        <v>0.19629886999999999</v>
      </c>
      <c r="F910" s="1">
        <v>2.3998450000000001E-2</v>
      </c>
      <c r="G910" s="1">
        <v>1.9521199999999999E-3</v>
      </c>
      <c r="H910" s="2"/>
    </row>
    <row r="911" spans="1:8" x14ac:dyDescent="0.25">
      <c r="A911" t="s">
        <v>905</v>
      </c>
      <c r="B911" s="1">
        <v>0.60421449999999999</v>
      </c>
      <c r="C911" s="1">
        <v>0.29172040999999999</v>
      </c>
      <c r="D911" s="1">
        <v>5.9192059999999998E-2</v>
      </c>
      <c r="E911" s="1">
        <v>9.0414599999999994E-3</v>
      </c>
      <c r="F911" s="1">
        <v>5.9366999999999992E-4</v>
      </c>
      <c r="G911" s="1">
        <v>0</v>
      </c>
      <c r="H911" s="2"/>
    </row>
    <row r="912" spans="1:8" x14ac:dyDescent="0.25">
      <c r="A912" t="s">
        <v>906</v>
      </c>
      <c r="B912" s="1">
        <v>0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2"/>
    </row>
    <row r="913" spans="1:8" x14ac:dyDescent="0.25">
      <c r="A913" t="s">
        <v>907</v>
      </c>
      <c r="B913" s="1">
        <v>1.22354E-3</v>
      </c>
      <c r="C913" s="1">
        <v>1.7880000000000001E-4</v>
      </c>
      <c r="D913" s="1">
        <v>1.3269000000000001E-4</v>
      </c>
      <c r="E913" s="1">
        <v>5.6200000000000004E-6</v>
      </c>
      <c r="F913" s="1">
        <v>0</v>
      </c>
      <c r="G913" s="1">
        <v>0</v>
      </c>
      <c r="H913" s="2"/>
    </row>
    <row r="914" spans="1:8" x14ac:dyDescent="0.25">
      <c r="A914" t="s">
        <v>908</v>
      </c>
      <c r="B914" s="1">
        <v>0.26068836000000001</v>
      </c>
      <c r="C914" s="1">
        <v>0.23885020999999998</v>
      </c>
      <c r="D914" s="1">
        <v>0.19591541000000001</v>
      </c>
      <c r="E914" s="1">
        <v>0.23010295</v>
      </c>
      <c r="F914" s="1">
        <v>3.1851600000000001E-2</v>
      </c>
      <c r="G914" s="1">
        <v>1.1150520000000001E-2</v>
      </c>
      <c r="H914" s="2"/>
    </row>
    <row r="915" spans="1:8" x14ac:dyDescent="0.25">
      <c r="A915" t="s">
        <v>909</v>
      </c>
      <c r="B915" s="1">
        <v>0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2"/>
    </row>
    <row r="916" spans="1:8" x14ac:dyDescent="0.25">
      <c r="A916" t="s">
        <v>910</v>
      </c>
      <c r="B916" s="1">
        <v>2.1469999999999999E-5</v>
      </c>
      <c r="C916" s="1">
        <v>3.1074999999999999E-4</v>
      </c>
      <c r="D916" s="1">
        <v>1.0315699999999999E-3</v>
      </c>
      <c r="E916" s="1">
        <v>6.5802999999999999E-4</v>
      </c>
      <c r="F916" s="1">
        <v>3.4204999999999999E-4</v>
      </c>
      <c r="G916" s="1">
        <v>1.0424100000000001E-3</v>
      </c>
      <c r="H916" s="2"/>
    </row>
    <row r="917" spans="1:8" x14ac:dyDescent="0.25">
      <c r="A917" t="s">
        <v>911</v>
      </c>
      <c r="B917" s="1">
        <v>0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2"/>
    </row>
    <row r="918" spans="1:8" x14ac:dyDescent="0.25">
      <c r="A918" t="s">
        <v>912</v>
      </c>
      <c r="B918" s="1">
        <v>4.9499999999999997E-5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2"/>
    </row>
    <row r="919" spans="1:8" x14ac:dyDescent="0.25">
      <c r="A919" t="s">
        <v>913</v>
      </c>
      <c r="B919" s="1">
        <v>3.69585783</v>
      </c>
      <c r="C919" s="1">
        <v>1.7651218200000001</v>
      </c>
      <c r="D919" s="1">
        <v>1.6308188899999998</v>
      </c>
      <c r="E919" s="1">
        <v>2.0132052499999999</v>
      </c>
      <c r="F919" s="1">
        <v>3.1478514100000003</v>
      </c>
      <c r="G919" s="1">
        <v>3.2116351299999999</v>
      </c>
      <c r="H919" s="2"/>
    </row>
    <row r="920" spans="1:8" x14ac:dyDescent="0.25">
      <c r="A920" t="s">
        <v>914</v>
      </c>
      <c r="B920" s="1">
        <v>3.4772590000000001</v>
      </c>
      <c r="C920" s="1">
        <v>2.6516642900000003</v>
      </c>
      <c r="D920" s="1">
        <v>0.86062351000000004</v>
      </c>
      <c r="E920" s="1">
        <v>3.1658943700000002</v>
      </c>
      <c r="F920" s="1">
        <v>1.66107819</v>
      </c>
      <c r="G920" s="1">
        <v>1.14187314</v>
      </c>
      <c r="H920" s="2"/>
    </row>
    <row r="921" spans="1:8" x14ac:dyDescent="0.25">
      <c r="A921" t="s">
        <v>915</v>
      </c>
      <c r="B921" s="1">
        <v>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2"/>
    </row>
    <row r="922" spans="1:8" x14ac:dyDescent="0.25">
      <c r="A922" t="s">
        <v>916</v>
      </c>
      <c r="B922" s="1">
        <v>3.4772569900000003</v>
      </c>
      <c r="C922" s="1">
        <v>2.6442147899999999</v>
      </c>
      <c r="D922" s="1">
        <v>0.73884998999999996</v>
      </c>
      <c r="E922" s="1">
        <v>3.1162651499999998</v>
      </c>
      <c r="F922" s="1">
        <v>1.58996096</v>
      </c>
      <c r="G922" s="1">
        <v>1.1069059800000001</v>
      </c>
      <c r="H922" s="2"/>
    </row>
    <row r="923" spans="1:8" x14ac:dyDescent="0.25">
      <c r="A923" t="s">
        <v>917</v>
      </c>
      <c r="B923" s="1">
        <v>2.0099999999999998E-6</v>
      </c>
      <c r="C923" s="1">
        <v>0</v>
      </c>
      <c r="D923" s="1">
        <v>1.6477540000000002E-2</v>
      </c>
      <c r="E923" s="1">
        <v>0</v>
      </c>
      <c r="F923" s="1">
        <v>1.29941E-3</v>
      </c>
      <c r="G923" s="1">
        <v>0</v>
      </c>
      <c r="H923" s="2"/>
    </row>
    <row r="924" spans="1:8" x14ac:dyDescent="0.25">
      <c r="A924" t="s">
        <v>918</v>
      </c>
      <c r="B924" s="1">
        <v>0</v>
      </c>
      <c r="C924" s="1">
        <v>0</v>
      </c>
      <c r="D924" s="1">
        <v>1.6477540000000002E-2</v>
      </c>
      <c r="E924" s="1">
        <v>0</v>
      </c>
      <c r="F924" s="1">
        <v>1.29941E-3</v>
      </c>
      <c r="G924" s="1">
        <v>0</v>
      </c>
      <c r="H924" s="2"/>
    </row>
    <row r="925" spans="1:8" x14ac:dyDescent="0.25">
      <c r="A925" t="s">
        <v>919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2"/>
    </row>
    <row r="926" spans="1:8" x14ac:dyDescent="0.25">
      <c r="A926" t="s">
        <v>920</v>
      </c>
      <c r="B926" s="1">
        <v>2.0099999999999998E-6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2"/>
    </row>
    <row r="927" spans="1:8" x14ac:dyDescent="0.25">
      <c r="A927" t="s">
        <v>921</v>
      </c>
      <c r="B927" s="1">
        <v>0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2"/>
    </row>
    <row r="928" spans="1:8" x14ac:dyDescent="0.25">
      <c r="A928" t="s">
        <v>922</v>
      </c>
      <c r="B928" s="1">
        <v>0</v>
      </c>
      <c r="C928" s="1">
        <v>7.4495000000000004E-3</v>
      </c>
      <c r="D928" s="1">
        <v>0.10529598</v>
      </c>
      <c r="E928" s="1">
        <v>4.9629220000000002E-2</v>
      </c>
      <c r="F928" s="1">
        <v>6.9817820000000003E-2</v>
      </c>
      <c r="G928" s="1">
        <v>3.4967160000000004E-2</v>
      </c>
      <c r="H928" s="2"/>
    </row>
    <row r="929" spans="1:8" x14ac:dyDescent="0.25">
      <c r="A929" t="s">
        <v>923</v>
      </c>
      <c r="B929" s="1">
        <v>0</v>
      </c>
      <c r="C929" s="1">
        <v>0</v>
      </c>
      <c r="D929" s="1">
        <v>0</v>
      </c>
      <c r="E929" s="1">
        <v>0</v>
      </c>
      <c r="F929" s="1">
        <v>0.54772653000000004</v>
      </c>
      <c r="G929" s="1">
        <v>1.5024041399999999</v>
      </c>
      <c r="H929" s="2"/>
    </row>
    <row r="930" spans="1:8" x14ac:dyDescent="0.25">
      <c r="A930" t="s">
        <v>924</v>
      </c>
      <c r="B930" s="1">
        <v>0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2"/>
    </row>
    <row r="931" spans="1:8" x14ac:dyDescent="0.25">
      <c r="A931" t="s">
        <v>925</v>
      </c>
      <c r="B931" s="1">
        <v>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2"/>
    </row>
    <row r="932" spans="1:8" x14ac:dyDescent="0.25">
      <c r="A932" t="s">
        <v>926</v>
      </c>
      <c r="B932" s="1">
        <v>0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2"/>
    </row>
    <row r="933" spans="1:8" x14ac:dyDescent="0.25">
      <c r="A933" t="s">
        <v>927</v>
      </c>
      <c r="B933" s="1">
        <v>0</v>
      </c>
      <c r="C933" s="1">
        <v>0</v>
      </c>
      <c r="D933" s="1">
        <v>0</v>
      </c>
      <c r="E933" s="1">
        <v>0</v>
      </c>
      <c r="F933" s="1">
        <v>0</v>
      </c>
      <c r="G933" s="1">
        <v>1.5024041399999999</v>
      </c>
      <c r="H933" s="2"/>
    </row>
    <row r="934" spans="1:8" x14ac:dyDescent="0.25">
      <c r="A934" t="s">
        <v>928</v>
      </c>
      <c r="B934" s="1">
        <v>0</v>
      </c>
      <c r="C934" s="1">
        <v>0</v>
      </c>
      <c r="D934" s="1">
        <v>0</v>
      </c>
      <c r="E934" s="1">
        <v>0</v>
      </c>
      <c r="F934" s="1">
        <v>0.54772653000000004</v>
      </c>
      <c r="G934" s="1">
        <v>1.5024041399999999</v>
      </c>
      <c r="H934" s="2"/>
    </row>
    <row r="935" spans="1:8" x14ac:dyDescent="0.25">
      <c r="A935" t="s">
        <v>929</v>
      </c>
      <c r="B935" s="1">
        <v>0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2"/>
    </row>
    <row r="936" spans="1:8" x14ac:dyDescent="0.25">
      <c r="A936" t="s">
        <v>930</v>
      </c>
      <c r="B936" s="1">
        <v>0.56927397000000002</v>
      </c>
      <c r="C936" s="1">
        <v>8.9492900000000004E-3</v>
      </c>
      <c r="D936" s="1">
        <v>56.263893689999996</v>
      </c>
      <c r="E936" s="1">
        <v>2.6866658700000001</v>
      </c>
      <c r="F936" s="1">
        <v>3.5784469999999999E-2</v>
      </c>
      <c r="G936" s="1">
        <v>4.8129999999999999E-4</v>
      </c>
      <c r="H936" s="2"/>
    </row>
    <row r="937" spans="1:8" x14ac:dyDescent="0.25">
      <c r="A937" t="s">
        <v>931</v>
      </c>
      <c r="B937" s="1">
        <v>0.56644719999999993</v>
      </c>
      <c r="C937" s="1">
        <v>8.1169799999999993E-3</v>
      </c>
      <c r="D937" s="1">
        <v>31.198315300000001</v>
      </c>
      <c r="E937" s="1">
        <v>2.6548030299999996</v>
      </c>
      <c r="F937" s="1">
        <v>3.0237460000000001E-2</v>
      </c>
      <c r="G937" s="1">
        <v>4.8129999999999999E-4</v>
      </c>
      <c r="H937" s="2"/>
    </row>
    <row r="938" spans="1:8" x14ac:dyDescent="0.25">
      <c r="A938" t="s">
        <v>932</v>
      </c>
      <c r="B938" s="1">
        <v>2.7952100000000002E-3</v>
      </c>
      <c r="C938" s="1">
        <v>0</v>
      </c>
      <c r="D938" s="1">
        <v>0</v>
      </c>
      <c r="E938" s="1">
        <v>4.5399999999999998E-3</v>
      </c>
      <c r="F938" s="1">
        <v>2.3593200000000003E-3</v>
      </c>
      <c r="G938" s="1">
        <v>0</v>
      </c>
      <c r="H938" s="2"/>
    </row>
    <row r="939" spans="1:8" x14ac:dyDescent="0.25">
      <c r="A939" t="s">
        <v>933</v>
      </c>
      <c r="B939" s="1">
        <v>3.1559999999999996E-5</v>
      </c>
      <c r="C939" s="1">
        <v>8.3230999999999995E-4</v>
      </c>
      <c r="D939" s="1">
        <v>5.01945E-3</v>
      </c>
      <c r="E939" s="1">
        <v>2.2473720000000003E-2</v>
      </c>
      <c r="F939" s="1">
        <v>5.3390000000000002E-5</v>
      </c>
      <c r="G939" s="1">
        <v>0</v>
      </c>
      <c r="H939" s="2"/>
    </row>
    <row r="940" spans="1:8" x14ac:dyDescent="0.25">
      <c r="A940" t="s">
        <v>934</v>
      </c>
      <c r="B940" s="1">
        <v>11.61226884</v>
      </c>
      <c r="C940" s="1">
        <v>14.37974011</v>
      </c>
      <c r="D940" s="1">
        <v>23.424760199999998</v>
      </c>
      <c r="E940" s="1">
        <v>48.997202700000003</v>
      </c>
      <c r="F940" s="1">
        <v>33.217319320000001</v>
      </c>
      <c r="G940" s="1">
        <v>46.473365710000003</v>
      </c>
      <c r="H940" s="2"/>
    </row>
    <row r="941" spans="1:8" x14ac:dyDescent="0.25">
      <c r="A941" t="s">
        <v>935</v>
      </c>
      <c r="B941" s="1">
        <v>2.7731970000000002E-2</v>
      </c>
      <c r="C941" s="1">
        <v>2.3656750000000001E-2</v>
      </c>
      <c r="D941" s="1">
        <v>7.03843E-3</v>
      </c>
      <c r="E941" s="1">
        <v>2.4908070000000001E-2</v>
      </c>
      <c r="F941" s="1">
        <v>9.0788820000000006E-2</v>
      </c>
      <c r="G941" s="1">
        <v>1.1095899999999999E-3</v>
      </c>
      <c r="H941" s="2"/>
    </row>
    <row r="942" spans="1:8" x14ac:dyDescent="0.25">
      <c r="A942" t="s">
        <v>936</v>
      </c>
      <c r="B942" s="1">
        <v>0</v>
      </c>
      <c r="C942" s="1">
        <v>0</v>
      </c>
      <c r="D942" s="1">
        <v>0</v>
      </c>
      <c r="E942" s="1">
        <v>15.39855508</v>
      </c>
      <c r="F942" s="1">
        <v>0</v>
      </c>
      <c r="G942" s="1">
        <v>0</v>
      </c>
      <c r="H942" s="2"/>
    </row>
    <row r="943" spans="1:8" x14ac:dyDescent="0.25">
      <c r="A943" t="s">
        <v>937</v>
      </c>
      <c r="B943" s="1">
        <v>6.7898159999999999E-2</v>
      </c>
      <c r="C943" s="1">
        <v>6.3129550000000006E-2</v>
      </c>
      <c r="D943" s="1">
        <v>2.3290689999999999E-2</v>
      </c>
      <c r="E943" s="1">
        <v>1.6841729999999999E-2</v>
      </c>
      <c r="F943" s="1">
        <v>1.4775680000000001E-2</v>
      </c>
      <c r="G943" s="1">
        <v>5.8640000000000003E-3</v>
      </c>
      <c r="H943" s="2"/>
    </row>
    <row r="944" spans="1:8" x14ac:dyDescent="0.25">
      <c r="A944" t="s">
        <v>938</v>
      </c>
      <c r="B944" s="1">
        <v>8.4620217400000008</v>
      </c>
      <c r="C944" s="1">
        <v>11.43260235</v>
      </c>
      <c r="D944" s="1">
        <v>16.844697629999999</v>
      </c>
      <c r="E944" s="1">
        <v>29.155482859999999</v>
      </c>
      <c r="F944" s="1">
        <v>30.808396329999997</v>
      </c>
      <c r="G944" s="1">
        <v>22.090132409999999</v>
      </c>
      <c r="H944" s="2"/>
    </row>
    <row r="945" spans="1:8" x14ac:dyDescent="0.25">
      <c r="A945" t="s">
        <v>939</v>
      </c>
      <c r="B945" s="1">
        <v>0.95699089999999998</v>
      </c>
      <c r="C945" s="1">
        <v>2.2741595000000001</v>
      </c>
      <c r="D945" s="1">
        <v>3.3381841899999998</v>
      </c>
      <c r="E945" s="1">
        <v>3.6074671400000002</v>
      </c>
      <c r="F945" s="1">
        <v>11.130183519999999</v>
      </c>
      <c r="G945" s="1">
        <v>8.4681363699999999</v>
      </c>
      <c r="H945" s="2"/>
    </row>
    <row r="946" spans="1:8" x14ac:dyDescent="0.25">
      <c r="A946" t="s">
        <v>940</v>
      </c>
      <c r="B946" s="1">
        <v>4.2468448899999993</v>
      </c>
      <c r="C946" s="1">
        <v>4.9953775199999999</v>
      </c>
      <c r="D946" s="1">
        <v>7.6438739599999996</v>
      </c>
      <c r="E946" s="1">
        <v>16.897095320000002</v>
      </c>
      <c r="F946" s="1">
        <v>11.84067334</v>
      </c>
      <c r="G946" s="1">
        <v>5.0690236399999993</v>
      </c>
      <c r="H946" s="2"/>
    </row>
    <row r="947" spans="1:8" x14ac:dyDescent="0.25">
      <c r="A947" t="s">
        <v>941</v>
      </c>
      <c r="B947" s="1">
        <v>0</v>
      </c>
      <c r="C947" s="1">
        <v>3.89E-6</v>
      </c>
      <c r="D947" s="1">
        <v>1E-8</v>
      </c>
      <c r="E947" s="1">
        <v>0</v>
      </c>
      <c r="F947" s="1">
        <v>0</v>
      </c>
      <c r="G947" s="1">
        <v>0</v>
      </c>
      <c r="H947" s="2"/>
    </row>
    <row r="948" spans="1:8" x14ac:dyDescent="0.25">
      <c r="A948" t="s">
        <v>942</v>
      </c>
      <c r="B948" s="1">
        <v>3.2581859500000001</v>
      </c>
      <c r="C948" s="1">
        <v>4.1630614399999999</v>
      </c>
      <c r="D948" s="1">
        <v>5.8626394699999995</v>
      </c>
      <c r="E948" s="1">
        <v>8.6509204000000004</v>
      </c>
      <c r="F948" s="1">
        <v>7.8375394699999994</v>
      </c>
      <c r="G948" s="1">
        <v>8.5529723999999998</v>
      </c>
      <c r="H948" s="2"/>
    </row>
    <row r="949" spans="1:8" x14ac:dyDescent="0.25">
      <c r="A949" t="s">
        <v>943</v>
      </c>
      <c r="B949" s="1">
        <v>3.0546169700000001</v>
      </c>
      <c r="C949" s="1">
        <v>2.86035146</v>
      </c>
      <c r="D949" s="1">
        <v>6.5497334500000006</v>
      </c>
      <c r="E949" s="1">
        <v>4.4014149600000003</v>
      </c>
      <c r="F949" s="1">
        <v>2.3033584900000004</v>
      </c>
      <c r="G949" s="1">
        <v>24.376259709999999</v>
      </c>
      <c r="H949" s="2"/>
    </row>
    <row r="950" spans="1:8" x14ac:dyDescent="0.25">
      <c r="A950" t="s">
        <v>944</v>
      </c>
      <c r="B950" s="1">
        <v>-3.6201355099999999</v>
      </c>
      <c r="C950" s="1">
        <v>-37.688444009999998</v>
      </c>
      <c r="D950" s="1">
        <v>21.213090040000001</v>
      </c>
      <c r="E950" s="1">
        <v>2.4614760599999999</v>
      </c>
      <c r="F950" s="1">
        <v>1.6963034399999999</v>
      </c>
      <c r="G950" s="1">
        <v>-1.74266868</v>
      </c>
      <c r="H950" s="2"/>
    </row>
    <row r="951" spans="1:8" x14ac:dyDescent="0.25">
      <c r="A951" t="s">
        <v>945</v>
      </c>
      <c r="B951" s="1">
        <v>2.7672283199999996</v>
      </c>
      <c r="C951" s="1">
        <v>4.4740359000000005</v>
      </c>
      <c r="D951" s="1">
        <v>5.4160748499999993</v>
      </c>
      <c r="E951" s="1">
        <v>3.9374167799999999</v>
      </c>
      <c r="F951" s="1">
        <v>3.3432902799999997</v>
      </c>
      <c r="G951" s="1">
        <v>3.4881582500000001</v>
      </c>
      <c r="H951" s="2"/>
    </row>
    <row r="952" spans="1:8" x14ac:dyDescent="0.25">
      <c r="A952" t="s">
        <v>946</v>
      </c>
      <c r="B952" s="1">
        <v>0.86901899999999999</v>
      </c>
      <c r="C952" s="1">
        <v>0.86901899999999999</v>
      </c>
      <c r="D952" s="1">
        <v>0.86901899999999999</v>
      </c>
      <c r="E952" s="1">
        <v>0.86901899999999999</v>
      </c>
      <c r="F952" s="1">
        <v>0.86901899999999999</v>
      </c>
      <c r="G952" s="1">
        <v>0.86901899999999999</v>
      </c>
      <c r="H952" s="2"/>
    </row>
    <row r="953" spans="1:8" x14ac:dyDescent="0.25">
      <c r="A953" t="s">
        <v>947</v>
      </c>
      <c r="B953" s="1">
        <v>0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2"/>
    </row>
    <row r="954" spans="1:8" x14ac:dyDescent="0.25">
      <c r="A954" t="s">
        <v>948</v>
      </c>
      <c r="B954" s="1">
        <v>0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2"/>
    </row>
    <row r="955" spans="1:8" x14ac:dyDescent="0.25">
      <c r="A955" t="s">
        <v>949</v>
      </c>
      <c r="B955" s="1">
        <v>0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2"/>
    </row>
    <row r="956" spans="1:8" x14ac:dyDescent="0.25">
      <c r="A956" t="s">
        <v>950</v>
      </c>
      <c r="B956" s="1">
        <v>0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2"/>
    </row>
    <row r="957" spans="1:8" x14ac:dyDescent="0.25">
      <c r="A957" t="s">
        <v>951</v>
      </c>
      <c r="B957" s="1">
        <v>0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2"/>
    </row>
    <row r="958" spans="1:8" x14ac:dyDescent="0.25">
      <c r="A958" t="s">
        <v>952</v>
      </c>
      <c r="B958" s="1">
        <v>0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2"/>
    </row>
    <row r="959" spans="1:8" x14ac:dyDescent="0.25">
      <c r="A959" t="s">
        <v>953</v>
      </c>
      <c r="B959" s="1">
        <v>0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2"/>
    </row>
    <row r="960" spans="1:8" x14ac:dyDescent="0.25">
      <c r="A960" t="s">
        <v>954</v>
      </c>
      <c r="B960" s="1">
        <v>0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2"/>
    </row>
    <row r="961" spans="1:8" x14ac:dyDescent="0.25">
      <c r="A961" t="s">
        <v>955</v>
      </c>
      <c r="B961" s="1">
        <v>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2"/>
    </row>
    <row r="962" spans="1:8" x14ac:dyDescent="0.25">
      <c r="A962" t="s">
        <v>956</v>
      </c>
      <c r="B962" s="1">
        <v>0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2"/>
    </row>
    <row r="963" spans="1:8" x14ac:dyDescent="0.25">
      <c r="A963" t="s">
        <v>957</v>
      </c>
      <c r="B963" s="1">
        <v>0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2"/>
    </row>
    <row r="964" spans="1:8" x14ac:dyDescent="0.25">
      <c r="A964" t="s">
        <v>958</v>
      </c>
      <c r="B964" s="1">
        <v>0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2"/>
    </row>
    <row r="965" spans="1:8" x14ac:dyDescent="0.25">
      <c r="A965" t="s">
        <v>959</v>
      </c>
      <c r="B965" s="1">
        <v>0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2"/>
    </row>
    <row r="966" spans="1:8" x14ac:dyDescent="0.25">
      <c r="A966" t="s">
        <v>960</v>
      </c>
      <c r="B966" s="1">
        <v>0.86901899999999999</v>
      </c>
      <c r="C966" s="1">
        <v>0.86901899999999999</v>
      </c>
      <c r="D966" s="1">
        <v>0.86901899999999999</v>
      </c>
      <c r="E966" s="1">
        <v>0.86901899999999999</v>
      </c>
      <c r="F966" s="1">
        <v>0.86901899999999999</v>
      </c>
      <c r="G966" s="1">
        <v>0.86901899999999999</v>
      </c>
      <c r="H966" s="2"/>
    </row>
    <row r="967" spans="1:8" x14ac:dyDescent="0.25">
      <c r="A967" t="s">
        <v>961</v>
      </c>
      <c r="B967" s="1">
        <v>1.8982093200000001</v>
      </c>
      <c r="C967" s="1">
        <v>3.6050168999999999</v>
      </c>
      <c r="D967" s="1">
        <v>4.5470558499999996</v>
      </c>
      <c r="E967" s="1">
        <v>3.0683977799999997</v>
      </c>
      <c r="F967" s="1">
        <v>2.47427128</v>
      </c>
      <c r="G967" s="1">
        <v>2.6191392499999999</v>
      </c>
      <c r="H967" s="2"/>
    </row>
    <row r="968" spans="1:8" x14ac:dyDescent="0.25">
      <c r="A968" t="s">
        <v>962</v>
      </c>
      <c r="B968" s="1">
        <v>0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2"/>
    </row>
    <row r="969" spans="1:8" x14ac:dyDescent="0.25">
      <c r="A969" t="s">
        <v>963</v>
      </c>
      <c r="B969" s="1">
        <v>0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2"/>
    </row>
    <row r="970" spans="1:8" x14ac:dyDescent="0.25">
      <c r="A970" t="s">
        <v>964</v>
      </c>
      <c r="B970" s="1">
        <v>0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2"/>
    </row>
    <row r="971" spans="1:8" x14ac:dyDescent="0.25">
      <c r="A971" t="s">
        <v>965</v>
      </c>
      <c r="B971" s="1">
        <v>4.4745000000000001E-4</v>
      </c>
      <c r="C971" s="1">
        <v>5.6686999999999996E-3</v>
      </c>
      <c r="D971" s="1">
        <v>2.4832580000000003E-2</v>
      </c>
      <c r="E971" s="1">
        <v>2.590491E-2</v>
      </c>
      <c r="F971" s="1">
        <v>1.085647E-2</v>
      </c>
      <c r="G971" s="1">
        <v>2.1001779999999998E-2</v>
      </c>
      <c r="H971" s="2"/>
    </row>
    <row r="972" spans="1:8" x14ac:dyDescent="0.25">
      <c r="A972" t="s">
        <v>966</v>
      </c>
      <c r="B972" s="1">
        <v>0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2"/>
    </row>
    <row r="973" spans="1:8" x14ac:dyDescent="0.25">
      <c r="A973" t="s">
        <v>967</v>
      </c>
      <c r="B973" s="1">
        <v>0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2"/>
    </row>
    <row r="974" spans="1:8" x14ac:dyDescent="0.25">
      <c r="A974" t="s">
        <v>968</v>
      </c>
      <c r="B974" s="1">
        <v>0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2"/>
    </row>
    <row r="975" spans="1:8" x14ac:dyDescent="0.25">
      <c r="A975" t="s">
        <v>969</v>
      </c>
      <c r="B975" s="1">
        <v>4.4745000000000001E-4</v>
      </c>
      <c r="C975" s="1">
        <v>5.6686999999999996E-3</v>
      </c>
      <c r="D975" s="1">
        <v>2.4832580000000003E-2</v>
      </c>
      <c r="E975" s="1">
        <v>2.590491E-2</v>
      </c>
      <c r="F975" s="1">
        <v>1.085647E-2</v>
      </c>
      <c r="G975" s="1">
        <v>2.1001779999999998E-2</v>
      </c>
      <c r="H975" s="2"/>
    </row>
    <row r="976" spans="1:8" x14ac:dyDescent="0.25">
      <c r="A976" t="s">
        <v>970</v>
      </c>
      <c r="B976" s="1">
        <v>0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2"/>
    </row>
    <row r="977" spans="1:8" x14ac:dyDescent="0.25">
      <c r="A977" t="s">
        <v>971</v>
      </c>
      <c r="B977" s="1">
        <v>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2"/>
    </row>
    <row r="978" spans="1:8" x14ac:dyDescent="0.25">
      <c r="A978" t="s">
        <v>972</v>
      </c>
      <c r="B978" s="1">
        <v>0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2"/>
    </row>
    <row r="979" spans="1:8" x14ac:dyDescent="0.25">
      <c r="A979" t="s">
        <v>973</v>
      </c>
      <c r="B979" s="1">
        <v>0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2"/>
    </row>
    <row r="980" spans="1:8" x14ac:dyDescent="0.25">
      <c r="A980" t="s">
        <v>974</v>
      </c>
      <c r="B980" s="1">
        <v>1.8977618700000001</v>
      </c>
      <c r="C980" s="1">
        <v>3.5993482000000001</v>
      </c>
      <c r="D980" s="1">
        <v>4.5222232699999996</v>
      </c>
      <c r="E980" s="1">
        <v>3.0424928700000002</v>
      </c>
      <c r="F980" s="1">
        <v>2.4634148100000002</v>
      </c>
      <c r="G980" s="1">
        <v>2.5981374700000002</v>
      </c>
      <c r="H980" s="2"/>
    </row>
    <row r="981" spans="1:8" x14ac:dyDescent="0.25">
      <c r="A981" t="s">
        <v>975</v>
      </c>
      <c r="B981" s="1">
        <v>1.8977618700000001</v>
      </c>
      <c r="C981" s="1">
        <v>3.5970082000000003</v>
      </c>
      <c r="D981" s="1">
        <v>4.5119712699999992</v>
      </c>
      <c r="E981" s="1">
        <v>3.0240672700000002</v>
      </c>
      <c r="F981" s="1">
        <v>2.4537643999999998</v>
      </c>
      <c r="G981" s="1">
        <v>2.0483631999999998</v>
      </c>
      <c r="H981" s="2"/>
    </row>
    <row r="982" spans="1:8" x14ac:dyDescent="0.25">
      <c r="A982" t="s">
        <v>976</v>
      </c>
      <c r="B982" s="1">
        <v>0</v>
      </c>
      <c r="C982" s="1">
        <v>1.4400000000000001E-3</v>
      </c>
      <c r="D982" s="1">
        <v>1.4400000000000001E-3</v>
      </c>
      <c r="E982" s="1">
        <v>0</v>
      </c>
      <c r="F982" s="1">
        <v>0</v>
      </c>
      <c r="G982" s="1">
        <v>0</v>
      </c>
      <c r="H982" s="2"/>
    </row>
    <row r="983" spans="1:8" x14ac:dyDescent="0.25">
      <c r="A983" t="s">
        <v>977</v>
      </c>
      <c r="B983" s="1">
        <v>0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2"/>
    </row>
    <row r="984" spans="1:8" x14ac:dyDescent="0.25">
      <c r="A984" t="s">
        <v>978</v>
      </c>
      <c r="B984" s="1">
        <v>0</v>
      </c>
      <c r="C984" s="1">
        <v>8.9999999999999998E-4</v>
      </c>
      <c r="D984" s="1">
        <v>8.8120000000000004E-3</v>
      </c>
      <c r="E984" s="1">
        <v>1.8425599999999997E-2</v>
      </c>
      <c r="F984" s="1">
        <v>9.6504099999999999E-3</v>
      </c>
      <c r="G984" s="1">
        <v>0.54977427000000001</v>
      </c>
      <c r="H984" s="2"/>
    </row>
    <row r="985" spans="1:8" x14ac:dyDescent="0.25">
      <c r="A985" t="s">
        <v>979</v>
      </c>
      <c r="B985" s="1">
        <v>0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2"/>
    </row>
    <row r="986" spans="1:8" x14ac:dyDescent="0.25">
      <c r="A986" t="s">
        <v>980</v>
      </c>
      <c r="B986" s="1">
        <v>0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2"/>
    </row>
    <row r="987" spans="1:8" x14ac:dyDescent="0.25">
      <c r="A987" t="s">
        <v>981</v>
      </c>
      <c r="B987" s="1">
        <v>0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2"/>
    </row>
    <row r="988" spans="1:8" x14ac:dyDescent="0.25">
      <c r="A988" t="s">
        <v>982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2"/>
    </row>
    <row r="989" spans="1:8" x14ac:dyDescent="0.25">
      <c r="A989" t="s">
        <v>983</v>
      </c>
      <c r="B989" s="1">
        <v>0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2"/>
    </row>
    <row r="990" spans="1:8" x14ac:dyDescent="0.25">
      <c r="A990" t="s">
        <v>984</v>
      </c>
      <c r="B990" s="1">
        <v>0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2"/>
    </row>
    <row r="991" spans="1:8" x14ac:dyDescent="0.25">
      <c r="A991" t="s">
        <v>985</v>
      </c>
      <c r="B991" s="1">
        <v>0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2"/>
    </row>
    <row r="992" spans="1:8" x14ac:dyDescent="0.25">
      <c r="A992" t="s">
        <v>986</v>
      </c>
      <c r="B992" s="1">
        <v>0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2"/>
    </row>
    <row r="993" spans="1:8" x14ac:dyDescent="0.25">
      <c r="A993" t="s">
        <v>987</v>
      </c>
      <c r="B993" s="1">
        <v>0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2"/>
    </row>
    <row r="994" spans="1:8" x14ac:dyDescent="0.25">
      <c r="A994" t="s">
        <v>988</v>
      </c>
      <c r="B994" s="1">
        <v>0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2"/>
    </row>
    <row r="995" spans="1:8" x14ac:dyDescent="0.25">
      <c r="A995" t="s">
        <v>989</v>
      </c>
      <c r="B995" s="1">
        <v>0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2"/>
    </row>
    <row r="996" spans="1:8" x14ac:dyDescent="0.25">
      <c r="A996" t="s">
        <v>990</v>
      </c>
      <c r="B996" s="1">
        <v>0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2"/>
    </row>
    <row r="997" spans="1:8" x14ac:dyDescent="0.25">
      <c r="A997" t="s">
        <v>991</v>
      </c>
      <c r="B997" s="1">
        <v>0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2"/>
    </row>
    <row r="998" spans="1:8" x14ac:dyDescent="0.25">
      <c r="A998" t="s">
        <v>992</v>
      </c>
      <c r="B998" s="1">
        <v>0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2"/>
    </row>
    <row r="999" spans="1:8" x14ac:dyDescent="0.25">
      <c r="A999" t="s">
        <v>993</v>
      </c>
      <c r="B999" s="1">
        <v>0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2"/>
    </row>
    <row r="1000" spans="1:8" x14ac:dyDescent="0.25">
      <c r="A1000" t="s">
        <v>994</v>
      </c>
      <c r="B1000" s="1">
        <v>0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2"/>
    </row>
    <row r="1001" spans="1:8" x14ac:dyDescent="0.25">
      <c r="A1001" t="s">
        <v>995</v>
      </c>
      <c r="B1001" s="1">
        <v>0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2"/>
    </row>
    <row r="1002" spans="1:8" x14ac:dyDescent="0.25">
      <c r="A1002" t="s">
        <v>996</v>
      </c>
      <c r="B1002" s="1">
        <v>0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2"/>
    </row>
    <row r="1003" spans="1:8" x14ac:dyDescent="0.25">
      <c r="A1003" t="s">
        <v>997</v>
      </c>
      <c r="B1003" s="1">
        <v>0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2"/>
    </row>
    <row r="1004" spans="1:8" x14ac:dyDescent="0.25">
      <c r="A1004" t="s">
        <v>998</v>
      </c>
      <c r="B1004" s="1">
        <v>0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2"/>
    </row>
    <row r="1005" spans="1:8" x14ac:dyDescent="0.25">
      <c r="A1005" t="s">
        <v>999</v>
      </c>
      <c r="B1005" s="1">
        <v>2350.7248331399996</v>
      </c>
      <c r="C1005" s="1">
        <v>2859.80190111</v>
      </c>
      <c r="D1005" s="1">
        <v>3532.4137610600001</v>
      </c>
      <c r="E1005" s="1">
        <v>12662.13581707</v>
      </c>
      <c r="F1005" s="1">
        <v>4846.1107740699999</v>
      </c>
      <c r="G1005" s="1">
        <v>5047.98692906</v>
      </c>
      <c r="H1005" s="2"/>
    </row>
    <row r="1006" spans="1:8" x14ac:dyDescent="0.25">
      <c r="A1006" t="s">
        <v>1000</v>
      </c>
      <c r="B1006" s="1">
        <v>221.25220365999999</v>
      </c>
      <c r="C1006" s="1">
        <v>213.02037479000001</v>
      </c>
      <c r="D1006" s="1">
        <v>320.90599485000001</v>
      </c>
      <c r="E1006" s="1">
        <v>342.21870328</v>
      </c>
      <c r="F1006" s="1">
        <v>410.60888983000001</v>
      </c>
      <c r="G1006" s="1">
        <v>820.46333101000005</v>
      </c>
      <c r="H1006" s="2"/>
    </row>
    <row r="1007" spans="1:8" x14ac:dyDescent="0.25">
      <c r="A1007" t="s">
        <v>1001</v>
      </c>
      <c r="B1007" s="1">
        <v>104.55115575000001</v>
      </c>
      <c r="C1007" s="1">
        <v>53.764747560000004</v>
      </c>
      <c r="D1007" s="1">
        <v>140.66089821</v>
      </c>
      <c r="E1007" s="1">
        <v>110.09164561</v>
      </c>
      <c r="F1007" s="1">
        <v>151.80705497999998</v>
      </c>
      <c r="G1007" s="1">
        <v>575.31699122999999</v>
      </c>
      <c r="H1007" s="2"/>
    </row>
    <row r="1008" spans="1:8" x14ac:dyDescent="0.25">
      <c r="A1008" t="s">
        <v>1002</v>
      </c>
      <c r="B1008" s="1">
        <v>0.56958986</v>
      </c>
      <c r="C1008" s="1">
        <v>0.56958986</v>
      </c>
      <c r="D1008" s="1">
        <v>0.56958986</v>
      </c>
      <c r="E1008" s="1">
        <v>0.56958986</v>
      </c>
      <c r="F1008" s="1">
        <v>0.56958986</v>
      </c>
      <c r="G1008" s="1">
        <v>0.56958986</v>
      </c>
      <c r="H1008" s="2"/>
    </row>
    <row r="1009" spans="1:8" x14ac:dyDescent="0.25">
      <c r="A1009" t="s">
        <v>1003</v>
      </c>
      <c r="B1009" s="1">
        <v>103.98156589</v>
      </c>
      <c r="C1009" s="1">
        <v>42.767025579999995</v>
      </c>
      <c r="D1009" s="1">
        <v>103.54695886</v>
      </c>
      <c r="E1009" s="1">
        <v>69.560370469999995</v>
      </c>
      <c r="F1009" s="1">
        <v>111.25405198999999</v>
      </c>
      <c r="G1009" s="1">
        <v>540.79701909000005</v>
      </c>
      <c r="H1009" s="2"/>
    </row>
    <row r="1010" spans="1:8" x14ac:dyDescent="0.25">
      <c r="A1010" t="s">
        <v>1004</v>
      </c>
      <c r="B1010" s="1">
        <v>0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2"/>
    </row>
    <row r="1011" spans="1:8" x14ac:dyDescent="0.25">
      <c r="A1011" t="s">
        <v>1005</v>
      </c>
      <c r="B1011" s="1">
        <v>0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2"/>
    </row>
    <row r="1012" spans="1:8" x14ac:dyDescent="0.25">
      <c r="A1012" t="s">
        <v>1006</v>
      </c>
      <c r="B1012" s="1">
        <v>0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2"/>
    </row>
    <row r="1013" spans="1:8" x14ac:dyDescent="0.25">
      <c r="A1013" t="s">
        <v>1007</v>
      </c>
      <c r="B1013" s="1">
        <v>0</v>
      </c>
      <c r="C1013" s="1">
        <v>10.428132119999999</v>
      </c>
      <c r="D1013" s="1">
        <v>36.544349490000002</v>
      </c>
      <c r="E1013" s="1">
        <v>39.961685280000005</v>
      </c>
      <c r="F1013" s="1">
        <v>39.983413130000002</v>
      </c>
      <c r="G1013" s="1">
        <v>33.950382279999999</v>
      </c>
      <c r="H1013" s="2"/>
    </row>
    <row r="1014" spans="1:8" x14ac:dyDescent="0.25">
      <c r="A1014" t="s">
        <v>1008</v>
      </c>
      <c r="B1014" s="1">
        <v>28.323380719999999</v>
      </c>
      <c r="C1014" s="1">
        <v>28.323389719999998</v>
      </c>
      <c r="D1014" s="1">
        <v>20.547133690000003</v>
      </c>
      <c r="E1014" s="1">
        <v>20.547132690000002</v>
      </c>
      <c r="F1014" s="1">
        <v>20.546379399999999</v>
      </c>
      <c r="G1014" s="1">
        <v>20.546375399999999</v>
      </c>
      <c r="H1014" s="2"/>
    </row>
    <row r="1015" spans="1:8" x14ac:dyDescent="0.25">
      <c r="A1015" t="s">
        <v>1009</v>
      </c>
      <c r="B1015" s="1">
        <v>0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2"/>
    </row>
    <row r="1016" spans="1:8" x14ac:dyDescent="0.25">
      <c r="A1016" t="s">
        <v>1010</v>
      </c>
      <c r="B1016" s="1">
        <v>0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2"/>
    </row>
    <row r="1017" spans="1:8" x14ac:dyDescent="0.25">
      <c r="A1017" t="s">
        <v>1011</v>
      </c>
      <c r="B1017" s="1">
        <v>0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2"/>
    </row>
    <row r="1018" spans="1:8" x14ac:dyDescent="0.25">
      <c r="A1018" t="s">
        <v>1012</v>
      </c>
      <c r="B1018" s="1">
        <v>0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2"/>
    </row>
    <row r="1019" spans="1:8" x14ac:dyDescent="0.25">
      <c r="A1019" t="s">
        <v>1013</v>
      </c>
      <c r="B1019" s="1">
        <v>3.7653573799999998</v>
      </c>
      <c r="C1019" s="1">
        <v>3.7653573799999998</v>
      </c>
      <c r="D1019" s="1">
        <v>0</v>
      </c>
      <c r="E1019" s="1">
        <v>0</v>
      </c>
      <c r="F1019" s="1">
        <v>0</v>
      </c>
      <c r="G1019" s="1">
        <v>0</v>
      </c>
      <c r="H1019" s="2"/>
    </row>
    <row r="1020" spans="1:8" x14ac:dyDescent="0.25">
      <c r="A1020" t="s">
        <v>1014</v>
      </c>
      <c r="B1020" s="1">
        <v>0.43101499999999998</v>
      </c>
      <c r="C1020" s="1">
        <v>0.43101499999999998</v>
      </c>
      <c r="D1020" s="1">
        <v>0</v>
      </c>
      <c r="E1020" s="1">
        <v>0</v>
      </c>
      <c r="F1020" s="1">
        <v>0</v>
      </c>
      <c r="G1020" s="1">
        <v>0</v>
      </c>
      <c r="H1020" s="2"/>
    </row>
    <row r="1021" spans="1:8" x14ac:dyDescent="0.25">
      <c r="A1021" t="s">
        <v>1015</v>
      </c>
      <c r="B1021" s="1">
        <v>0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2"/>
    </row>
    <row r="1022" spans="1:8" x14ac:dyDescent="0.25">
      <c r="A1022" t="s">
        <v>1016</v>
      </c>
      <c r="B1022" s="1">
        <v>0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2"/>
    </row>
    <row r="1023" spans="1:8" x14ac:dyDescent="0.25">
      <c r="A1023" t="s">
        <v>1017</v>
      </c>
      <c r="B1023" s="1">
        <v>0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2"/>
    </row>
    <row r="1024" spans="1:8" x14ac:dyDescent="0.25">
      <c r="A1024" t="s">
        <v>1018</v>
      </c>
      <c r="B1024" s="1">
        <v>0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2"/>
    </row>
    <row r="1025" spans="1:8" x14ac:dyDescent="0.25">
      <c r="A1025" t="s">
        <v>1019</v>
      </c>
      <c r="B1025" s="1">
        <v>3.5373118799999999</v>
      </c>
      <c r="C1025" s="1">
        <v>3.5373118799999999</v>
      </c>
      <c r="D1025" s="1">
        <v>0</v>
      </c>
      <c r="E1025" s="1">
        <v>0</v>
      </c>
      <c r="F1025" s="1">
        <v>0</v>
      </c>
      <c r="G1025" s="1">
        <v>0</v>
      </c>
      <c r="H1025" s="2"/>
    </row>
    <row r="1026" spans="1:8" x14ac:dyDescent="0.25">
      <c r="A1026" t="s">
        <v>1020</v>
      </c>
      <c r="B1026" s="1">
        <v>0</v>
      </c>
      <c r="C1026" s="1">
        <v>9.0000000000000002E-6</v>
      </c>
      <c r="D1026" s="1">
        <v>9.0000000000000002E-6</v>
      </c>
      <c r="E1026" s="1">
        <v>7.9999999999999996E-6</v>
      </c>
      <c r="F1026" s="1">
        <v>3.9999999999999998E-6</v>
      </c>
      <c r="G1026" s="1">
        <v>0</v>
      </c>
      <c r="H1026" s="2"/>
    </row>
    <row r="1027" spans="1:8" x14ac:dyDescent="0.25">
      <c r="A1027" t="s">
        <v>1021</v>
      </c>
      <c r="B1027" s="1">
        <v>1.2E-2</v>
      </c>
      <c r="C1027" s="1">
        <v>1.2E-2</v>
      </c>
      <c r="D1027" s="1">
        <v>1.2E-2</v>
      </c>
      <c r="E1027" s="1">
        <v>1.2E-2</v>
      </c>
      <c r="F1027" s="1">
        <v>1.2E-2</v>
      </c>
      <c r="G1027" s="1">
        <v>1.2E-2</v>
      </c>
      <c r="H1027" s="2"/>
    </row>
    <row r="1028" spans="1:8" x14ac:dyDescent="0.25">
      <c r="A1028" t="s">
        <v>1022</v>
      </c>
      <c r="B1028" s="1">
        <v>20.577696460000002</v>
      </c>
      <c r="C1028" s="1">
        <v>20.577696460000002</v>
      </c>
      <c r="D1028" s="1">
        <v>20.53512469</v>
      </c>
      <c r="E1028" s="1">
        <v>20.53512469</v>
      </c>
      <c r="F1028" s="1">
        <v>20.534375399999998</v>
      </c>
      <c r="G1028" s="1">
        <v>20.534375399999998</v>
      </c>
      <c r="H1028" s="2"/>
    </row>
    <row r="1029" spans="1:8" x14ac:dyDescent="0.25">
      <c r="A1029" t="s">
        <v>1023</v>
      </c>
      <c r="B1029" s="1">
        <v>9.7136193899999999</v>
      </c>
      <c r="C1029" s="1">
        <v>10.61544881</v>
      </c>
      <c r="D1029" s="1">
        <v>13.6307204</v>
      </c>
      <c r="E1029" s="1">
        <v>40.651373460000002</v>
      </c>
      <c r="F1029" s="1">
        <v>46.308714520000002</v>
      </c>
      <c r="G1029" s="1">
        <v>70.91508417</v>
      </c>
      <c r="H1029" s="2"/>
    </row>
    <row r="1030" spans="1:8" x14ac:dyDescent="0.25">
      <c r="A1030" t="s">
        <v>1024</v>
      </c>
      <c r="B1030" s="1">
        <v>0</v>
      </c>
      <c r="C1030" s="1">
        <v>0</v>
      </c>
      <c r="D1030" s="1">
        <v>0</v>
      </c>
      <c r="E1030" s="1">
        <v>0</v>
      </c>
      <c r="F1030" s="1">
        <v>0</v>
      </c>
      <c r="G1030" s="1">
        <v>6.0907685899999997</v>
      </c>
      <c r="H1030" s="2"/>
    </row>
    <row r="1031" spans="1:8" x14ac:dyDescent="0.25">
      <c r="A1031" t="s">
        <v>1025</v>
      </c>
      <c r="B1031" s="1">
        <v>6.5536346399999994</v>
      </c>
      <c r="C1031" s="1">
        <v>7.60876266</v>
      </c>
      <c r="D1031" s="1">
        <v>9.5640835199999987</v>
      </c>
      <c r="E1031" s="1">
        <v>35.246920100000004</v>
      </c>
      <c r="F1031" s="1">
        <v>40.128920560000005</v>
      </c>
      <c r="G1031" s="1">
        <v>56.446331110000003</v>
      </c>
      <c r="H1031" s="2"/>
    </row>
    <row r="1032" spans="1:8" x14ac:dyDescent="0.25">
      <c r="A1032" t="s">
        <v>1026</v>
      </c>
      <c r="B1032" s="1">
        <v>0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2"/>
    </row>
    <row r="1033" spans="1:8" x14ac:dyDescent="0.25">
      <c r="A1033" t="s">
        <v>1027</v>
      </c>
      <c r="B1033" s="1">
        <v>3.0753585499999998</v>
      </c>
      <c r="C1033" s="1">
        <v>2.9118132700000001</v>
      </c>
      <c r="D1033" s="1">
        <v>3.9717726500000001</v>
      </c>
      <c r="E1033" s="1">
        <v>5.2992657300000001</v>
      </c>
      <c r="F1033" s="1">
        <v>6.0746063299999999</v>
      </c>
      <c r="G1033" s="1">
        <v>8.2739413699999993</v>
      </c>
      <c r="H1033" s="2"/>
    </row>
    <row r="1034" spans="1:8" x14ac:dyDescent="0.25">
      <c r="A1034" t="s">
        <v>1028</v>
      </c>
      <c r="B1034" s="1">
        <v>0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2"/>
    </row>
    <row r="1035" spans="1:8" x14ac:dyDescent="0.25">
      <c r="A1035" t="s">
        <v>1029</v>
      </c>
      <c r="B1035" s="1">
        <v>8.4626199999999999E-2</v>
      </c>
      <c r="C1035" s="1">
        <v>9.4872880000000007E-2</v>
      </c>
      <c r="D1035" s="1">
        <v>9.4864229999999994E-2</v>
      </c>
      <c r="E1035" s="1">
        <v>0.10518763</v>
      </c>
      <c r="F1035" s="1">
        <v>0.10518763</v>
      </c>
      <c r="G1035" s="1">
        <v>0.1040431</v>
      </c>
      <c r="H1035" s="2"/>
    </row>
    <row r="1036" spans="1:8" x14ac:dyDescent="0.25">
      <c r="A1036" t="s">
        <v>1030</v>
      </c>
      <c r="B1036" s="1">
        <v>5.4784000000000007E-4</v>
      </c>
      <c r="C1036" s="1">
        <v>5.4784000000000007E-4</v>
      </c>
      <c r="D1036" s="1">
        <v>5.4784000000000007E-4</v>
      </c>
      <c r="E1036" s="1">
        <v>5.4784000000000007E-4</v>
      </c>
      <c r="F1036" s="1">
        <v>5.4784000000000007E-4</v>
      </c>
      <c r="G1036" s="1">
        <v>0</v>
      </c>
      <c r="H1036" s="2"/>
    </row>
    <row r="1037" spans="1:8" x14ac:dyDescent="0.25">
      <c r="A1037" t="s">
        <v>1031</v>
      </c>
      <c r="B1037" s="1">
        <v>0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2"/>
    </row>
    <row r="1038" spans="1:8" x14ac:dyDescent="0.25">
      <c r="A1038" t="s">
        <v>1032</v>
      </c>
      <c r="B1038" s="1">
        <v>5.4784000000000007E-4</v>
      </c>
      <c r="C1038" s="1">
        <v>5.4784000000000007E-4</v>
      </c>
      <c r="D1038" s="1">
        <v>5.4784000000000007E-4</v>
      </c>
      <c r="E1038" s="1">
        <v>5.4784000000000007E-4</v>
      </c>
      <c r="F1038" s="1">
        <v>5.4784000000000007E-4</v>
      </c>
      <c r="G1038" s="1">
        <v>0</v>
      </c>
      <c r="H1038" s="2"/>
    </row>
    <row r="1039" spans="1:8" x14ac:dyDescent="0.25">
      <c r="A1039" t="s">
        <v>1033</v>
      </c>
      <c r="B1039" s="1">
        <v>0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2"/>
    </row>
    <row r="1040" spans="1:8" x14ac:dyDescent="0.25">
      <c r="A1040" t="s">
        <v>1034</v>
      </c>
      <c r="B1040" s="1">
        <v>0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2"/>
    </row>
    <row r="1041" spans="1:8" x14ac:dyDescent="0.25">
      <c r="A1041" t="s">
        <v>1035</v>
      </c>
      <c r="B1041" s="1">
        <v>0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2"/>
    </row>
    <row r="1042" spans="1:8" x14ac:dyDescent="0.25">
      <c r="A1042" t="s">
        <v>1036</v>
      </c>
      <c r="B1042" s="1">
        <v>0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2"/>
    </row>
    <row r="1043" spans="1:8" x14ac:dyDescent="0.25">
      <c r="A1043" t="s">
        <v>1037</v>
      </c>
      <c r="B1043" s="1">
        <v>0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2"/>
    </row>
    <row r="1044" spans="1:8" x14ac:dyDescent="0.25">
      <c r="A1044" t="s">
        <v>1038</v>
      </c>
      <c r="B1044" s="1">
        <v>0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2"/>
    </row>
    <row r="1045" spans="1:8" x14ac:dyDescent="0.25">
      <c r="A1045" t="s">
        <v>1039</v>
      </c>
      <c r="B1045" s="1">
        <v>0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2"/>
    </row>
    <row r="1046" spans="1:8" x14ac:dyDescent="0.25">
      <c r="A1046" t="s">
        <v>1040</v>
      </c>
      <c r="B1046" s="1">
        <v>0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  <c r="H1046" s="2"/>
    </row>
    <row r="1047" spans="1:8" x14ac:dyDescent="0.25">
      <c r="A1047" t="s">
        <v>1041</v>
      </c>
      <c r="B1047" s="1">
        <v>0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2"/>
    </row>
    <row r="1048" spans="1:8" x14ac:dyDescent="0.25">
      <c r="A1048" t="s">
        <v>1042</v>
      </c>
      <c r="B1048" s="1">
        <v>0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2"/>
    </row>
    <row r="1049" spans="1:8" x14ac:dyDescent="0.25">
      <c r="A1049" t="s">
        <v>1043</v>
      </c>
      <c r="B1049" s="1">
        <v>0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2"/>
    </row>
    <row r="1050" spans="1:8" x14ac:dyDescent="0.25">
      <c r="A1050" t="s">
        <v>1044</v>
      </c>
      <c r="B1050" s="1">
        <v>0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2"/>
    </row>
    <row r="1051" spans="1:8" x14ac:dyDescent="0.25">
      <c r="A1051" t="s">
        <v>1045</v>
      </c>
      <c r="B1051" s="1">
        <v>0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2"/>
    </row>
    <row r="1052" spans="1:8" x14ac:dyDescent="0.25">
      <c r="A1052" t="s">
        <v>1046</v>
      </c>
      <c r="B1052" s="1">
        <v>0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2"/>
    </row>
    <row r="1053" spans="1:8" x14ac:dyDescent="0.25">
      <c r="A1053" t="s">
        <v>1047</v>
      </c>
      <c r="B1053" s="1">
        <v>0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2"/>
    </row>
    <row r="1054" spans="1:8" x14ac:dyDescent="0.25">
      <c r="A1054" t="s">
        <v>1048</v>
      </c>
      <c r="B1054" s="1">
        <v>0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2"/>
    </row>
    <row r="1055" spans="1:8" x14ac:dyDescent="0.25">
      <c r="A1055" t="s">
        <v>1049</v>
      </c>
      <c r="B1055" s="1">
        <v>19.822766089999998</v>
      </c>
      <c r="C1055" s="1">
        <v>19.359009359999998</v>
      </c>
      <c r="D1055" s="1">
        <v>29.478461729999999</v>
      </c>
      <c r="E1055" s="1">
        <v>39.094791749999999</v>
      </c>
      <c r="F1055" s="1">
        <v>48.067651759999997</v>
      </c>
      <c r="G1055" s="1">
        <v>71.090384379999989</v>
      </c>
      <c r="H1055" s="2"/>
    </row>
    <row r="1056" spans="1:8" x14ac:dyDescent="0.25">
      <c r="A1056" t="s">
        <v>1050</v>
      </c>
      <c r="B1056" s="1">
        <v>10.55114472</v>
      </c>
      <c r="C1056" s="1">
        <v>11.42276197</v>
      </c>
      <c r="D1056" s="1">
        <v>16.983096629999999</v>
      </c>
      <c r="E1056" s="1">
        <v>20.968334540000001</v>
      </c>
      <c r="F1056" s="1">
        <v>25.316832089999998</v>
      </c>
      <c r="G1056" s="1">
        <v>38.52414512</v>
      </c>
      <c r="H1056" s="2"/>
    </row>
    <row r="1057" spans="1:8" x14ac:dyDescent="0.25">
      <c r="A1057" t="s">
        <v>1051</v>
      </c>
      <c r="B1057" s="1">
        <v>0.77282068000000004</v>
      </c>
      <c r="C1057" s="1">
        <v>0.88910535000000002</v>
      </c>
      <c r="D1057" s="1">
        <v>1.0229375699999999</v>
      </c>
      <c r="E1057" s="1">
        <v>0.77541313000000001</v>
      </c>
      <c r="F1057" s="1">
        <v>0.74439036999999997</v>
      </c>
      <c r="G1057" s="1">
        <v>1.0108499799999999</v>
      </c>
      <c r="H1057" s="2"/>
    </row>
    <row r="1058" spans="1:8" x14ac:dyDescent="0.25">
      <c r="A1058" t="s">
        <v>1052</v>
      </c>
      <c r="B1058" s="1">
        <v>0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2"/>
    </row>
    <row r="1059" spans="1:8" x14ac:dyDescent="0.25">
      <c r="A1059" t="s">
        <v>1053</v>
      </c>
      <c r="B1059" s="1">
        <v>0.13413973000000001</v>
      </c>
      <c r="C1059" s="1">
        <v>0.48665202000000002</v>
      </c>
      <c r="D1059" s="1">
        <v>5.5727175999999998</v>
      </c>
      <c r="E1059" s="1">
        <v>10.108300810000001</v>
      </c>
      <c r="F1059" s="1">
        <v>12.957740769999999</v>
      </c>
      <c r="G1059" s="1">
        <v>18.044724039999998</v>
      </c>
      <c r="H1059" s="2"/>
    </row>
    <row r="1060" spans="1:8" x14ac:dyDescent="0.25">
      <c r="A1060" t="s">
        <v>1054</v>
      </c>
      <c r="B1060" s="1">
        <v>0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2"/>
    </row>
    <row r="1061" spans="1:8" x14ac:dyDescent="0.25">
      <c r="A1061" t="s">
        <v>1055</v>
      </c>
      <c r="B1061" s="1">
        <v>0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2"/>
    </row>
    <row r="1062" spans="1:8" x14ac:dyDescent="0.25">
      <c r="A1062" t="s">
        <v>1056</v>
      </c>
      <c r="B1062" s="1">
        <v>8.3646609600000001</v>
      </c>
      <c r="C1062" s="1">
        <v>6.5604900199999996</v>
      </c>
      <c r="D1062" s="1">
        <v>5.8997099299999993</v>
      </c>
      <c r="E1062" s="1">
        <v>7.2341942999999995</v>
      </c>
      <c r="F1062" s="1">
        <v>9.0401395600000001</v>
      </c>
      <c r="G1062" s="1">
        <v>13.51066524</v>
      </c>
      <c r="H1062" s="2"/>
    </row>
    <row r="1063" spans="1:8" x14ac:dyDescent="0.25">
      <c r="A1063" t="s">
        <v>1057</v>
      </c>
      <c r="B1063" s="1">
        <v>0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2"/>
    </row>
    <row r="1064" spans="1:8" x14ac:dyDescent="0.25">
      <c r="A1064" t="s">
        <v>1058</v>
      </c>
      <c r="B1064" s="1">
        <v>0</v>
      </c>
      <c r="C1064" s="1">
        <v>0</v>
      </c>
      <c r="D1064" s="1">
        <v>0</v>
      </c>
      <c r="E1064" s="1">
        <v>8.5489699999999995E-3</v>
      </c>
      <c r="F1064" s="1">
        <v>8.5489699999999995E-3</v>
      </c>
      <c r="G1064" s="1">
        <v>0</v>
      </c>
      <c r="H1064" s="2"/>
    </row>
    <row r="1065" spans="1:8" x14ac:dyDescent="0.25">
      <c r="A1065" t="s">
        <v>1059</v>
      </c>
      <c r="B1065" s="1">
        <v>0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2"/>
    </row>
    <row r="1066" spans="1:8" x14ac:dyDescent="0.25">
      <c r="A1066" t="s">
        <v>1060</v>
      </c>
      <c r="B1066" s="1">
        <v>16.849795960000002</v>
      </c>
      <c r="C1066" s="1">
        <v>19.473886270000001</v>
      </c>
      <c r="D1066" s="1">
        <v>19.55643555</v>
      </c>
      <c r="E1066" s="1">
        <v>26.158437809999999</v>
      </c>
      <c r="F1066" s="1">
        <v>31.347141539999999</v>
      </c>
      <c r="G1066" s="1">
        <v>44.187967039999997</v>
      </c>
      <c r="H1066" s="2"/>
    </row>
    <row r="1067" spans="1:8" x14ac:dyDescent="0.25">
      <c r="A1067" t="s">
        <v>1061</v>
      </c>
      <c r="B1067" s="1">
        <v>10.325353369999998</v>
      </c>
      <c r="C1067" s="1">
        <v>12.50346371</v>
      </c>
      <c r="D1067" s="1">
        <v>13.058654089999999</v>
      </c>
      <c r="E1067" s="1">
        <v>17.700206770000001</v>
      </c>
      <c r="F1067" s="1">
        <v>20.538667309999997</v>
      </c>
      <c r="G1067" s="1">
        <v>28.64348073</v>
      </c>
      <c r="H1067" s="2"/>
    </row>
    <row r="1068" spans="1:8" x14ac:dyDescent="0.25">
      <c r="A1068" t="s">
        <v>1062</v>
      </c>
      <c r="B1068" s="1">
        <v>0.86602572</v>
      </c>
      <c r="C1068" s="1">
        <v>1.00427899</v>
      </c>
      <c r="D1068" s="1">
        <v>0.84360802000000001</v>
      </c>
      <c r="E1068" s="1">
        <v>0.93873600000000001</v>
      </c>
      <c r="F1068" s="1">
        <v>0.97959655000000001</v>
      </c>
      <c r="G1068" s="1">
        <v>1.10379783</v>
      </c>
      <c r="H1068" s="2"/>
    </row>
    <row r="1069" spans="1:8" x14ac:dyDescent="0.25">
      <c r="A1069" t="s">
        <v>1063</v>
      </c>
      <c r="B1069" s="1">
        <v>0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2"/>
    </row>
    <row r="1070" spans="1:8" x14ac:dyDescent="0.25">
      <c r="A1070" t="s">
        <v>1064</v>
      </c>
      <c r="B1070" s="1">
        <v>6.5112629999999991E-2</v>
      </c>
      <c r="C1070" s="1">
        <v>0.56392170999999991</v>
      </c>
      <c r="D1070" s="1">
        <v>1.4521387299999999</v>
      </c>
      <c r="E1070" s="1">
        <v>1.9274913300000001</v>
      </c>
      <c r="F1070" s="1">
        <v>3.7236555199999999</v>
      </c>
      <c r="G1070" s="1">
        <v>6.29688377</v>
      </c>
      <c r="H1070" s="2"/>
    </row>
    <row r="1071" spans="1:8" x14ac:dyDescent="0.25">
      <c r="A1071" t="s">
        <v>1065</v>
      </c>
      <c r="B1071" s="1">
        <v>0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2"/>
    </row>
    <row r="1072" spans="1:8" x14ac:dyDescent="0.25">
      <c r="A1072" t="s">
        <v>1066</v>
      </c>
      <c r="B1072" s="1">
        <v>0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2"/>
    </row>
    <row r="1073" spans="1:8" x14ac:dyDescent="0.25">
      <c r="A1073" t="s">
        <v>1067</v>
      </c>
      <c r="B1073" s="1">
        <v>5.5894008700000004</v>
      </c>
      <c r="C1073" s="1">
        <v>5.3983184900000003</v>
      </c>
      <c r="D1073" s="1">
        <v>4.1937265099999994</v>
      </c>
      <c r="E1073" s="1">
        <v>5.5831066500000004</v>
      </c>
      <c r="F1073" s="1">
        <v>6.0963250999999996</v>
      </c>
      <c r="G1073" s="1">
        <v>8.1438047099999995</v>
      </c>
      <c r="H1073" s="2"/>
    </row>
    <row r="1074" spans="1:8" x14ac:dyDescent="0.25">
      <c r="A1074" t="s">
        <v>1068</v>
      </c>
      <c r="B1074" s="1">
        <v>3.9033699999999998E-3</v>
      </c>
      <c r="C1074" s="1">
        <v>3.9033699999999998E-3</v>
      </c>
      <c r="D1074" s="1">
        <v>8.3082E-3</v>
      </c>
      <c r="E1074" s="1">
        <v>8.89706E-3</v>
      </c>
      <c r="F1074" s="1">
        <v>8.89706E-3</v>
      </c>
      <c r="G1074" s="1">
        <v>0</v>
      </c>
      <c r="H1074" s="2"/>
    </row>
    <row r="1075" spans="1:8" x14ac:dyDescent="0.25">
      <c r="A1075" t="s">
        <v>1069</v>
      </c>
      <c r="B1075" s="1">
        <v>0</v>
      </c>
      <c r="C1075" s="1">
        <v>0</v>
      </c>
      <c r="D1075" s="1">
        <v>1.2640000000000001E-5</v>
      </c>
      <c r="E1075" s="1">
        <v>1.2640000000000001E-5</v>
      </c>
      <c r="F1075" s="1">
        <v>1.2640000000000001E-5</v>
      </c>
      <c r="G1075" s="1">
        <v>0</v>
      </c>
      <c r="H1075" s="2"/>
    </row>
    <row r="1076" spans="1:8" x14ac:dyDescent="0.25">
      <c r="A1076" t="s">
        <v>1070</v>
      </c>
      <c r="B1076" s="1">
        <v>0</v>
      </c>
      <c r="C1076" s="1">
        <v>0</v>
      </c>
      <c r="D1076" s="1">
        <v>1.2640000000000001E-5</v>
      </c>
      <c r="E1076" s="1">
        <v>1.2640000000000001E-5</v>
      </c>
      <c r="F1076" s="1">
        <v>1.2640000000000001E-5</v>
      </c>
      <c r="G1076" s="1">
        <v>0</v>
      </c>
      <c r="H1076" s="2"/>
    </row>
    <row r="1077" spans="1:8" x14ac:dyDescent="0.25">
      <c r="A1077" t="s">
        <v>1071</v>
      </c>
      <c r="B1077" s="1">
        <v>0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2"/>
    </row>
    <row r="1078" spans="1:8" x14ac:dyDescent="0.25">
      <c r="A1078" t="s">
        <v>1072</v>
      </c>
      <c r="B1078" s="1">
        <v>0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2"/>
    </row>
    <row r="1079" spans="1:8" x14ac:dyDescent="0.25">
      <c r="A1079" t="s">
        <v>1073</v>
      </c>
      <c r="B1079" s="1">
        <v>0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2"/>
    </row>
    <row r="1080" spans="1:8" x14ac:dyDescent="0.25">
      <c r="A1080" t="s">
        <v>1074</v>
      </c>
      <c r="B1080" s="1">
        <v>0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2"/>
    </row>
    <row r="1081" spans="1:8" x14ac:dyDescent="0.25">
      <c r="A1081" t="s">
        <v>1075</v>
      </c>
      <c r="B1081" s="1">
        <v>0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2"/>
    </row>
    <row r="1082" spans="1:8" x14ac:dyDescent="0.25">
      <c r="A1082" t="s">
        <v>1076</v>
      </c>
      <c r="B1082" s="1">
        <v>0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2"/>
    </row>
    <row r="1083" spans="1:8" x14ac:dyDescent="0.25">
      <c r="A1083" t="s">
        <v>1077</v>
      </c>
      <c r="B1083" s="1">
        <v>0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2"/>
    </row>
    <row r="1084" spans="1:8" x14ac:dyDescent="0.25">
      <c r="A1084" t="s">
        <v>1078</v>
      </c>
      <c r="B1084" s="1">
        <v>0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2"/>
    </row>
    <row r="1085" spans="1:8" x14ac:dyDescent="0.25">
      <c r="A1085" t="s">
        <v>1079</v>
      </c>
      <c r="B1085" s="1">
        <v>0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2"/>
    </row>
    <row r="1086" spans="1:8" x14ac:dyDescent="0.25">
      <c r="A1086" t="s">
        <v>1080</v>
      </c>
      <c r="B1086" s="1">
        <v>0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2"/>
    </row>
    <row r="1087" spans="1:8" x14ac:dyDescent="0.25">
      <c r="A1087" t="s">
        <v>1081</v>
      </c>
      <c r="B1087" s="1">
        <v>0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2"/>
    </row>
    <row r="1088" spans="1:8" x14ac:dyDescent="0.25">
      <c r="A1088" t="s">
        <v>1082</v>
      </c>
      <c r="B1088" s="1">
        <v>0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2"/>
    </row>
    <row r="1089" spans="1:8" x14ac:dyDescent="0.25">
      <c r="A1089" t="s">
        <v>1083</v>
      </c>
      <c r="B1089" s="1">
        <v>0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2"/>
    </row>
    <row r="1090" spans="1:8" x14ac:dyDescent="0.25">
      <c r="A1090" t="s">
        <v>1084</v>
      </c>
      <c r="B1090" s="1">
        <v>0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2"/>
    </row>
    <row r="1091" spans="1:8" x14ac:dyDescent="0.25">
      <c r="A1091" t="s">
        <v>1085</v>
      </c>
      <c r="B1091" s="1">
        <v>0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2"/>
    </row>
    <row r="1092" spans="1:8" x14ac:dyDescent="0.25">
      <c r="A1092" t="s">
        <v>1086</v>
      </c>
      <c r="B1092" s="1">
        <v>0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2"/>
    </row>
    <row r="1093" spans="1:8" x14ac:dyDescent="0.25">
      <c r="A1093" t="s">
        <v>1087</v>
      </c>
      <c r="B1093" s="1">
        <v>0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2"/>
    </row>
    <row r="1094" spans="1:8" x14ac:dyDescent="0.25">
      <c r="A1094" t="s">
        <v>1088</v>
      </c>
      <c r="B1094" s="1">
        <v>0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2"/>
    </row>
    <row r="1095" spans="1:8" x14ac:dyDescent="0.25">
      <c r="A1095" t="s">
        <v>1089</v>
      </c>
      <c r="B1095" s="1">
        <v>0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2"/>
    </row>
    <row r="1096" spans="1:8" x14ac:dyDescent="0.25">
      <c r="A1096" t="s">
        <v>1090</v>
      </c>
      <c r="B1096" s="1">
        <v>0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2"/>
    </row>
    <row r="1097" spans="1:8" x14ac:dyDescent="0.25">
      <c r="A1097" t="s">
        <v>1091</v>
      </c>
      <c r="B1097" s="1">
        <v>0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2"/>
    </row>
    <row r="1098" spans="1:8" x14ac:dyDescent="0.25">
      <c r="A1098" t="s">
        <v>1092</v>
      </c>
      <c r="B1098" s="1">
        <v>0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2"/>
    </row>
    <row r="1099" spans="1:8" x14ac:dyDescent="0.25">
      <c r="A1099" t="s">
        <v>1093</v>
      </c>
      <c r="B1099" s="1">
        <v>0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2"/>
    </row>
    <row r="1100" spans="1:8" x14ac:dyDescent="0.25">
      <c r="A1100" t="s">
        <v>1094</v>
      </c>
      <c r="B1100" s="1">
        <v>41.99093791</v>
      </c>
      <c r="C1100" s="1">
        <v>81.483345229999998</v>
      </c>
      <c r="D1100" s="1">
        <v>97.031784790000003</v>
      </c>
      <c r="E1100" s="1">
        <v>105.67476148</v>
      </c>
      <c r="F1100" s="1">
        <v>112.53138715</v>
      </c>
      <c r="G1100" s="1">
        <v>38.406528789999996</v>
      </c>
      <c r="H1100" s="2"/>
    </row>
    <row r="1101" spans="1:8" x14ac:dyDescent="0.25">
      <c r="A1101" t="s">
        <v>1095</v>
      </c>
      <c r="B1101" s="1">
        <v>7.9374200000000006E-3</v>
      </c>
      <c r="C1101" s="1">
        <v>22.849644219999998</v>
      </c>
      <c r="D1101" s="1">
        <v>22.849644219999998</v>
      </c>
      <c r="E1101" s="1">
        <v>22.849644219999998</v>
      </c>
      <c r="F1101" s="1">
        <v>22.849644219999998</v>
      </c>
      <c r="G1101" s="1">
        <v>0</v>
      </c>
      <c r="H1101" s="2"/>
    </row>
    <row r="1102" spans="1:8" x14ac:dyDescent="0.25">
      <c r="A1102" t="s">
        <v>1096</v>
      </c>
      <c r="B1102" s="1">
        <v>0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2"/>
    </row>
    <row r="1103" spans="1:8" x14ac:dyDescent="0.25">
      <c r="A1103" t="s">
        <v>1097</v>
      </c>
      <c r="B1103" s="1">
        <v>1.8400000000000002E-6</v>
      </c>
      <c r="C1103" s="1">
        <v>5.8259999999999999E-2</v>
      </c>
      <c r="D1103" s="1">
        <v>8.2100000000000006E-2</v>
      </c>
      <c r="E1103" s="1">
        <v>0.16119</v>
      </c>
      <c r="F1103" s="1">
        <v>0.16119</v>
      </c>
      <c r="G1103" s="1">
        <v>0.11025</v>
      </c>
      <c r="H1103" s="2"/>
    </row>
    <row r="1104" spans="1:8" x14ac:dyDescent="0.25">
      <c r="A1104" t="s">
        <v>1098</v>
      </c>
      <c r="B1104" s="1">
        <v>0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2"/>
    </row>
    <row r="1105" spans="1:8" x14ac:dyDescent="0.25">
      <c r="A1105" t="s">
        <v>1099</v>
      </c>
      <c r="B1105" s="1">
        <v>0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2"/>
    </row>
    <row r="1106" spans="1:8" x14ac:dyDescent="0.25">
      <c r="A1106" t="s">
        <v>1100</v>
      </c>
      <c r="B1106" s="1">
        <v>2.3180999999999999E-4</v>
      </c>
      <c r="C1106" s="1">
        <v>4.8181E-4</v>
      </c>
      <c r="D1106" s="1">
        <v>4.8181E-4</v>
      </c>
      <c r="E1106" s="1">
        <v>4.8181E-4</v>
      </c>
      <c r="F1106" s="1">
        <v>4.8181E-4</v>
      </c>
      <c r="G1106" s="1">
        <v>4.8181E-4</v>
      </c>
      <c r="H1106" s="2"/>
    </row>
    <row r="1107" spans="1:8" x14ac:dyDescent="0.25">
      <c r="A1107" t="s">
        <v>1101</v>
      </c>
      <c r="B1107" s="1">
        <v>0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2"/>
    </row>
    <row r="1108" spans="1:8" x14ac:dyDescent="0.25">
      <c r="A1108" t="s">
        <v>1102</v>
      </c>
      <c r="B1108" s="1">
        <v>41.982766840000004</v>
      </c>
      <c r="C1108" s="1">
        <v>58.574959200000002</v>
      </c>
      <c r="D1108" s="1">
        <v>74.099558760000008</v>
      </c>
      <c r="E1108" s="1">
        <v>82.663445449999998</v>
      </c>
      <c r="F1108" s="1">
        <v>89.520071120000011</v>
      </c>
      <c r="G1108" s="1">
        <v>38.295796979999999</v>
      </c>
      <c r="H1108" s="2"/>
    </row>
    <row r="1109" spans="1:8" x14ac:dyDescent="0.25">
      <c r="A1109" t="s">
        <v>1103</v>
      </c>
      <c r="B1109" s="1">
        <v>2129.4726294799998</v>
      </c>
      <c r="C1109" s="1">
        <v>2646.78152632</v>
      </c>
      <c r="D1109" s="1">
        <v>3211.5077662100002</v>
      </c>
      <c r="E1109" s="1">
        <v>12319.917113790001</v>
      </c>
      <c r="F1109" s="1">
        <v>4435.5018842399995</v>
      </c>
      <c r="G1109" s="1">
        <v>4227.5235980500001</v>
      </c>
      <c r="H1109" s="2"/>
    </row>
    <row r="1110" spans="1:8" x14ac:dyDescent="0.25">
      <c r="A1110" t="s">
        <v>1104</v>
      </c>
      <c r="B1110" s="1">
        <v>2087.3357118900003</v>
      </c>
      <c r="C1110" s="1">
        <v>2603.8613668100002</v>
      </c>
      <c r="D1110" s="1">
        <v>3164.0905519200001</v>
      </c>
      <c r="E1110" s="1">
        <v>12266.654211139999</v>
      </c>
      <c r="F1110" s="1">
        <v>4380.24251774</v>
      </c>
      <c r="G1110" s="1">
        <v>4197.7828013899998</v>
      </c>
      <c r="H1110" s="2"/>
    </row>
    <row r="1111" spans="1:8" x14ac:dyDescent="0.25">
      <c r="A1111" t="s">
        <v>1105</v>
      </c>
      <c r="B1111" s="1">
        <v>0.15623744000000001</v>
      </c>
      <c r="C1111" s="1">
        <v>0.15623744000000001</v>
      </c>
      <c r="D1111" s="1">
        <v>0.17562156000000001</v>
      </c>
      <c r="E1111" s="1">
        <v>0.16629394</v>
      </c>
      <c r="F1111" s="1">
        <v>0.12629393999999999</v>
      </c>
      <c r="G1111" s="1">
        <v>11.046287169999999</v>
      </c>
      <c r="H1111" s="2"/>
    </row>
    <row r="1112" spans="1:8" x14ac:dyDescent="0.25">
      <c r="A1112" t="s">
        <v>1106</v>
      </c>
      <c r="B1112" s="1">
        <v>453.54804054000004</v>
      </c>
      <c r="C1112" s="1">
        <v>614.86130134000007</v>
      </c>
      <c r="D1112" s="1">
        <v>786.75137076999999</v>
      </c>
      <c r="E1112" s="1">
        <v>1422.0019653900001</v>
      </c>
      <c r="F1112" s="1">
        <v>1670.8972793599999</v>
      </c>
      <c r="G1112" s="1">
        <v>1541.78356598</v>
      </c>
      <c r="H1112" s="2"/>
    </row>
    <row r="1113" spans="1:8" x14ac:dyDescent="0.25">
      <c r="A1113" t="s">
        <v>1107</v>
      </c>
      <c r="B1113" s="1">
        <v>0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2"/>
    </row>
    <row r="1114" spans="1:8" x14ac:dyDescent="0.25">
      <c r="A1114" t="s">
        <v>1108</v>
      </c>
      <c r="B1114" s="1">
        <v>1511.8626932</v>
      </c>
      <c r="C1114" s="1">
        <v>1871.1946968499999</v>
      </c>
      <c r="D1114" s="1">
        <v>2239.5456925900003</v>
      </c>
      <c r="E1114" s="1">
        <v>10718.826241840001</v>
      </c>
      <c r="F1114" s="1">
        <v>2606.4394634200003</v>
      </c>
      <c r="G1114" s="1">
        <v>2561.3862010300004</v>
      </c>
      <c r="H1114" s="2"/>
    </row>
    <row r="1115" spans="1:8" x14ac:dyDescent="0.25">
      <c r="A1115" t="s">
        <v>1109</v>
      </c>
      <c r="B1115" s="1">
        <v>110.84966627</v>
      </c>
      <c r="C1115" s="1">
        <v>99.638763099999991</v>
      </c>
      <c r="D1115" s="1">
        <v>119.12235940000001</v>
      </c>
      <c r="E1115" s="1">
        <v>111.07576793999999</v>
      </c>
      <c r="F1115" s="1">
        <v>93.316042140000008</v>
      </c>
      <c r="G1115" s="1">
        <v>75.35617873999999</v>
      </c>
      <c r="H1115" s="2"/>
    </row>
    <row r="1116" spans="1:8" x14ac:dyDescent="0.25">
      <c r="A1116" t="s">
        <v>1110</v>
      </c>
      <c r="B1116" s="1">
        <v>10.918692439999999</v>
      </c>
      <c r="C1116" s="1">
        <v>18.009986079999997</v>
      </c>
      <c r="D1116" s="1">
        <v>18.495495600000002</v>
      </c>
      <c r="E1116" s="1">
        <v>14.583930029999999</v>
      </c>
      <c r="F1116" s="1">
        <v>9.4634268800000001</v>
      </c>
      <c r="G1116" s="1">
        <v>8.2105684700000001</v>
      </c>
      <c r="H1116" s="2"/>
    </row>
    <row r="1117" spans="1:8" x14ac:dyDescent="0.25">
      <c r="A1117" t="s">
        <v>1111</v>
      </c>
      <c r="B1117" s="1">
        <v>0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2"/>
    </row>
    <row r="1118" spans="1:8" x14ac:dyDescent="0.25">
      <c r="A1118" t="s">
        <v>1112</v>
      </c>
      <c r="B1118" s="1">
        <v>3.8200000000000002E-4</v>
      </c>
      <c r="C1118" s="1">
        <v>3.8200000000000002E-4</v>
      </c>
      <c r="D1118" s="1">
        <v>1.2E-5</v>
      </c>
      <c r="E1118" s="1">
        <v>1.2E-5</v>
      </c>
      <c r="F1118" s="1">
        <v>1.2E-5</v>
      </c>
      <c r="G1118" s="1">
        <v>0</v>
      </c>
      <c r="H1118" s="2"/>
    </row>
    <row r="1119" spans="1:8" x14ac:dyDescent="0.25">
      <c r="A1119" t="s">
        <v>1113</v>
      </c>
      <c r="B1119" s="1">
        <v>0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2"/>
    </row>
    <row r="1120" spans="1:8" x14ac:dyDescent="0.25">
      <c r="A1120" t="s">
        <v>1114</v>
      </c>
      <c r="B1120" s="1">
        <v>0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2"/>
    </row>
    <row r="1121" spans="1:8" x14ac:dyDescent="0.25">
      <c r="A1121" t="s">
        <v>1115</v>
      </c>
      <c r="B1121" s="1">
        <v>0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2"/>
    </row>
    <row r="1122" spans="1:8" x14ac:dyDescent="0.25">
      <c r="A1122" t="s">
        <v>1116</v>
      </c>
      <c r="B1122" s="1">
        <v>0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2"/>
    </row>
    <row r="1123" spans="1:8" x14ac:dyDescent="0.25">
      <c r="A1123" t="s">
        <v>1117</v>
      </c>
      <c r="B1123" s="1">
        <v>0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2"/>
    </row>
    <row r="1124" spans="1:8" x14ac:dyDescent="0.25">
      <c r="A1124" t="s">
        <v>1118</v>
      </c>
      <c r="B1124" s="1">
        <v>0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2"/>
    </row>
    <row r="1125" spans="1:8" x14ac:dyDescent="0.25">
      <c r="A1125" t="s">
        <v>1119</v>
      </c>
      <c r="B1125" s="1">
        <v>0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2"/>
    </row>
    <row r="1126" spans="1:8" x14ac:dyDescent="0.25">
      <c r="A1126" t="s">
        <v>1120</v>
      </c>
      <c r="B1126" s="1">
        <v>0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2"/>
    </row>
    <row r="1127" spans="1:8" x14ac:dyDescent="0.25">
      <c r="A1127" t="s">
        <v>1121</v>
      </c>
      <c r="B1127" s="1">
        <v>0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2"/>
    </row>
    <row r="1128" spans="1:8" x14ac:dyDescent="0.25">
      <c r="A1128" t="s">
        <v>1122</v>
      </c>
      <c r="B1128" s="1">
        <v>0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2"/>
    </row>
    <row r="1129" spans="1:8" x14ac:dyDescent="0.25">
      <c r="A1129" t="s">
        <v>1123</v>
      </c>
      <c r="B1129" s="1">
        <v>0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2"/>
    </row>
    <row r="1130" spans="1:8" x14ac:dyDescent="0.25">
      <c r="A1130" t="s">
        <v>1124</v>
      </c>
      <c r="B1130" s="1">
        <v>0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2"/>
    </row>
    <row r="1131" spans="1:8" x14ac:dyDescent="0.25">
      <c r="A1131" t="s">
        <v>1125</v>
      </c>
      <c r="B1131" s="1">
        <v>0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2"/>
    </row>
    <row r="1132" spans="1:8" x14ac:dyDescent="0.25">
      <c r="A1132" t="s">
        <v>1126</v>
      </c>
      <c r="B1132" s="1">
        <v>0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2"/>
    </row>
    <row r="1133" spans="1:8" x14ac:dyDescent="0.25">
      <c r="A1133" t="s">
        <v>1127</v>
      </c>
      <c r="B1133" s="1">
        <v>0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2"/>
    </row>
    <row r="1134" spans="1:8" x14ac:dyDescent="0.25">
      <c r="A1134" t="s">
        <v>1128</v>
      </c>
      <c r="B1134" s="1">
        <v>0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2"/>
    </row>
    <row r="1135" spans="1:8" x14ac:dyDescent="0.25">
      <c r="A1135" t="s">
        <v>1129</v>
      </c>
      <c r="B1135" s="1">
        <v>0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2"/>
    </row>
    <row r="1136" spans="1:8" x14ac:dyDescent="0.25">
      <c r="A1136" t="s">
        <v>1130</v>
      </c>
      <c r="B1136" s="1">
        <v>0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2"/>
    </row>
    <row r="1137" spans="1:8" x14ac:dyDescent="0.25">
      <c r="A1137" t="s">
        <v>1131</v>
      </c>
      <c r="B1137" s="1">
        <v>0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2"/>
    </row>
    <row r="1138" spans="1:8" x14ac:dyDescent="0.25">
      <c r="A1138" t="s">
        <v>1132</v>
      </c>
      <c r="B1138" s="1">
        <v>0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2"/>
    </row>
    <row r="1139" spans="1:8" x14ac:dyDescent="0.25">
      <c r="A1139" t="s">
        <v>1133</v>
      </c>
      <c r="B1139" s="1">
        <v>0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2"/>
    </row>
    <row r="1140" spans="1:8" x14ac:dyDescent="0.25">
      <c r="A1140" t="s">
        <v>1134</v>
      </c>
      <c r="B1140" s="1">
        <v>0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2"/>
    </row>
    <row r="1141" spans="1:8" x14ac:dyDescent="0.25">
      <c r="A1141" t="s">
        <v>1135</v>
      </c>
      <c r="B1141" s="1">
        <v>0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2"/>
    </row>
    <row r="1142" spans="1:8" x14ac:dyDescent="0.25">
      <c r="A1142" t="s">
        <v>1136</v>
      </c>
      <c r="B1142" s="1">
        <v>0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2"/>
    </row>
    <row r="1143" spans="1:8" x14ac:dyDescent="0.25">
      <c r="A1143" t="s">
        <v>1137</v>
      </c>
      <c r="B1143" s="1">
        <v>0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2"/>
    </row>
    <row r="1144" spans="1:8" x14ac:dyDescent="0.25">
      <c r="A1144" t="s">
        <v>1138</v>
      </c>
      <c r="B1144" s="1">
        <v>0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2"/>
    </row>
    <row r="1145" spans="1:8" x14ac:dyDescent="0.25">
      <c r="A1145" t="s">
        <v>1139</v>
      </c>
      <c r="B1145" s="1">
        <v>0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2"/>
    </row>
    <row r="1146" spans="1:8" x14ac:dyDescent="0.25">
      <c r="A1146" t="s">
        <v>1140</v>
      </c>
      <c r="B1146" s="1">
        <v>0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2"/>
    </row>
    <row r="1147" spans="1:8" x14ac:dyDescent="0.25">
      <c r="A1147" t="s">
        <v>1141</v>
      </c>
      <c r="B1147" s="1">
        <v>0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2"/>
    </row>
    <row r="1148" spans="1:8" x14ac:dyDescent="0.25">
      <c r="A1148" t="s">
        <v>1142</v>
      </c>
      <c r="B1148" s="1">
        <v>0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2"/>
    </row>
    <row r="1149" spans="1:8" x14ac:dyDescent="0.25">
      <c r="A1149" t="s">
        <v>1143</v>
      </c>
      <c r="B1149" s="1">
        <v>0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2"/>
    </row>
    <row r="1150" spans="1:8" x14ac:dyDescent="0.25">
      <c r="A1150" t="s">
        <v>1144</v>
      </c>
      <c r="B1150" s="1">
        <v>0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2"/>
    </row>
    <row r="1151" spans="1:8" x14ac:dyDescent="0.25">
      <c r="A1151" t="s">
        <v>1145</v>
      </c>
      <c r="B1151" s="1">
        <v>0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2"/>
    </row>
    <row r="1152" spans="1:8" x14ac:dyDescent="0.25">
      <c r="A1152" t="s">
        <v>1146</v>
      </c>
      <c r="B1152" s="1">
        <v>0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2"/>
    </row>
    <row r="1153" spans="1:8" x14ac:dyDescent="0.25">
      <c r="A1153" t="s">
        <v>1147</v>
      </c>
      <c r="B1153" s="1">
        <v>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2"/>
    </row>
    <row r="1154" spans="1:8" x14ac:dyDescent="0.25">
      <c r="A1154" t="s">
        <v>1148</v>
      </c>
      <c r="B1154" s="1">
        <v>0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2"/>
    </row>
    <row r="1155" spans="1:8" x14ac:dyDescent="0.25">
      <c r="A1155" t="s">
        <v>1149</v>
      </c>
      <c r="B1155" s="1">
        <v>0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2"/>
    </row>
    <row r="1156" spans="1:8" x14ac:dyDescent="0.25">
      <c r="A1156" t="s">
        <v>1150</v>
      </c>
      <c r="B1156" s="1">
        <v>0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2"/>
    </row>
    <row r="1157" spans="1:8" x14ac:dyDescent="0.25">
      <c r="A1157" t="s">
        <v>1151</v>
      </c>
      <c r="B1157" s="1">
        <v>0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2"/>
    </row>
    <row r="1158" spans="1:8" x14ac:dyDescent="0.25">
      <c r="A1158" t="s">
        <v>1152</v>
      </c>
      <c r="B1158" s="1">
        <v>0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2"/>
    </row>
    <row r="1159" spans="1:8" x14ac:dyDescent="0.25">
      <c r="A1159" t="s">
        <v>1153</v>
      </c>
      <c r="B1159" s="1">
        <v>0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2"/>
    </row>
    <row r="1160" spans="1:8" x14ac:dyDescent="0.25">
      <c r="A1160" t="s">
        <v>1154</v>
      </c>
      <c r="B1160" s="1">
        <v>0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2"/>
    </row>
    <row r="1161" spans="1:8" x14ac:dyDescent="0.25">
      <c r="A1161" t="s">
        <v>1155</v>
      </c>
      <c r="B1161" s="1">
        <v>0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2"/>
    </row>
    <row r="1162" spans="1:8" x14ac:dyDescent="0.25">
      <c r="A1162" t="s">
        <v>1156</v>
      </c>
      <c r="B1162" s="1">
        <v>0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2"/>
    </row>
    <row r="1163" spans="1:8" x14ac:dyDescent="0.25">
      <c r="A1163" t="s">
        <v>1157</v>
      </c>
      <c r="B1163" s="1">
        <v>0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2"/>
    </row>
    <row r="1164" spans="1:8" x14ac:dyDescent="0.25">
      <c r="A1164" t="s">
        <v>1158</v>
      </c>
      <c r="B1164" s="1">
        <v>0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2"/>
    </row>
    <row r="1165" spans="1:8" x14ac:dyDescent="0.25">
      <c r="A1165" t="s">
        <v>1159</v>
      </c>
      <c r="B1165" s="1">
        <v>0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2"/>
    </row>
    <row r="1166" spans="1:8" x14ac:dyDescent="0.25">
      <c r="A1166" t="s">
        <v>1160</v>
      </c>
      <c r="B1166" s="1">
        <v>0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2"/>
    </row>
    <row r="1167" spans="1:8" x14ac:dyDescent="0.25">
      <c r="A1167" t="s">
        <v>1161</v>
      </c>
      <c r="B1167" s="1">
        <v>0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2"/>
    </row>
    <row r="1168" spans="1:8" x14ac:dyDescent="0.25">
      <c r="A1168" t="s">
        <v>1162</v>
      </c>
      <c r="B1168" s="1">
        <v>0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2"/>
    </row>
    <row r="1169" spans="1:8" x14ac:dyDescent="0.25">
      <c r="A1169" t="s">
        <v>1163</v>
      </c>
      <c r="B1169" s="1">
        <v>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2"/>
    </row>
    <row r="1170" spans="1:8" x14ac:dyDescent="0.25">
      <c r="A1170" t="s">
        <v>1164</v>
      </c>
      <c r="B1170" s="1">
        <v>0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2"/>
    </row>
    <row r="1171" spans="1:8" x14ac:dyDescent="0.25">
      <c r="A1171" t="s">
        <v>1165</v>
      </c>
      <c r="B1171" s="1">
        <v>0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2"/>
    </row>
    <row r="1172" spans="1:8" x14ac:dyDescent="0.25">
      <c r="A1172" t="s">
        <v>1166</v>
      </c>
      <c r="B1172" s="1">
        <v>0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2"/>
    </row>
    <row r="1173" spans="1:8" x14ac:dyDescent="0.25">
      <c r="A1173" t="s">
        <v>1167</v>
      </c>
      <c r="B1173" s="1">
        <v>0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2"/>
    </row>
    <row r="1174" spans="1:8" x14ac:dyDescent="0.25">
      <c r="A1174" t="s">
        <v>1168</v>
      </c>
      <c r="B1174" s="1">
        <v>0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2"/>
    </row>
    <row r="1175" spans="1:8" x14ac:dyDescent="0.25">
      <c r="A1175" t="s">
        <v>1169</v>
      </c>
      <c r="B1175" s="1">
        <v>0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2"/>
    </row>
    <row r="1176" spans="1:8" x14ac:dyDescent="0.25">
      <c r="A1176" t="s">
        <v>1170</v>
      </c>
      <c r="B1176" s="1">
        <v>0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2"/>
    </row>
    <row r="1177" spans="1:8" x14ac:dyDescent="0.25">
      <c r="A1177" t="s">
        <v>1171</v>
      </c>
      <c r="B1177" s="1">
        <v>0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2"/>
    </row>
    <row r="1178" spans="1:8" x14ac:dyDescent="0.25">
      <c r="A1178" t="s">
        <v>1172</v>
      </c>
      <c r="B1178" s="1">
        <v>0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2"/>
    </row>
    <row r="1179" spans="1:8" x14ac:dyDescent="0.25">
      <c r="A1179" t="s">
        <v>1173</v>
      </c>
      <c r="B1179" s="1">
        <v>0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2"/>
    </row>
    <row r="1180" spans="1:8" x14ac:dyDescent="0.25">
      <c r="A1180" t="s">
        <v>1174</v>
      </c>
      <c r="B1180" s="1">
        <v>0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2"/>
    </row>
    <row r="1181" spans="1:8" x14ac:dyDescent="0.25">
      <c r="A1181" t="s">
        <v>1175</v>
      </c>
      <c r="B1181" s="1">
        <v>0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2"/>
    </row>
    <row r="1182" spans="1:8" x14ac:dyDescent="0.25">
      <c r="A1182" t="s">
        <v>1176</v>
      </c>
      <c r="B1182" s="1">
        <v>0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2"/>
    </row>
    <row r="1183" spans="1:8" x14ac:dyDescent="0.25">
      <c r="A1183" t="s">
        <v>1177</v>
      </c>
      <c r="B1183" s="1">
        <v>0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2"/>
    </row>
    <row r="1184" spans="1:8" x14ac:dyDescent="0.25">
      <c r="A1184" t="s">
        <v>1178</v>
      </c>
      <c r="B1184" s="1">
        <v>0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2"/>
    </row>
    <row r="1185" spans="1:8" x14ac:dyDescent="0.25">
      <c r="A1185" t="s">
        <v>1179</v>
      </c>
      <c r="B1185" s="1">
        <v>0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2"/>
    </row>
    <row r="1186" spans="1:8" x14ac:dyDescent="0.25">
      <c r="A1186" t="s">
        <v>1180</v>
      </c>
      <c r="B1186" s="1">
        <v>0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2"/>
    </row>
    <row r="1187" spans="1:8" x14ac:dyDescent="0.25">
      <c r="A1187" t="s">
        <v>1181</v>
      </c>
      <c r="B1187" s="1">
        <v>0</v>
      </c>
      <c r="C1187" s="1">
        <v>0.20422754000000001</v>
      </c>
      <c r="D1187" s="1">
        <v>0.99277630000000006</v>
      </c>
      <c r="E1187" s="1">
        <v>32.225489639999999</v>
      </c>
      <c r="F1187" s="1">
        <v>34.221953490000004</v>
      </c>
      <c r="G1187" s="1">
        <v>29.579802440000002</v>
      </c>
      <c r="H1187" s="2"/>
    </row>
    <row r="1188" spans="1:8" x14ac:dyDescent="0.25">
      <c r="A1188" t="s">
        <v>1182</v>
      </c>
      <c r="B1188" s="1">
        <v>0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2"/>
    </row>
    <row r="1189" spans="1:8" x14ac:dyDescent="0.25">
      <c r="A1189" t="s">
        <v>1183</v>
      </c>
      <c r="B1189" s="1">
        <v>0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2"/>
    </row>
    <row r="1190" spans="1:8" x14ac:dyDescent="0.25">
      <c r="A1190" t="s">
        <v>1184</v>
      </c>
      <c r="B1190" s="1">
        <v>0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2"/>
    </row>
    <row r="1191" spans="1:8" x14ac:dyDescent="0.25">
      <c r="A1191" t="s">
        <v>1185</v>
      </c>
      <c r="B1191" s="1">
        <v>0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2"/>
    </row>
    <row r="1192" spans="1:8" x14ac:dyDescent="0.25">
      <c r="A1192" t="s">
        <v>1186</v>
      </c>
      <c r="B1192" s="1">
        <v>0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2"/>
    </row>
    <row r="1193" spans="1:8" x14ac:dyDescent="0.25">
      <c r="A1193" t="s">
        <v>1187</v>
      </c>
      <c r="B1193" s="1">
        <v>0</v>
      </c>
      <c r="C1193" s="1">
        <v>0</v>
      </c>
      <c r="D1193" s="1">
        <v>0</v>
      </c>
      <c r="E1193" s="1">
        <v>31.849294</v>
      </c>
      <c r="F1193" s="1">
        <v>33.278804370000003</v>
      </c>
      <c r="G1193" s="1">
        <v>28.938073960000001</v>
      </c>
      <c r="H1193" s="2"/>
    </row>
    <row r="1194" spans="1:8" x14ac:dyDescent="0.25">
      <c r="A1194" t="s">
        <v>1188</v>
      </c>
      <c r="B1194" s="1">
        <v>0</v>
      </c>
      <c r="C1194" s="1">
        <v>0</v>
      </c>
      <c r="D1194" s="1">
        <v>0</v>
      </c>
      <c r="E1194" s="1">
        <v>0.17240517999999999</v>
      </c>
      <c r="F1194" s="1">
        <v>0.20018194</v>
      </c>
      <c r="G1194" s="1">
        <v>0.15993381000000001</v>
      </c>
      <c r="H1194" s="2"/>
    </row>
    <row r="1195" spans="1:8" x14ac:dyDescent="0.25">
      <c r="A1195" t="s">
        <v>1189</v>
      </c>
      <c r="B1195" s="1">
        <v>0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2"/>
    </row>
    <row r="1196" spans="1:8" x14ac:dyDescent="0.25">
      <c r="A1196" t="s">
        <v>1190</v>
      </c>
      <c r="B1196" s="1">
        <v>0</v>
      </c>
      <c r="C1196" s="1">
        <v>0</v>
      </c>
      <c r="D1196" s="1">
        <v>0</v>
      </c>
      <c r="E1196" s="1">
        <v>0.20379045999999998</v>
      </c>
      <c r="F1196" s="1">
        <v>0.74296718000000006</v>
      </c>
      <c r="G1196" s="1">
        <v>0.48179466999999998</v>
      </c>
      <c r="H1196" s="2"/>
    </row>
    <row r="1197" spans="1:8" x14ac:dyDescent="0.25">
      <c r="A1197" t="s">
        <v>1191</v>
      </c>
      <c r="B1197" s="1">
        <v>0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2"/>
    </row>
    <row r="1198" spans="1:8" x14ac:dyDescent="0.25">
      <c r="A1198" t="s">
        <v>1192</v>
      </c>
      <c r="B1198" s="1">
        <v>0</v>
      </c>
      <c r="C1198" s="1">
        <v>0.20422754000000001</v>
      </c>
      <c r="D1198" s="1">
        <v>0.31979155999999997</v>
      </c>
      <c r="E1198" s="1">
        <v>0</v>
      </c>
      <c r="F1198" s="1">
        <v>0</v>
      </c>
      <c r="G1198" s="1">
        <v>0</v>
      </c>
      <c r="H1198" s="2"/>
    </row>
    <row r="1199" spans="1:8" x14ac:dyDescent="0.25">
      <c r="A1199" t="s">
        <v>1193</v>
      </c>
      <c r="B1199" s="1">
        <v>0</v>
      </c>
      <c r="C1199" s="1">
        <v>0</v>
      </c>
      <c r="D1199" s="1">
        <v>0.40362854999999997</v>
      </c>
      <c r="E1199" s="1">
        <v>0</v>
      </c>
      <c r="F1199" s="1">
        <v>0</v>
      </c>
      <c r="G1199" s="1">
        <v>0</v>
      </c>
      <c r="H1199" s="2"/>
    </row>
    <row r="1200" spans="1:8" x14ac:dyDescent="0.25">
      <c r="A1200" t="s">
        <v>1194</v>
      </c>
      <c r="B1200" s="1">
        <v>0</v>
      </c>
      <c r="C1200" s="1">
        <v>0</v>
      </c>
      <c r="D1200" s="1">
        <v>0.26935619</v>
      </c>
      <c r="E1200" s="1">
        <v>0</v>
      </c>
      <c r="F1200" s="1">
        <v>0</v>
      </c>
      <c r="G1200" s="1">
        <v>0</v>
      </c>
      <c r="H1200" s="2"/>
    </row>
    <row r="1201" spans="1:8" x14ac:dyDescent="0.25">
      <c r="A1201" t="s">
        <v>1195</v>
      </c>
      <c r="B1201" s="1">
        <v>0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2"/>
    </row>
    <row r="1202" spans="1:8" x14ac:dyDescent="0.25">
      <c r="A1202" t="s">
        <v>1196</v>
      </c>
      <c r="B1202" s="1">
        <v>0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2"/>
    </row>
    <row r="1203" spans="1:8" x14ac:dyDescent="0.25">
      <c r="A1203" t="s">
        <v>1197</v>
      </c>
      <c r="B1203" s="1">
        <v>0</v>
      </c>
      <c r="C1203" s="1">
        <v>1.09528775</v>
      </c>
      <c r="D1203" s="1">
        <v>0.82778675000000002</v>
      </c>
      <c r="E1203" s="1">
        <v>0</v>
      </c>
      <c r="F1203" s="1">
        <v>0</v>
      </c>
      <c r="G1203" s="1">
        <v>8.7330960000000013E-2</v>
      </c>
      <c r="H1203" s="2"/>
    </row>
    <row r="1204" spans="1:8" x14ac:dyDescent="0.25">
      <c r="A1204" t="s">
        <v>1198</v>
      </c>
      <c r="B1204" s="1">
        <v>0</v>
      </c>
      <c r="C1204" s="1">
        <v>0</v>
      </c>
      <c r="D1204" s="1">
        <v>0</v>
      </c>
      <c r="E1204" s="1">
        <v>0</v>
      </c>
      <c r="F1204" s="1">
        <v>0</v>
      </c>
      <c r="G1204" s="1">
        <v>0.04</v>
      </c>
      <c r="H1204" s="2"/>
    </row>
    <row r="1205" spans="1:8" x14ac:dyDescent="0.25">
      <c r="A1205" t="s">
        <v>1199</v>
      </c>
      <c r="B1205" s="1">
        <v>0</v>
      </c>
      <c r="C1205" s="1">
        <v>1.09528775</v>
      </c>
      <c r="D1205" s="1">
        <v>0.82778675000000002</v>
      </c>
      <c r="E1205" s="1">
        <v>0</v>
      </c>
      <c r="F1205" s="1">
        <v>0</v>
      </c>
      <c r="G1205" s="1">
        <v>4.7330959999999998E-2</v>
      </c>
      <c r="H1205" s="2"/>
    </row>
    <row r="1206" spans="1:8" x14ac:dyDescent="0.25">
      <c r="A1206" t="s">
        <v>1200</v>
      </c>
      <c r="B1206" s="1">
        <v>0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2"/>
    </row>
    <row r="1207" spans="1:8" x14ac:dyDescent="0.25">
      <c r="A1207" t="s">
        <v>1201</v>
      </c>
      <c r="B1207" s="1">
        <v>0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2"/>
    </row>
    <row r="1208" spans="1:8" x14ac:dyDescent="0.25">
      <c r="A1208" t="s">
        <v>1202</v>
      </c>
      <c r="B1208" s="1">
        <v>0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2"/>
    </row>
    <row r="1209" spans="1:8" x14ac:dyDescent="0.25">
      <c r="A1209" t="s">
        <v>1203</v>
      </c>
      <c r="B1209" s="1">
        <v>0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2"/>
    </row>
    <row r="1210" spans="1:8" x14ac:dyDescent="0.25">
      <c r="A1210" t="s">
        <v>1204</v>
      </c>
      <c r="B1210" s="1">
        <v>0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  <c r="H1210" s="2"/>
    </row>
    <row r="1211" spans="1:8" x14ac:dyDescent="0.25">
      <c r="A1211" t="s">
        <v>1205</v>
      </c>
      <c r="B1211" s="1">
        <v>0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2"/>
    </row>
    <row r="1212" spans="1:8" x14ac:dyDescent="0.25">
      <c r="A1212" t="s">
        <v>1206</v>
      </c>
      <c r="B1212" s="1">
        <v>0</v>
      </c>
      <c r="C1212" s="1">
        <v>0</v>
      </c>
      <c r="D1212" s="1">
        <v>0</v>
      </c>
      <c r="E1212" s="1">
        <v>21.037413010000002</v>
      </c>
      <c r="F1212" s="1">
        <v>21.037413010000002</v>
      </c>
      <c r="G1212" s="1">
        <v>7.3663259999999994E-2</v>
      </c>
      <c r="H1212" s="2"/>
    </row>
    <row r="1213" spans="1:8" x14ac:dyDescent="0.25">
      <c r="A1213" t="s">
        <v>1207</v>
      </c>
      <c r="B1213" s="1">
        <v>0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2"/>
    </row>
    <row r="1214" spans="1:8" x14ac:dyDescent="0.25">
      <c r="A1214" t="s">
        <v>1208</v>
      </c>
      <c r="B1214" s="1">
        <v>0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2"/>
    </row>
    <row r="1215" spans="1:8" x14ac:dyDescent="0.25">
      <c r="A1215" t="s">
        <v>1209</v>
      </c>
      <c r="B1215" s="1">
        <v>0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2"/>
    </row>
    <row r="1216" spans="1:8" x14ac:dyDescent="0.25">
      <c r="A1216" t="s">
        <v>1210</v>
      </c>
      <c r="B1216" s="1">
        <v>0</v>
      </c>
      <c r="C1216" s="1">
        <v>0</v>
      </c>
      <c r="D1216" s="1">
        <v>0</v>
      </c>
      <c r="E1216" s="1">
        <v>6.4480010000000004E-2</v>
      </c>
      <c r="F1216" s="1">
        <v>6.4480010000000004E-2</v>
      </c>
      <c r="G1216" s="1">
        <v>7.3663259999999994E-2</v>
      </c>
      <c r="H1216" s="2"/>
    </row>
    <row r="1217" spans="1:8" x14ac:dyDescent="0.25">
      <c r="A1217" t="s">
        <v>1211</v>
      </c>
      <c r="B1217" s="1">
        <v>0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2"/>
    </row>
    <row r="1218" spans="1:8" x14ac:dyDescent="0.25">
      <c r="A1218" t="s">
        <v>1212</v>
      </c>
      <c r="B1218" s="1">
        <v>0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2"/>
    </row>
    <row r="1219" spans="1:8" x14ac:dyDescent="0.25">
      <c r="A1219" t="s">
        <v>1213</v>
      </c>
      <c r="B1219" s="1">
        <v>0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2"/>
    </row>
    <row r="1220" spans="1:8" x14ac:dyDescent="0.25">
      <c r="A1220" t="s">
        <v>1214</v>
      </c>
      <c r="B1220" s="1">
        <v>0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2"/>
    </row>
    <row r="1221" spans="1:8" x14ac:dyDescent="0.25">
      <c r="A1221" t="s">
        <v>1215</v>
      </c>
      <c r="B1221" s="1">
        <v>0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G16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73" sqref="H73"/>
    </sheetView>
  </sheetViews>
  <sheetFormatPr baseColWidth="10" defaultRowHeight="15" x14ac:dyDescent="0.25"/>
  <cols>
    <col min="1" max="1" width="60.140625" bestFit="1" customWidth="1"/>
    <col min="2" max="2" width="6.140625" customWidth="1"/>
    <col min="3" max="3" width="8" customWidth="1"/>
    <col min="4" max="5" width="6.28515625" bestFit="1" customWidth="1"/>
    <col min="6" max="6" width="6.85546875" bestFit="1" customWidth="1"/>
    <col min="7" max="7" width="7.85546875" customWidth="1"/>
    <col min="8" max="10" width="8.85546875" customWidth="1"/>
    <col min="11" max="11" width="6.5703125" bestFit="1" customWidth="1"/>
    <col min="12" max="12" width="6.140625" bestFit="1" customWidth="1"/>
    <col min="13" max="13" width="7.28515625" bestFit="1" customWidth="1"/>
    <col min="14" max="14" width="7.140625" customWidth="1"/>
    <col min="15" max="15" width="5.28515625" customWidth="1"/>
    <col min="16" max="16" width="6.85546875" bestFit="1" customWidth="1"/>
    <col min="17" max="18" width="10.140625" customWidth="1"/>
    <col min="19" max="19" width="6.140625" bestFit="1" customWidth="1"/>
    <col min="20" max="20" width="7.5703125" bestFit="1" customWidth="1"/>
    <col min="21" max="24" width="7.28515625" bestFit="1" customWidth="1"/>
    <col min="25" max="26" width="10.5703125" customWidth="1"/>
    <col min="27" max="30" width="6.140625" bestFit="1" customWidth="1"/>
    <col min="31" max="32" width="6.7109375" customWidth="1"/>
    <col min="33" max="33" width="10.28515625" customWidth="1"/>
  </cols>
  <sheetData>
    <row r="2" spans="1:33" x14ac:dyDescent="0.25">
      <c r="AA2" s="7"/>
      <c r="AB2" s="7"/>
      <c r="AC2" s="7"/>
      <c r="AD2" s="7"/>
      <c r="AE2" s="7"/>
      <c r="AF2" s="7"/>
    </row>
    <row r="3" spans="1:33" x14ac:dyDescent="0.25">
      <c r="B3" s="273" t="s">
        <v>1221</v>
      </c>
      <c r="C3" s="273"/>
      <c r="D3" s="273"/>
      <c r="E3" s="273"/>
      <c r="F3" s="273"/>
      <c r="G3" s="273"/>
      <c r="K3" s="273" t="s">
        <v>1226</v>
      </c>
      <c r="L3" s="273"/>
      <c r="M3" s="273"/>
      <c r="N3" s="273"/>
      <c r="O3" s="273"/>
      <c r="P3" s="273"/>
      <c r="S3" s="273" t="s">
        <v>1224</v>
      </c>
      <c r="T3" s="273"/>
      <c r="U3" s="273"/>
      <c r="V3" s="273"/>
      <c r="W3" s="273"/>
      <c r="X3" s="273"/>
      <c r="AA3" s="273" t="s">
        <v>1225</v>
      </c>
      <c r="AB3" s="273"/>
      <c r="AC3" s="273"/>
      <c r="AD3" s="273"/>
      <c r="AE3" s="273"/>
      <c r="AF3" s="273"/>
    </row>
    <row r="4" spans="1:33" x14ac:dyDescent="0.25">
      <c r="B4">
        <v>2007</v>
      </c>
      <c r="C4">
        <v>2008</v>
      </c>
      <c r="D4">
        <v>2009</v>
      </c>
      <c r="E4">
        <v>2010</v>
      </c>
      <c r="F4">
        <v>2011</v>
      </c>
      <c r="G4">
        <v>2012</v>
      </c>
      <c r="H4">
        <v>2013</v>
      </c>
      <c r="K4">
        <v>2008</v>
      </c>
      <c r="L4">
        <v>2009</v>
      </c>
      <c r="M4">
        <v>2010</v>
      </c>
      <c r="N4">
        <v>2011</v>
      </c>
      <c r="O4">
        <v>2012</v>
      </c>
      <c r="P4">
        <v>2013</v>
      </c>
      <c r="S4">
        <v>2008</v>
      </c>
      <c r="T4">
        <v>2009</v>
      </c>
      <c r="U4">
        <v>2010</v>
      </c>
      <c r="V4">
        <v>2011</v>
      </c>
      <c r="W4">
        <v>2012</v>
      </c>
      <c r="X4">
        <v>2013</v>
      </c>
      <c r="AA4">
        <v>2008</v>
      </c>
      <c r="AB4">
        <v>2009</v>
      </c>
      <c r="AC4">
        <v>2010</v>
      </c>
      <c r="AD4">
        <v>2011</v>
      </c>
      <c r="AE4">
        <v>2012</v>
      </c>
      <c r="AF4">
        <v>2013</v>
      </c>
    </row>
    <row r="5" spans="1:33" x14ac:dyDescent="0.25">
      <c r="A5" t="s">
        <v>1228</v>
      </c>
      <c r="B5" s="1" t="e">
        <f>+Sistema!#REF!</f>
        <v>#REF!</v>
      </c>
      <c r="C5" s="1">
        <f>+Sistema!B6</f>
        <v>832.26040850999993</v>
      </c>
      <c r="D5" s="1">
        <f>+Sistema!C6</f>
        <v>1120.98006076</v>
      </c>
      <c r="E5" s="1">
        <f>+Sistema!D6</f>
        <v>1297.2692962000001</v>
      </c>
      <c r="F5" s="1">
        <f>+Sistema!E6</f>
        <v>1342.3953731700001</v>
      </c>
      <c r="G5" s="1">
        <f>+Sistema!F6</f>
        <v>1775.61588149</v>
      </c>
      <c r="H5" s="1">
        <f>+Sistema!G6</f>
        <v>1776.6610454700001</v>
      </c>
      <c r="I5" s="1"/>
      <c r="J5" s="1"/>
      <c r="K5" s="1">
        <f>+Sistema!I6</f>
        <v>138.80334607</v>
      </c>
      <c r="L5" s="1">
        <f>+Sistema!J6</f>
        <v>196.99797294000001</v>
      </c>
      <c r="M5" s="1">
        <f>+Sistema!K6</f>
        <v>299.21907513000002</v>
      </c>
      <c r="N5" s="1">
        <f>+Sistema!L6</f>
        <v>295.21733078</v>
      </c>
      <c r="O5" s="1">
        <f>+Sistema!M6</f>
        <v>267.69245591999999</v>
      </c>
      <c r="P5" s="1">
        <f>+Sistema!N6</f>
        <v>179.41310936000002</v>
      </c>
      <c r="Q5" s="1"/>
      <c r="R5" s="1"/>
      <c r="S5" s="1">
        <f>+Sistema!P6</f>
        <v>658.50137759000006</v>
      </c>
      <c r="T5" s="1">
        <f>+Sistema!Q6</f>
        <v>1229.7828093000001</v>
      </c>
      <c r="U5" s="1">
        <f>+Sistema!R6</f>
        <v>1344.1075413900001</v>
      </c>
      <c r="V5" s="1">
        <f>+Sistema!S6</f>
        <v>1513.0418164800001</v>
      </c>
      <c r="W5" s="1">
        <f>+Sistema!T6</f>
        <v>2599.1208858300001</v>
      </c>
      <c r="X5" s="1">
        <f>+Sistema!U6</f>
        <v>3378.1254179899997</v>
      </c>
      <c r="Y5" s="1"/>
      <c r="Z5" s="1"/>
      <c r="AA5" s="1">
        <f>+Sistema!W6</f>
        <v>559.45545548000007</v>
      </c>
      <c r="AB5" s="1">
        <f>+Sistema!X6</f>
        <v>835.41878672000007</v>
      </c>
      <c r="AC5" s="1">
        <f>+Sistema!Y6</f>
        <v>1137.8175660499999</v>
      </c>
      <c r="AD5" s="1">
        <f>+Sistema!Z6</f>
        <v>1239.04034288</v>
      </c>
      <c r="AE5" s="1">
        <f>+Sistema!AA6</f>
        <v>1701.6739477799999</v>
      </c>
      <c r="AF5" s="1">
        <f>+Sistema!AB6</f>
        <v>1838.8758241300002</v>
      </c>
    </row>
    <row r="6" spans="1:33" x14ac:dyDescent="0.25">
      <c r="B6" s="28" t="e">
        <f t="shared" ref="B6:G6" si="0">+B7/B5</f>
        <v>#REF!</v>
      </c>
      <c r="C6" s="28">
        <f t="shared" si="0"/>
        <v>0.76745213799549072</v>
      </c>
      <c r="D6" s="28">
        <f t="shared" si="0"/>
        <v>0.79095809051132615</v>
      </c>
      <c r="E6" s="28">
        <f t="shared" si="0"/>
        <v>0.79755407544193435</v>
      </c>
      <c r="F6" s="28">
        <f t="shared" si="0"/>
        <v>0.78870468818721118</v>
      </c>
      <c r="G6" s="28">
        <f t="shared" si="0"/>
        <v>0.78487704375595768</v>
      </c>
      <c r="H6" s="28">
        <f t="shared" ref="H6" si="1">+H7/H5</f>
        <v>0.83863813982359259</v>
      </c>
      <c r="I6" s="8">
        <f>+AVERAGE(C6:G6)</f>
        <v>0.78590920717838408</v>
      </c>
      <c r="J6" s="8"/>
      <c r="K6" s="28">
        <f t="shared" ref="K6:O6" si="2">+K7/K5</f>
        <v>0.5461008027268518</v>
      </c>
      <c r="L6" s="28">
        <f t="shared" si="2"/>
        <v>0.48768259716693102</v>
      </c>
      <c r="M6" s="28">
        <f t="shared" si="2"/>
        <v>0.47649271978417801</v>
      </c>
      <c r="N6" s="28">
        <f t="shared" si="2"/>
        <v>0.72830596361643596</v>
      </c>
      <c r="O6" s="28">
        <f t="shared" si="2"/>
        <v>0.66862555074577834</v>
      </c>
      <c r="P6" s="28">
        <f t="shared" ref="P6" si="3">+P7/P5</f>
        <v>0.67435429975873407</v>
      </c>
      <c r="S6" s="28">
        <f t="shared" ref="S6:W6" si="4">+S7/S5</f>
        <v>0.88950151939499134</v>
      </c>
      <c r="T6" s="28">
        <f t="shared" si="4"/>
        <v>0.83011804337310779</v>
      </c>
      <c r="U6" s="28">
        <f t="shared" si="4"/>
        <v>0.85200744896923186</v>
      </c>
      <c r="V6" s="28">
        <f t="shared" si="4"/>
        <v>0.85822420700899671</v>
      </c>
      <c r="W6" s="28">
        <f t="shared" si="4"/>
        <v>0.89395109181234589</v>
      </c>
      <c r="X6" s="28">
        <f t="shared" ref="X6" si="5">+X7/X5</f>
        <v>0.900337965116073</v>
      </c>
      <c r="AA6" s="28">
        <f t="shared" ref="AA6:AE6" si="6">+AA7/AA5</f>
        <v>0.99191548480634706</v>
      </c>
      <c r="AB6" s="28">
        <f t="shared" si="6"/>
        <v>0.98265660254435216</v>
      </c>
      <c r="AC6" s="28">
        <f t="shared" si="6"/>
        <v>0.97081356249817241</v>
      </c>
      <c r="AD6" s="28">
        <f t="shared" si="6"/>
        <v>0.89953068598989405</v>
      </c>
      <c r="AE6" s="28">
        <f t="shared" si="6"/>
        <v>0.95106379786877604</v>
      </c>
      <c r="AF6" s="28">
        <f t="shared" ref="AF6" si="7">+AF7/AF5</f>
        <v>0.93250314560053438</v>
      </c>
    </row>
    <row r="7" spans="1:33" x14ac:dyDescent="0.25">
      <c r="A7" t="s">
        <v>1229</v>
      </c>
      <c r="B7" s="1" t="e">
        <f t="shared" ref="B7:G7" si="8">+B8+B9+B10+B12+B25+B26</f>
        <v>#REF!</v>
      </c>
      <c r="C7" s="1">
        <f t="shared" si="8"/>
        <v>638.72002987999997</v>
      </c>
      <c r="D7" s="1">
        <f t="shared" si="8"/>
        <v>886.64824836000003</v>
      </c>
      <c r="E7" s="1">
        <f t="shared" si="8"/>
        <v>1034.6424141299999</v>
      </c>
      <c r="F7" s="1">
        <f t="shared" si="8"/>
        <v>1058.7535242199999</v>
      </c>
      <c r="G7" s="1">
        <f t="shared" si="8"/>
        <v>1393.64014391</v>
      </c>
      <c r="H7" s="1">
        <f t="shared" ref="H7" si="9">+H8+H9+H10+H12+H25+H26</f>
        <v>1489.97571427</v>
      </c>
      <c r="I7" s="1"/>
      <c r="J7" s="1"/>
      <c r="K7" s="1">
        <f t="shared" ref="K7:O7" si="10">+K8+K9+K10+K12+K25+K26</f>
        <v>75.800618710000009</v>
      </c>
      <c r="L7" s="1">
        <f t="shared" si="10"/>
        <v>96.072483079999998</v>
      </c>
      <c r="M7" s="1">
        <f t="shared" si="10"/>
        <v>142.57571092000001</v>
      </c>
      <c r="N7" s="1">
        <f t="shared" si="10"/>
        <v>215.00854257</v>
      </c>
      <c r="O7" s="1">
        <f t="shared" si="10"/>
        <v>178.98601576999999</v>
      </c>
      <c r="P7" s="1">
        <f t="shared" ref="P7" si="11">+P8+P9+P10+P12+P25+P26</f>
        <v>120.98800172999999</v>
      </c>
      <c r="Q7" s="1"/>
      <c r="R7" s="1"/>
      <c r="S7" s="1">
        <f t="shared" ref="S7:W7" si="12">+S8+S9+S10+S12+S25+S26</f>
        <v>585.73797588999992</v>
      </c>
      <c r="T7" s="1">
        <f t="shared" si="12"/>
        <v>1020.8648994299998</v>
      </c>
      <c r="U7" s="1">
        <f t="shared" si="12"/>
        <v>1145.1896374800001</v>
      </c>
      <c r="V7" s="1">
        <f t="shared" si="12"/>
        <v>1298.5291131199999</v>
      </c>
      <c r="W7" s="1">
        <f t="shared" si="12"/>
        <v>2323.4869536400001</v>
      </c>
      <c r="X7" s="1">
        <f t="shared" ref="X7" si="13">+X8+X9+X10+X12+X25+X26</f>
        <v>3041.45456474</v>
      </c>
      <c r="Y7" s="1"/>
      <c r="Z7" s="1"/>
      <c r="AA7" s="1">
        <f t="shared" ref="AA7:AE7" si="14">+AA8+AA9+AA10+AA12+AA25+AA26</f>
        <v>554.93252934999998</v>
      </c>
      <c r="AB7" s="1">
        <f t="shared" si="14"/>
        <v>820.92978665999999</v>
      </c>
      <c r="AC7" s="1">
        <f t="shared" si="14"/>
        <v>1104.60872477</v>
      </c>
      <c r="AD7" s="1">
        <f t="shared" si="14"/>
        <v>1114.5548096</v>
      </c>
      <c r="AE7" s="1">
        <f t="shared" si="14"/>
        <v>1618.4004875099999</v>
      </c>
      <c r="AF7" s="1">
        <f t="shared" ref="AF7" si="15">+AF8+AF9+AF10+AF12+AF25+AF26</f>
        <v>1714.7574903700001</v>
      </c>
    </row>
    <row r="8" spans="1:33" x14ac:dyDescent="0.25">
      <c r="A8" t="str">
        <f>+Sistema!A15</f>
        <v>1103                Bancos y otras instituciones financieras</v>
      </c>
      <c r="B8" s="1" t="e">
        <f>+Sistema!#REF!</f>
        <v>#REF!</v>
      </c>
      <c r="C8" s="1">
        <f>+Sistema!B15</f>
        <v>62.879834840000001</v>
      </c>
      <c r="D8" s="1">
        <f>+Sistema!C15</f>
        <v>153.17139084000002</v>
      </c>
      <c r="E8" s="1">
        <f>+Sistema!D15</f>
        <v>81.67391615999999</v>
      </c>
      <c r="F8" s="1">
        <f>+Sistema!E15</f>
        <v>79.238799909999997</v>
      </c>
      <c r="G8" s="1">
        <f>+Sistema!F15</f>
        <v>0.31715288000000003</v>
      </c>
      <c r="H8" s="1">
        <f>+Sistema!G15</f>
        <v>33.239467529999999</v>
      </c>
      <c r="I8" s="1"/>
      <c r="J8" s="1"/>
      <c r="K8" s="1">
        <f>+Sistema!I15</f>
        <v>0</v>
      </c>
      <c r="L8" s="1">
        <f>+Sistema!J15</f>
        <v>0</v>
      </c>
      <c r="M8" s="1">
        <f>+Sistema!K15</f>
        <v>0</v>
      </c>
      <c r="N8" s="1">
        <f>+Sistema!L15</f>
        <v>0</v>
      </c>
      <c r="O8" s="1">
        <f>+Sistema!M15</f>
        <v>0</v>
      </c>
      <c r="P8" s="1">
        <f>+Sistema!N15</f>
        <v>0</v>
      </c>
      <c r="Q8" s="1"/>
      <c r="R8" s="1"/>
      <c r="S8" s="1">
        <f>+Sistema!P15</f>
        <v>47.965649829999997</v>
      </c>
      <c r="T8" s="1">
        <f>+Sistema!Q15</f>
        <v>119.02808764</v>
      </c>
      <c r="U8" s="1">
        <f>+Sistema!R15</f>
        <v>20.372744670000003</v>
      </c>
      <c r="V8" s="1">
        <f>+Sistema!S15</f>
        <v>71.558175700000007</v>
      </c>
      <c r="W8" s="1">
        <f>+Sistema!T15</f>
        <v>60.408265700000001</v>
      </c>
      <c r="X8" s="1">
        <f>+Sistema!U15</f>
        <v>54.947470159999995</v>
      </c>
      <c r="Y8" s="1"/>
      <c r="Z8" s="1"/>
      <c r="AA8" s="1">
        <f>+Sistema!W15</f>
        <v>104.29187400000001</v>
      </c>
      <c r="AB8" s="1">
        <f>+Sistema!X15</f>
        <v>80.819806689999993</v>
      </c>
      <c r="AC8" s="1">
        <f>+Sistema!Y15</f>
        <v>64.74724363</v>
      </c>
      <c r="AD8" s="1">
        <f>+Sistema!Z15</f>
        <v>126.37197379000001</v>
      </c>
      <c r="AE8" s="1">
        <f>+Sistema!AA15</f>
        <v>163.64368208000002</v>
      </c>
      <c r="AF8" s="1">
        <f>+Sistema!AB15</f>
        <v>236.79555934999999</v>
      </c>
    </row>
    <row r="9" spans="1:33" x14ac:dyDescent="0.25">
      <c r="A9" t="str">
        <f>+Sistema!A22</f>
        <v>12                  OPERACIONES INTERBANCARIAS</v>
      </c>
      <c r="B9" s="1" t="e">
        <f>+Sistema!#REF!</f>
        <v>#REF!</v>
      </c>
      <c r="C9" s="1">
        <f>+Sistema!B22</f>
        <v>0</v>
      </c>
      <c r="D9" s="1">
        <f>+Sistema!C22</f>
        <v>0</v>
      </c>
      <c r="E9" s="1">
        <f>+Sistema!D22</f>
        <v>0</v>
      </c>
      <c r="F9" s="1">
        <f>+Sistema!E22</f>
        <v>0</v>
      </c>
      <c r="G9" s="1">
        <f>+Sistema!F22</f>
        <v>0</v>
      </c>
      <c r="H9" s="1">
        <f>+Sistema!G22</f>
        <v>0</v>
      </c>
      <c r="I9" s="1"/>
      <c r="J9" s="1"/>
      <c r="K9" s="1">
        <f>+Sistema!I22</f>
        <v>0</v>
      </c>
      <c r="L9" s="1">
        <f>+Sistema!J22</f>
        <v>0</v>
      </c>
      <c r="M9" s="1">
        <f>+Sistema!K22</f>
        <v>0</v>
      </c>
      <c r="N9" s="1">
        <f>+Sistema!L22</f>
        <v>0</v>
      </c>
      <c r="O9" s="1">
        <f>+Sistema!M22</f>
        <v>0</v>
      </c>
      <c r="P9" s="1">
        <f>+Sistema!N22</f>
        <v>0</v>
      </c>
      <c r="Q9" s="1"/>
      <c r="R9" s="1"/>
      <c r="S9" s="1">
        <f>+Sistema!P22</f>
        <v>0</v>
      </c>
      <c r="T9" s="1">
        <f>+Sistema!Q22</f>
        <v>0</v>
      </c>
      <c r="U9" s="1">
        <f>+Sistema!R22</f>
        <v>2</v>
      </c>
      <c r="V9" s="1">
        <f>+Sistema!S22</f>
        <v>0</v>
      </c>
      <c r="W9" s="1">
        <f>+Sistema!T22</f>
        <v>0</v>
      </c>
      <c r="X9" s="1">
        <f>+Sistema!U22</f>
        <v>0</v>
      </c>
      <c r="Y9" s="1"/>
      <c r="Z9" s="1"/>
      <c r="AA9" s="1">
        <f>+Sistema!W22</f>
        <v>0</v>
      </c>
      <c r="AB9" s="1">
        <f>+Sistema!X22</f>
        <v>0</v>
      </c>
      <c r="AC9" s="1">
        <f>+Sistema!Y22</f>
        <v>0</v>
      </c>
      <c r="AD9" s="1">
        <f>+Sistema!Z22</f>
        <v>0</v>
      </c>
      <c r="AE9" s="1">
        <f>+Sistema!AA22</f>
        <v>0</v>
      </c>
      <c r="AF9" s="1">
        <f>+Sistema!AB22</f>
        <v>0</v>
      </c>
    </row>
    <row r="10" spans="1:33" x14ac:dyDescent="0.25">
      <c r="A10" t="str">
        <f>+Sistema!A33</f>
        <v>13                  INVERSIONES</v>
      </c>
      <c r="B10" s="1" t="e">
        <f>+Sistema!#REF!</f>
        <v>#REF!</v>
      </c>
      <c r="C10" s="1">
        <f>+Sistema!B33</f>
        <v>32.902109530000004</v>
      </c>
      <c r="D10" s="1">
        <f>+Sistema!C33</f>
        <v>94.134006299999996</v>
      </c>
      <c r="E10" s="1">
        <f>+Sistema!D33</f>
        <v>60.321000670000004</v>
      </c>
      <c r="F10" s="1">
        <f>+Sistema!E33</f>
        <v>103.71588126</v>
      </c>
      <c r="G10" s="1">
        <f>+Sistema!F33</f>
        <v>533.09946236999997</v>
      </c>
      <c r="H10" s="1">
        <f>+Sistema!G33</f>
        <v>467.60422091000004</v>
      </c>
      <c r="I10" s="1"/>
      <c r="J10" s="1"/>
      <c r="K10" s="1">
        <f>+Sistema!I33</f>
        <v>25.564156710000002</v>
      </c>
      <c r="L10" s="1">
        <f>+Sistema!J33</f>
        <v>46.243349330000001</v>
      </c>
      <c r="M10" s="1">
        <f>+Sistema!K33</f>
        <v>46.172870909999993</v>
      </c>
      <c r="N10" s="1">
        <f>+Sistema!L33</f>
        <v>52.733255530000001</v>
      </c>
      <c r="O10" s="1">
        <f>+Sistema!M33</f>
        <v>16.134539660000002</v>
      </c>
      <c r="P10" s="1">
        <f>+Sistema!N33</f>
        <v>28.884918129999999</v>
      </c>
      <c r="Q10" s="1"/>
      <c r="R10" s="1"/>
      <c r="S10" s="1">
        <f>+Sistema!P33</f>
        <v>104.89740031000001</v>
      </c>
      <c r="T10" s="1">
        <f>+Sistema!Q33</f>
        <v>237.79458675999999</v>
      </c>
      <c r="U10" s="1">
        <f>+Sistema!R33</f>
        <v>278.45329466999999</v>
      </c>
      <c r="V10" s="1">
        <f>+Sistema!S33</f>
        <v>244.12589937999999</v>
      </c>
      <c r="W10" s="1">
        <f>+Sistema!T33</f>
        <v>668.54999852999993</v>
      </c>
      <c r="X10" s="1">
        <f>+Sistema!U33</f>
        <v>1154.0897411999999</v>
      </c>
      <c r="Y10" s="1"/>
      <c r="Z10" s="1"/>
      <c r="AA10" s="1">
        <f>+Sistema!W33</f>
        <v>0.80350111000000002</v>
      </c>
      <c r="AB10" s="1">
        <f>+Sistema!X33</f>
        <v>0.40216155999999997</v>
      </c>
      <c r="AC10" s="1">
        <f>+Sistema!Y33</f>
        <v>155.12831262999998</v>
      </c>
      <c r="AD10" s="1">
        <f>+Sistema!Z33</f>
        <v>61.2208592</v>
      </c>
      <c r="AE10" s="1">
        <f>+Sistema!AA33</f>
        <v>478.48999619</v>
      </c>
      <c r="AF10" s="1">
        <f>+Sistema!AB33</f>
        <v>478.51350004</v>
      </c>
    </row>
    <row r="11" spans="1:33" x14ac:dyDescent="0.25">
      <c r="A11" t="str">
        <f>+Sistema!A85</f>
        <v>14                  CARTERA DE CREDITOS</v>
      </c>
      <c r="B11" s="1" t="e">
        <f>+Sistema!#REF!</f>
        <v>#REF!</v>
      </c>
      <c r="C11" s="1">
        <f>+Sistema!B85</f>
        <v>559.99475032999999</v>
      </c>
      <c r="D11" s="1">
        <f>+Sistema!C85</f>
        <v>631.78784490999999</v>
      </c>
      <c r="E11" s="1">
        <f>+Sistema!D85</f>
        <v>934.48228604999997</v>
      </c>
      <c r="F11" s="1">
        <f>+Sistema!E85</f>
        <v>902.65255902000001</v>
      </c>
      <c r="G11" s="1">
        <f>+Sistema!F85</f>
        <v>886.92515303999994</v>
      </c>
      <c r="H11" s="1">
        <f>+Sistema!G85</f>
        <v>994.72366790000001</v>
      </c>
      <c r="I11" s="1"/>
      <c r="J11" s="1"/>
      <c r="K11" s="1">
        <f>+Sistema!I85</f>
        <v>42.338606340000005</v>
      </c>
      <c r="L11" s="1">
        <f>+Sistema!J85</f>
        <v>39.185949549999997</v>
      </c>
      <c r="M11" s="1">
        <f>+Sistema!K85</f>
        <v>84.689317529999997</v>
      </c>
      <c r="N11" s="1">
        <f>+Sistema!L85</f>
        <v>154.57051127</v>
      </c>
      <c r="O11" s="1">
        <f>+Sistema!M85</f>
        <v>169.25636512</v>
      </c>
      <c r="P11" s="1">
        <f>+Sistema!N85</f>
        <v>83.145815230000011</v>
      </c>
      <c r="Q11" s="28"/>
      <c r="R11" s="28"/>
      <c r="S11" s="1">
        <f>+Sistema!P85</f>
        <v>386.75461214999996</v>
      </c>
      <c r="T11" s="1">
        <f>+Sistema!Q85</f>
        <v>626.54671083000005</v>
      </c>
      <c r="U11" s="1">
        <f>+Sistema!R85</f>
        <v>801.9446653</v>
      </c>
      <c r="V11" s="1">
        <f>+Sistema!S85</f>
        <v>942.91879226000003</v>
      </c>
      <c r="W11" s="1">
        <f>+Sistema!T85</f>
        <v>1120.903695</v>
      </c>
      <c r="X11" s="1">
        <f>+Sistema!U85</f>
        <v>1270.7331085599999</v>
      </c>
      <c r="Y11" s="1"/>
      <c r="Z11" s="1"/>
      <c r="AA11" s="1">
        <f>+Sistema!W85</f>
        <v>438.18131785000003</v>
      </c>
      <c r="AB11" s="1">
        <f>+Sistema!X85</f>
        <v>729.37507550999999</v>
      </c>
      <c r="AC11" s="1">
        <f>+Sistema!Y85</f>
        <v>873.16285554000001</v>
      </c>
      <c r="AD11" s="1">
        <f>+Sistema!Z85</f>
        <v>915.27994735000004</v>
      </c>
      <c r="AE11" s="1">
        <f>+Sistema!AA85</f>
        <v>965.01915367999993</v>
      </c>
      <c r="AF11" s="1">
        <f>+Sistema!AB85</f>
        <v>994.86229347000005</v>
      </c>
    </row>
    <row r="12" spans="1:33" x14ac:dyDescent="0.25">
      <c r="A12" s="9" t="s">
        <v>1230</v>
      </c>
      <c r="B12" s="1" t="e">
        <f t="shared" ref="B12:G12" si="16">SUM(B13:B17)</f>
        <v>#REF!</v>
      </c>
      <c r="C12" s="1">
        <f t="shared" si="16"/>
        <v>530.16064595</v>
      </c>
      <c r="D12" s="1">
        <f t="shared" si="16"/>
        <v>595.33282051999993</v>
      </c>
      <c r="E12" s="1">
        <f t="shared" si="16"/>
        <v>890.90039819000003</v>
      </c>
      <c r="F12" s="1">
        <f t="shared" si="16"/>
        <v>874.16600837999999</v>
      </c>
      <c r="G12" s="1">
        <f t="shared" si="16"/>
        <v>857.97437259000003</v>
      </c>
      <c r="H12" s="1">
        <f t="shared" ref="H12" si="17">SUM(H13:H17)</f>
        <v>986.92262608999999</v>
      </c>
      <c r="I12" s="1"/>
      <c r="J12" s="1"/>
      <c r="K12" s="1">
        <f t="shared" ref="K12:O12" si="18">SUM(K13:K17)</f>
        <v>42.875137700000003</v>
      </c>
      <c r="L12" s="1">
        <f t="shared" si="18"/>
        <v>42.387386919999997</v>
      </c>
      <c r="M12" s="1">
        <f t="shared" si="18"/>
        <v>88.785232449999995</v>
      </c>
      <c r="N12" s="1">
        <f t="shared" si="18"/>
        <v>155.30519723999998</v>
      </c>
      <c r="O12" s="1">
        <f t="shared" si="18"/>
        <v>155.90499703</v>
      </c>
      <c r="P12" s="1">
        <f t="shared" ref="P12" si="19">SUM(P13:P17)</f>
        <v>82.201496489999997</v>
      </c>
      <c r="Q12" s="1"/>
      <c r="R12" s="1"/>
      <c r="S12" s="1">
        <f t="shared" ref="S12:W12" si="20">SUM(S13:S17)</f>
        <v>380.80032598999998</v>
      </c>
      <c r="T12" s="1">
        <f t="shared" si="20"/>
        <v>608.79902645999982</v>
      </c>
      <c r="U12" s="1">
        <f t="shared" si="20"/>
        <v>787.23275679000005</v>
      </c>
      <c r="V12" s="1">
        <f t="shared" si="20"/>
        <v>924.40641381</v>
      </c>
      <c r="W12" s="1">
        <f t="shared" si="20"/>
        <v>1127.5951333100002</v>
      </c>
      <c r="X12" s="1">
        <f t="shared" ref="X12" si="21">SUM(X13:X17)</f>
        <v>1279.6001660500001</v>
      </c>
      <c r="Y12" s="1"/>
      <c r="Z12" s="1"/>
      <c r="AA12" s="1">
        <f>SUM(AA13:AA17)</f>
        <v>449.83715424000002</v>
      </c>
      <c r="AB12" s="1">
        <f>SUM(AB13:AB17)</f>
        <v>739.70781840999996</v>
      </c>
      <c r="AC12" s="1">
        <f>SUM(AC13:AC17)</f>
        <v>884.73316851000004</v>
      </c>
      <c r="AD12" s="1">
        <f>SUM(AD13:AD17)</f>
        <v>926.96197660999997</v>
      </c>
      <c r="AE12" s="1">
        <f>SUM(AE13:AE18)</f>
        <v>976.26680924000004</v>
      </c>
      <c r="AF12" s="1">
        <f>SUM(AF13:AF18)</f>
        <v>999.44843098000001</v>
      </c>
      <c r="AG12" s="1"/>
    </row>
    <row r="13" spans="1:33" x14ac:dyDescent="0.25">
      <c r="A13" t="s">
        <v>1231</v>
      </c>
      <c r="B13" s="1" t="e">
        <f>+Sistema!#REF!+Sistema!#REF!+Sistema!#REF!</f>
        <v>#REF!</v>
      </c>
      <c r="C13" s="1">
        <f>+Sistema!B86+Sistema!B122+Sistema!B158</f>
        <v>426.78809690000003</v>
      </c>
      <c r="D13" s="1">
        <f>+Sistema!C86+Sistema!C122+Sistema!C158</f>
        <v>501.39395565999996</v>
      </c>
      <c r="E13" s="1">
        <f>+Sistema!D86+Sistema!D122+Sistema!D158</f>
        <v>546.99014795000005</v>
      </c>
      <c r="F13" s="1">
        <f>+Sistema!E86+Sistema!E122+Sistema!E158</f>
        <v>634.18133387</v>
      </c>
      <c r="G13" s="1">
        <f>+Sistema!F86+Sistema!F122+Sistema!F158</f>
        <v>493.63984778000003</v>
      </c>
      <c r="H13" s="1">
        <f>+Sistema!G86+Sistema!G122+Sistema!G158</f>
        <v>431.51020315</v>
      </c>
      <c r="I13" s="1"/>
      <c r="J13" s="1"/>
      <c r="K13" s="1">
        <f>+Sistema!I86+Sistema!I122+Sistema!I158</f>
        <v>26.623461170000002</v>
      </c>
      <c r="L13" s="1">
        <f>+Sistema!J86+Sistema!J122+Sistema!J158</f>
        <v>26.197521859999998</v>
      </c>
      <c r="M13" s="1">
        <f>+Sistema!K86+Sistema!K122+Sistema!K158</f>
        <v>67.244087609999994</v>
      </c>
      <c r="N13" s="1">
        <f>+Sistema!L86+Sistema!L122+Sistema!L158</f>
        <v>136.29766075999999</v>
      </c>
      <c r="O13" s="1">
        <f>+Sistema!M86+Sistema!M122+Sistema!M158</f>
        <v>140.89842621</v>
      </c>
      <c r="P13" s="1">
        <f>+Sistema!N86+Sistema!N122+Sistema!N158</f>
        <v>71.177692699999994</v>
      </c>
      <c r="Q13" s="90">
        <f>+O13/K13</f>
        <v>5.2922655439243922</v>
      </c>
      <c r="R13" s="90"/>
      <c r="S13" s="1">
        <f>+Sistema!P86+Sistema!P122+Sistema!P158</f>
        <v>370.06428409</v>
      </c>
      <c r="T13" s="1">
        <f>+Sistema!Q86+Sistema!Q122+Sistema!Q158</f>
        <v>583.75887518999991</v>
      </c>
      <c r="U13" s="1">
        <f>+Sistema!R86+Sistema!R122+Sistema!R158</f>
        <v>756.58094348999998</v>
      </c>
      <c r="V13" s="1">
        <f>+Sistema!S86+Sistema!S122+Sistema!S158</f>
        <v>890.57216345999996</v>
      </c>
      <c r="W13" s="1">
        <f>+Sistema!T86+Sistema!T122+Sistema!T158</f>
        <v>1103.6914033200001</v>
      </c>
      <c r="X13" s="1">
        <f>+Sistema!U86+Sistema!U122+Sistema!U158</f>
        <v>1263.14026018</v>
      </c>
      <c r="Y13" s="1"/>
      <c r="Z13" s="1"/>
      <c r="AA13" s="1">
        <f>+Sistema!W86+Sistema!W122+Sistema!W158</f>
        <v>449.83715424000002</v>
      </c>
      <c r="AB13" s="1">
        <f>+Sistema!X86+Sistema!X122+Sistema!X158</f>
        <v>739.70781840999996</v>
      </c>
      <c r="AC13" s="1">
        <f>+Sistema!Y86+Sistema!Y122+Sistema!Y158</f>
        <v>884.73316851000004</v>
      </c>
      <c r="AD13" s="1">
        <f>+Sistema!Z86+Sistema!Z122+Sistema!Z158</f>
        <v>926.96197660999997</v>
      </c>
      <c r="AE13" s="1">
        <f>+Sistema!AA86+Sistema!AA122+Sistema!AA158</f>
        <v>0</v>
      </c>
      <c r="AF13" s="1">
        <f>+Sistema!AB86+Sistema!AB122+Sistema!AB158</f>
        <v>22.181621740000001</v>
      </c>
      <c r="AG13" s="1"/>
    </row>
    <row r="14" spans="1:33" x14ac:dyDescent="0.25">
      <c r="A14" t="s">
        <v>1232</v>
      </c>
      <c r="B14" s="1" t="e">
        <f>+Sistema!#REF!+Sistema!#REF!+Sistema!#REF!</f>
        <v>#REF!</v>
      </c>
      <c r="C14" s="1">
        <f>+Sistema!B92+Sistema!B128+Sistema!B164</f>
        <v>34.010011480000003</v>
      </c>
      <c r="D14" s="1">
        <f>+Sistema!C92+Sistema!C128+Sistema!C164</f>
        <v>25.713316989999999</v>
      </c>
      <c r="E14" s="1">
        <f>+Sistema!D92+Sistema!D128+Sistema!D164</f>
        <v>41.116171219999998</v>
      </c>
      <c r="F14" s="1">
        <f>+Sistema!E92+Sistema!E128+Sistema!E164</f>
        <v>44.935298959999997</v>
      </c>
      <c r="G14" s="1">
        <f>+Sistema!F92+Sistema!F128+Sistema!F164</f>
        <v>22.344131270000002</v>
      </c>
      <c r="H14" s="1">
        <f>+Sistema!G92+Sistema!G128+Sistema!G164</f>
        <v>8.0239163799999993</v>
      </c>
      <c r="I14" s="1"/>
      <c r="J14" s="1"/>
      <c r="K14" s="1">
        <f>+Sistema!I92+Sistema!I128+Sistema!I164</f>
        <v>0</v>
      </c>
      <c r="L14" s="1">
        <f>+Sistema!J92+Sistema!J128+Sistema!J164</f>
        <v>0</v>
      </c>
      <c r="M14" s="1">
        <f>+Sistema!K92+Sistema!K128+Sistema!K164</f>
        <v>0</v>
      </c>
      <c r="N14" s="1">
        <f>+Sistema!L92+Sistema!L128+Sistema!L164</f>
        <v>0</v>
      </c>
      <c r="O14" s="1">
        <f>+Sistema!M92+Sistema!M128+Sistema!M164</f>
        <v>0</v>
      </c>
      <c r="P14" s="1">
        <f>+Sistema!N92+Sistema!N128+Sistema!N164</f>
        <v>0</v>
      </c>
      <c r="Q14" s="1"/>
      <c r="R14" s="1"/>
      <c r="S14" s="1">
        <f>+Sistema!P92+Sistema!P128+Sistema!P164</f>
        <v>0</v>
      </c>
      <c r="T14" s="1">
        <f>+Sistema!Q92+Sistema!Q128+Sistema!Q164</f>
        <v>0</v>
      </c>
      <c r="U14" s="1">
        <f>+Sistema!R92+Sistema!R128+Sistema!R164</f>
        <v>0</v>
      </c>
      <c r="V14" s="1">
        <f>+Sistema!S92+Sistema!S128+Sistema!S164</f>
        <v>0</v>
      </c>
      <c r="W14" s="1">
        <f>+Sistema!T92+Sistema!T128+Sistema!T164</f>
        <v>0</v>
      </c>
      <c r="X14" s="1">
        <f>+Sistema!U92+Sistema!U128+Sistema!U164</f>
        <v>0</v>
      </c>
      <c r="Y14" s="1"/>
      <c r="Z14" s="1"/>
      <c r="AA14" s="1">
        <f>+Sistema!W92+Sistema!W128+Sistema!W164</f>
        <v>0</v>
      </c>
      <c r="AB14" s="1">
        <f>+Sistema!X92+Sistema!X128+Sistema!X164</f>
        <v>0</v>
      </c>
      <c r="AC14" s="1">
        <f>+Sistema!Y92+Sistema!Y128+Sistema!Y164</f>
        <v>0</v>
      </c>
      <c r="AD14" s="1">
        <f>+Sistema!Z92+Sistema!Z128+Sistema!Z164</f>
        <v>0</v>
      </c>
      <c r="AE14" s="1">
        <f>+Sistema!AA92+Sistema!AA128+Sistema!AA164</f>
        <v>0</v>
      </c>
      <c r="AF14" s="1">
        <f>+Sistema!AB92+Sistema!AB128+Sistema!AB164</f>
        <v>0</v>
      </c>
    </row>
    <row r="15" spans="1:33" x14ac:dyDescent="0.25">
      <c r="A15" t="s">
        <v>1233</v>
      </c>
      <c r="B15" s="1" t="e">
        <f>+Sistema!#REF!+Sistema!#REF!+Sistema!#REF!</f>
        <v>#REF!</v>
      </c>
      <c r="C15" s="1">
        <f>+Sistema!B98+Sistema!B134+Sistema!B170</f>
        <v>0</v>
      </c>
      <c r="D15" s="1">
        <f>+Sistema!C98+Sistema!C134+Sistema!C170</f>
        <v>0</v>
      </c>
      <c r="E15" s="1">
        <f>+Sistema!D98+Sistema!D134+Sistema!D170</f>
        <v>0</v>
      </c>
      <c r="F15" s="1">
        <f>+Sistema!E98+Sistema!E134+Sistema!E170</f>
        <v>0</v>
      </c>
      <c r="G15" s="1">
        <f>+Sistema!F98+Sistema!F134+Sistema!F170</f>
        <v>0</v>
      </c>
      <c r="H15" s="1">
        <f>+Sistema!G98+Sistema!G134+Sistema!G170</f>
        <v>0</v>
      </c>
      <c r="I15" s="1"/>
      <c r="J15" s="1"/>
      <c r="K15" s="1">
        <f>+Sistema!I98+Sistema!I134+Sistema!I170</f>
        <v>16.251676530000001</v>
      </c>
      <c r="L15" s="1">
        <f>+Sistema!J98+Sistema!J134+Sistema!J170</f>
        <v>16.189865059999999</v>
      </c>
      <c r="M15" s="1">
        <f>+Sistema!K98+Sistema!K134+Sistema!K170</f>
        <v>21.541144840000001</v>
      </c>
      <c r="N15" s="1">
        <f>+Sistema!L98+Sistema!L134+Sistema!L170</f>
        <v>19.007536479999999</v>
      </c>
      <c r="O15" s="1">
        <f>+Sistema!M98+Sistema!M134+Sistema!M170</f>
        <v>15.00657082</v>
      </c>
      <c r="P15" s="1">
        <f>+Sistema!N98+Sistema!N134+Sistema!N170</f>
        <v>11.023803790000001</v>
      </c>
      <c r="Q15" s="28">
        <f>+O15/$O$12</f>
        <v>9.6254585201732579E-2</v>
      </c>
      <c r="R15" s="28"/>
      <c r="S15" s="1">
        <f>+Sistema!P98+Sistema!P134+Sistema!P170</f>
        <v>0</v>
      </c>
      <c r="T15" s="1">
        <f>+Sistema!Q98+Sistema!Q134+Sistema!Q170</f>
        <v>0.66320414000000005</v>
      </c>
      <c r="U15" s="1">
        <f>+Sistema!R98+Sistema!R134+Sistema!R170</f>
        <v>0.55661220999999994</v>
      </c>
      <c r="V15" s="1">
        <f>+Sistema!S98+Sistema!S134+Sistema!S170</f>
        <v>0.41255384</v>
      </c>
      <c r="W15" s="1">
        <f>+Sistema!T98+Sistema!T134+Sistema!T170</f>
        <v>0</v>
      </c>
      <c r="X15" s="1">
        <f>+Sistema!U98+Sistema!U134+Sistema!U170</f>
        <v>0.19427213000000002</v>
      </c>
      <c r="Y15" s="1"/>
      <c r="Z15" s="1"/>
      <c r="AA15" s="1">
        <f>+Sistema!W98+Sistema!W134+Sistema!W170</f>
        <v>0</v>
      </c>
      <c r="AB15" s="1">
        <f>+Sistema!X98+Sistema!X134+Sistema!X170</f>
        <v>0</v>
      </c>
      <c r="AC15" s="1">
        <f>+Sistema!Y98+Sistema!Y134+Sistema!Y170</f>
        <v>0</v>
      </c>
      <c r="AD15" s="1">
        <f>+Sistema!Z98+Sistema!Z134+Sistema!Z170</f>
        <v>0</v>
      </c>
      <c r="AE15" s="1">
        <f>+Sistema!AA98+Sistema!AA134+Sistema!AA170</f>
        <v>0</v>
      </c>
      <c r="AF15" s="1">
        <f>+Sistema!AB98+Sistema!AB134+Sistema!AB170</f>
        <v>0</v>
      </c>
    </row>
    <row r="16" spans="1:33" x14ac:dyDescent="0.25">
      <c r="A16" t="s">
        <v>1234</v>
      </c>
      <c r="B16" s="1" t="e">
        <f>+Sistema!#REF!+Sistema!#REF!+Sistema!#REF!</f>
        <v>#REF!</v>
      </c>
      <c r="C16" s="1">
        <f>+Sistema!B104+Sistema!B140+Sistema!B176</f>
        <v>69.362537570000001</v>
      </c>
      <c r="D16" s="1">
        <f>+Sistema!C104+Sistema!C140+Sistema!C176</f>
        <v>68.22554787</v>
      </c>
      <c r="E16" s="1">
        <f>+Sistema!D104+Sistema!D140+Sistema!D176</f>
        <v>302.79407902000003</v>
      </c>
      <c r="F16" s="1">
        <f>+Sistema!E104+Sistema!E140+Sistema!E176</f>
        <v>195.04937554999998</v>
      </c>
      <c r="G16" s="1">
        <f>+Sistema!F104+Sistema!F140+Sistema!F176</f>
        <v>341.99039354000001</v>
      </c>
      <c r="H16" s="1">
        <f>+Sistema!G104+Sistema!G140+Sistema!G176</f>
        <v>547.38850656</v>
      </c>
      <c r="I16" s="1"/>
      <c r="J16" s="1"/>
      <c r="K16" s="1">
        <f>+Sistema!I104+Sistema!I140+Sistema!I176</f>
        <v>0</v>
      </c>
      <c r="L16" s="1">
        <f>+Sistema!J104+Sistema!J140+Sistema!J176</f>
        <v>0</v>
      </c>
      <c r="M16" s="1">
        <f>+Sistema!K104+Sistema!K140+Sistema!K176</f>
        <v>0</v>
      </c>
      <c r="N16" s="1">
        <f>+Sistema!L104+Sistema!L140+Sistema!L176</f>
        <v>0</v>
      </c>
      <c r="O16" s="1">
        <f>+Sistema!M104+Sistema!M140+Sistema!M176</f>
        <v>0</v>
      </c>
      <c r="P16" s="1">
        <f>+Sistema!N104+Sistema!N140+Sistema!N176</f>
        <v>0</v>
      </c>
      <c r="Q16" s="1"/>
      <c r="R16" s="1"/>
      <c r="S16" s="1">
        <f>+Sistema!P104+Sistema!P140+Sistema!P176</f>
        <v>10.7360419</v>
      </c>
      <c r="T16" s="1">
        <f>+Sistema!Q104+Sistema!Q140+Sistema!Q176</f>
        <v>24.376947129999998</v>
      </c>
      <c r="U16" s="1">
        <f>+Sistema!R104+Sistema!R140+Sistema!R176</f>
        <v>30.09520109</v>
      </c>
      <c r="V16" s="1">
        <f>+Sistema!S104+Sistema!S140+Sistema!S176</f>
        <v>33.421696510000004</v>
      </c>
      <c r="W16" s="1">
        <f>+Sistema!T104+Sistema!T140+Sistema!T176</f>
        <v>23.903729989999999</v>
      </c>
      <c r="X16" s="1">
        <f>+Sistema!U104+Sistema!U140+Sistema!U176</f>
        <v>16.265633739999998</v>
      </c>
      <c r="Y16" s="1"/>
      <c r="Z16" s="1"/>
      <c r="AA16" s="1">
        <f>+Sistema!W104+Sistema!W140+Sistema!W176</f>
        <v>0</v>
      </c>
      <c r="AB16" s="1">
        <f>+Sistema!X104+Sistema!X140+Sistema!X176</f>
        <v>0</v>
      </c>
      <c r="AC16" s="1">
        <f>+Sistema!Y104+Sistema!Y140+Sistema!Y176</f>
        <v>0</v>
      </c>
      <c r="AD16" s="1">
        <f>+Sistema!Z104+Sistema!Z140+Sistema!Z176</f>
        <v>0</v>
      </c>
      <c r="AE16" s="1">
        <f>+Sistema!AA104+Sistema!AA140+Sistema!AA176</f>
        <v>0</v>
      </c>
      <c r="AF16" s="1">
        <f>+Sistema!AB104+Sistema!AB140+Sistema!AB176</f>
        <v>0</v>
      </c>
    </row>
    <row r="17" spans="1:32" x14ac:dyDescent="0.25">
      <c r="A17" t="s">
        <v>1235</v>
      </c>
      <c r="B17" s="1" t="e">
        <f>+Sistema!#REF!+Sistema!#REF!+Sistema!#REF!</f>
        <v>#REF!</v>
      </c>
      <c r="C17" s="1">
        <f>+Sistema!B110+Sistema!B146+Sistema!B182</f>
        <v>0</v>
      </c>
      <c r="D17" s="1">
        <f>+Sistema!C110+Sistema!C146+Sistema!C182</f>
        <v>0</v>
      </c>
      <c r="E17" s="1">
        <f>+Sistema!D110+Sistema!D146+Sistema!D182</f>
        <v>0</v>
      </c>
      <c r="F17" s="1">
        <f>+Sistema!E110+Sistema!E146+Sistema!E182</f>
        <v>0</v>
      </c>
      <c r="G17" s="1">
        <f>+Sistema!F110+Sistema!F146+Sistema!F182</f>
        <v>0</v>
      </c>
      <c r="H17" s="1">
        <f>+Sistema!G110+Sistema!G146+Sistema!G182</f>
        <v>0</v>
      </c>
      <c r="I17" s="1"/>
      <c r="J17" s="1"/>
      <c r="K17" s="1">
        <f>+Sistema!I110+Sistema!I146+Sistema!I182</f>
        <v>0</v>
      </c>
      <c r="L17" s="1">
        <f>+Sistema!J110+Sistema!J146+Sistema!J182</f>
        <v>0</v>
      </c>
      <c r="M17" s="1">
        <f>+Sistema!K110+Sistema!K146+Sistema!K182</f>
        <v>0</v>
      </c>
      <c r="N17" s="1">
        <f>+Sistema!L110+Sistema!L146+Sistema!L182</f>
        <v>0</v>
      </c>
      <c r="O17" s="1">
        <f>+Sistema!M110+Sistema!M146+Sistema!M182</f>
        <v>0</v>
      </c>
      <c r="P17" s="1">
        <f>+Sistema!N110+Sistema!N146+Sistema!N182</f>
        <v>0</v>
      </c>
      <c r="Q17" s="1"/>
      <c r="R17" s="1"/>
      <c r="S17" s="1">
        <f>+Sistema!P110+Sistema!P146+Sistema!P182</f>
        <v>0</v>
      </c>
      <c r="T17" s="1">
        <f>+Sistema!Q110+Sistema!Q146+Sistema!Q182</f>
        <v>0</v>
      </c>
      <c r="U17" s="1">
        <f>+Sistema!R110+Sistema!R146+Sistema!R182</f>
        <v>0</v>
      </c>
      <c r="V17" s="1">
        <f>+Sistema!S110+Sistema!S146+Sistema!S182</f>
        <v>0</v>
      </c>
      <c r="W17" s="1">
        <f>+Sistema!T110+Sistema!T146+Sistema!T182</f>
        <v>0</v>
      </c>
      <c r="X17" s="1">
        <f>+Sistema!U110+Sistema!U146+Sistema!U182</f>
        <v>0</v>
      </c>
      <c r="Y17" s="1"/>
      <c r="Z17" s="1"/>
      <c r="AA17" s="1">
        <f>+Sistema!W110+Sistema!W146+Sistema!W182</f>
        <v>0</v>
      </c>
      <c r="AB17" s="1">
        <f>+Sistema!X110+Sistema!X146+Sistema!X182</f>
        <v>0</v>
      </c>
      <c r="AC17" s="1">
        <f>+Sistema!Y110+Sistema!Y146+Sistema!Y182</f>
        <v>0</v>
      </c>
      <c r="AD17" s="1">
        <f>+Sistema!Z110+Sistema!Z146+Sistema!Z182</f>
        <v>0</v>
      </c>
      <c r="AE17" s="1">
        <f>+Sistema!AA110+Sistema!AA146+Sistema!AA182</f>
        <v>0</v>
      </c>
      <c r="AF17" s="1">
        <f>+Sistema!AB110+Sistema!AB146+Sistema!AB182</f>
        <v>0</v>
      </c>
    </row>
    <row r="18" spans="1:32" x14ac:dyDescent="0.25">
      <c r="A18" t="s">
        <v>1333</v>
      </c>
      <c r="B18" s="1"/>
      <c r="C18" s="7">
        <f>+C19/C12</f>
        <v>0.15655932663819028</v>
      </c>
      <c r="D18" s="7">
        <f t="shared" ref="D18:G18" si="22">+D19/D12</f>
        <v>0.18084428544685471</v>
      </c>
      <c r="E18" s="7">
        <f t="shared" si="22"/>
        <v>0.1466181891998016</v>
      </c>
      <c r="F18" s="7">
        <f t="shared" si="22"/>
        <v>0.14033952444267425</v>
      </c>
      <c r="G18" s="7">
        <f t="shared" si="22"/>
        <v>0.16444982123891991</v>
      </c>
      <c r="H18" s="7">
        <f t="shared" ref="H18" si="23">+H19/H12</f>
        <v>0.14478794359606573</v>
      </c>
      <c r="I18" s="1"/>
      <c r="J18" s="1"/>
      <c r="K18" s="28">
        <f>+K13/K12</f>
        <v>0.62095336827338055</v>
      </c>
      <c r="L18" s="28">
        <f t="shared" ref="L18:O18" si="24">+L13/L12</f>
        <v>0.61804993804982589</v>
      </c>
      <c r="M18" s="28">
        <f t="shared" si="24"/>
        <v>0.75737919194916736</v>
      </c>
      <c r="N18" s="28">
        <f t="shared" si="24"/>
        <v>0.87761171668565086</v>
      </c>
      <c r="O18" s="28">
        <f t="shared" si="24"/>
        <v>0.90374541479826742</v>
      </c>
      <c r="P18" s="28">
        <f t="shared" ref="P18" si="25">+P13/P12</f>
        <v>0.86589290632511695</v>
      </c>
      <c r="Q18" s="1"/>
      <c r="R18" s="1"/>
      <c r="S18" s="1"/>
      <c r="T18" s="7">
        <f>+T19/S19-1</f>
        <v>1.1201875803399721</v>
      </c>
      <c r="U18" s="7">
        <f t="shared" ref="U18:X18" si="26">+U19/T19-1</f>
        <v>0.33208431324996046</v>
      </c>
      <c r="V18" s="7">
        <f t="shared" si="26"/>
        <v>0.21184888452855621</v>
      </c>
      <c r="W18" s="7">
        <f t="shared" si="26"/>
        <v>-0.21979750952665467</v>
      </c>
      <c r="X18" s="7">
        <f t="shared" si="26"/>
        <v>-1.7746945235763589E-2</v>
      </c>
      <c r="Y18" s="58">
        <f>+W19/S19</f>
        <v>2.6703107241724346</v>
      </c>
      <c r="Z18" s="58"/>
      <c r="AA18" s="1"/>
      <c r="AB18" s="1"/>
      <c r="AC18" s="1"/>
      <c r="AD18" s="1"/>
      <c r="AE18" s="1">
        <v>976.26680924000004</v>
      </c>
      <c r="AF18" s="1">
        <v>977.26680924000004</v>
      </c>
    </row>
    <row r="19" spans="1:32" x14ac:dyDescent="0.25">
      <c r="A19" s="9" t="s">
        <v>1236</v>
      </c>
      <c r="B19" s="1" t="e">
        <f>SUM(B20:B24)</f>
        <v>#REF!</v>
      </c>
      <c r="C19" s="1">
        <f>SUM(C20:C24)</f>
        <v>83.001593740000004</v>
      </c>
      <c r="D19" s="1">
        <f>SUM(D20:D24)</f>
        <v>107.66253852999999</v>
      </c>
      <c r="E19" s="1">
        <f>SUM(E20:E24)</f>
        <v>130.62220314000001</v>
      </c>
      <c r="F19" s="1">
        <f>SUM(F20:F24)</f>
        <v>122.68004189999999</v>
      </c>
      <c r="G19" s="1">
        <f t="shared" ref="G19" si="27">SUM(G20:G24)</f>
        <v>141.09373219999998</v>
      </c>
      <c r="H19" s="1">
        <f t="shared" ref="H19" si="28">SUM(H20:H24)</f>
        <v>142.89449751999999</v>
      </c>
      <c r="I19" s="1"/>
      <c r="J19" s="1"/>
      <c r="K19" s="1">
        <f t="shared" ref="K19:O19" si="29">SUM(K20:K24)</f>
        <v>4.5395838700000004</v>
      </c>
      <c r="L19" s="1">
        <f t="shared" si="29"/>
        <v>2.1308302299999999</v>
      </c>
      <c r="M19" s="1">
        <f t="shared" si="29"/>
        <v>0.92924925000000003</v>
      </c>
      <c r="N19" s="1">
        <f t="shared" si="29"/>
        <v>6.9086745000000001</v>
      </c>
      <c r="O19" s="1">
        <f t="shared" si="29"/>
        <v>35.272725210000004</v>
      </c>
      <c r="P19" s="1">
        <f t="shared" ref="P19" si="30">SUM(P20:P24)</f>
        <v>27.573068419999998</v>
      </c>
      <c r="Q19" s="1"/>
      <c r="R19" s="1"/>
      <c r="S19" s="1">
        <f t="shared" ref="S19:W19" si="31">SUM(S20:S24)</f>
        <v>26.657729699999997</v>
      </c>
      <c r="T19" s="1">
        <f t="shared" si="31"/>
        <v>56.519387430000009</v>
      </c>
      <c r="U19" s="1">
        <f t="shared" si="31"/>
        <v>75.288589390000013</v>
      </c>
      <c r="V19" s="1">
        <f t="shared" si="31"/>
        <v>91.238393070000001</v>
      </c>
      <c r="W19" s="1">
        <f t="shared" si="31"/>
        <v>71.184421500000013</v>
      </c>
      <c r="X19" s="1">
        <f t="shared" ref="X19" si="32">SUM(X20:X24)</f>
        <v>69.921115470000004</v>
      </c>
      <c r="Y19" s="172">
        <f>+W19/V19-1</f>
        <v>-0.21979750952665467</v>
      </c>
      <c r="Z19" s="172"/>
      <c r="AA19" s="1">
        <f t="shared" ref="AA19:AE19" si="33">SUM(AA20:AA24)</f>
        <v>0</v>
      </c>
      <c r="AB19" s="1">
        <f t="shared" si="33"/>
        <v>1.1709128400000002</v>
      </c>
      <c r="AC19" s="1">
        <f t="shared" si="33"/>
        <v>0</v>
      </c>
      <c r="AD19" s="1">
        <f t="shared" si="33"/>
        <v>0</v>
      </c>
      <c r="AE19" s="1">
        <f t="shared" si="33"/>
        <v>0</v>
      </c>
      <c r="AF19" s="1">
        <f t="shared" ref="AF19" si="34">SUM(AF20:AF24)</f>
        <v>14.289738640000001</v>
      </c>
    </row>
    <row r="20" spans="1:32" x14ac:dyDescent="0.25">
      <c r="A20" t="s">
        <v>1231</v>
      </c>
      <c r="B20" s="1" t="e">
        <f>+Sistema!#REF!+Sistema!#REF!+Sistema!#REF!+Sistema!#REF!+Sistema!#REF!+Sistema!#REF!</f>
        <v>#REF!</v>
      </c>
      <c r="C20" s="1">
        <f>+Sistema!B188+Sistema!B218+Sistema!B248+Sistema!B278+Sistema!B309+Sistema!B340</f>
        <v>61.798030740000002</v>
      </c>
      <c r="D20" s="1">
        <f>+Sistema!C188+Sistema!C218+Sistema!C248+Sistema!C278+Sistema!C309+Sistema!C340</f>
        <v>81.855328470000003</v>
      </c>
      <c r="E20" s="1">
        <f>+Sistema!D188+Sistema!D218+Sistema!D248+Sistema!D278+Sistema!D309+Sistema!D340</f>
        <v>118.92183964</v>
      </c>
      <c r="F20" s="1">
        <f>+Sistema!E188+Sistema!E218+Sistema!E248+Sistema!E278+Sistema!E309+Sistema!E340</f>
        <v>106.55060648999999</v>
      </c>
      <c r="G20" s="1">
        <f>+Sistema!F188+Sistema!F218+Sistema!F248+Sistema!F278+Sistema!F309+Sistema!F340</f>
        <v>121.40441136</v>
      </c>
      <c r="H20" s="1">
        <f>+Sistema!G188+Sistema!G218+Sistema!G248+Sistema!G278+Sistema!G309+Sistema!G340</f>
        <v>84.058757719999988</v>
      </c>
      <c r="I20" s="7">
        <f>+H20/G20-1</f>
        <v>-0.30761364617352405</v>
      </c>
      <c r="J20" s="7"/>
      <c r="K20" s="1">
        <f>+Sistema!I188+Sistema!I218+Sistema!I248+Sistema!I278+Sistema!I309+Sistema!I340</f>
        <v>1.6732599999999997E-2</v>
      </c>
      <c r="L20" s="1">
        <f>+Sistema!J188+Sistema!J218+Sistema!J248+Sistema!J278+Sistema!J309+Sistema!J340</f>
        <v>4.8013999999999999E-4</v>
      </c>
      <c r="M20" s="1">
        <f>+Sistema!K188+Sistema!K218+Sistema!K248+Sistema!K278+Sistema!K309+Sistema!K340</f>
        <v>4.8013999999999999E-4</v>
      </c>
      <c r="N20" s="1">
        <f>+Sistema!L188+Sistema!L218+Sistema!L248+Sistema!L278+Sistema!L309+Sistema!L340</f>
        <v>6.1999051400000003</v>
      </c>
      <c r="O20" s="1">
        <f>+Sistema!M188+Sistema!M218+Sistema!M248+Sistema!M278+Sistema!M309+Sistema!M340</f>
        <v>34.466516650000003</v>
      </c>
      <c r="P20" s="1">
        <f>+Sistema!N188+Sistema!N218+Sistema!N248+Sistema!N278+Sistema!N309+Sistema!N340</f>
        <v>27.12713926</v>
      </c>
      <c r="Q20" s="1"/>
      <c r="R20" s="1"/>
      <c r="S20" s="1">
        <f>+Sistema!P188+Sistema!P218+Sistema!P248+Sistema!P278+Sistema!P309+Sistema!P340</f>
        <v>20.925799859999998</v>
      </c>
      <c r="T20" s="1">
        <f>+Sistema!Q188+Sistema!Q218+Sistema!Q248+Sistema!Q278+Sistema!Q309+Sistema!Q340</f>
        <v>50.135053600000006</v>
      </c>
      <c r="U20" s="1">
        <f>+Sistema!R188+Sistema!R218+Sistema!R248+Sistema!R278+Sistema!R309+Sistema!R340</f>
        <v>71.598144520000005</v>
      </c>
      <c r="V20" s="1">
        <f>+Sistema!S188+Sistema!S218+Sistema!S248+Sistema!S278+Sistema!S309+Sistema!S340</f>
        <v>87.122235029999999</v>
      </c>
      <c r="W20" s="1">
        <f>+Sistema!T188+Sistema!T218+Sistema!T248+Sistema!T278+Sistema!T309+Sistema!T340</f>
        <v>67.201094770000012</v>
      </c>
      <c r="X20" s="1">
        <f>+Sistema!U188+Sistema!U218+Sistema!U248+Sistema!U278+Sistema!U309+Sistema!U340</f>
        <v>66.492502729999998</v>
      </c>
      <c r="Y20" s="172">
        <f>+W20/V20-1</f>
        <v>-0.22865736000850145</v>
      </c>
      <c r="Z20" s="172"/>
      <c r="AA20" s="1">
        <f>+Sistema!W188+Sistema!W218+Sistema!W248+Sistema!W278+Sistema!W309+Sistema!W340</f>
        <v>0</v>
      </c>
      <c r="AB20" s="1">
        <f>+Sistema!X188+Sistema!X218+Sistema!X248+Sistema!X278+Sistema!X309+Sistema!X340</f>
        <v>1.1709128400000002</v>
      </c>
      <c r="AC20" s="1">
        <f>+Sistema!Y188+Sistema!Y218+Sistema!Y248+Sistema!Y278+Sistema!Y309+Sistema!Y340</f>
        <v>0</v>
      </c>
      <c r="AD20" s="1">
        <f>+Sistema!Z188+Sistema!Z218+Sistema!Z248+Sistema!Z278+Sistema!Z309+Sistema!Z340</f>
        <v>0</v>
      </c>
      <c r="AE20" s="1">
        <f>+Sistema!AA188+Sistema!AA218+Sistema!AA248+Sistema!AA278+Sistema!AA309+Sistema!AA340</f>
        <v>0</v>
      </c>
      <c r="AF20" s="1">
        <f>+Sistema!AB188+Sistema!AB218+Sistema!AB248+Sistema!AB278+Sistema!AB309+Sistema!AB340</f>
        <v>14.289738640000001</v>
      </c>
    </row>
    <row r="21" spans="1:32" x14ac:dyDescent="0.25">
      <c r="A21" t="s">
        <v>1232</v>
      </c>
      <c r="B21" s="1" t="e">
        <f>+Sistema!#REF!+Sistema!#REF!+Sistema!#REF!+Sistema!#REF!+Sistema!#REF!+Sistema!#REF!</f>
        <v>#REF!</v>
      </c>
      <c r="C21" s="1">
        <f>+Sistema!B194+Sistema!B224+Sistema!B254+Sistema!B284+Sistema!B315+Sistema!B346</f>
        <v>7.697403529999999</v>
      </c>
      <c r="D21" s="1">
        <f>+Sistema!C194+Sistema!C224+Sistema!C254+Sistema!C284+Sistema!C315+Sistema!C346</f>
        <v>6.4889429000000005</v>
      </c>
      <c r="E21" s="1">
        <f>+Sistema!D194+Sistema!D224+Sistema!D254+Sistema!D284+Sistema!D315+Sistema!D346</f>
        <v>5.9565403699999999</v>
      </c>
      <c r="F21" s="1">
        <f>+Sistema!E194+Sistema!E224+Sistema!E254+Sistema!E284+Sistema!E315+Sistema!E346</f>
        <v>6.16943076</v>
      </c>
      <c r="G21" s="1">
        <f>+Sistema!F194+Sistema!F224+Sistema!F254+Sistema!F284+Sistema!F315+Sistema!F346</f>
        <v>4.7720038300000001</v>
      </c>
      <c r="H21" s="1">
        <f>+Sistema!G194+Sistema!G224+Sistema!G254+Sistema!G284+Sistema!G315+Sistema!G346</f>
        <v>1.9800363200000002</v>
      </c>
      <c r="I21" s="1"/>
      <c r="J21" s="1"/>
      <c r="K21" s="1">
        <f>+Sistema!I194+Sistema!I224+Sistema!I254+Sistema!I284+Sistema!I315+Sistema!I346</f>
        <v>0</v>
      </c>
      <c r="L21" s="1">
        <f>+Sistema!J194+Sistema!J224+Sistema!J254+Sistema!J284+Sistema!J315+Sistema!J346</f>
        <v>0</v>
      </c>
      <c r="M21" s="1">
        <f>+Sistema!K194+Sistema!K224+Sistema!K254+Sistema!K284+Sistema!K315+Sistema!K346</f>
        <v>0</v>
      </c>
      <c r="N21" s="1">
        <f>+Sistema!L194+Sistema!L224+Sistema!L254+Sistema!L284+Sistema!L315+Sistema!L346</f>
        <v>0</v>
      </c>
      <c r="O21" s="1">
        <f>+Sistema!M194+Sistema!M224+Sistema!M254+Sistema!M284+Sistema!M315+Sistema!M346</f>
        <v>0</v>
      </c>
      <c r="P21" s="1">
        <f>+Sistema!N194+Sistema!N224+Sistema!N254+Sistema!N284+Sistema!N315+Sistema!N346</f>
        <v>0</v>
      </c>
      <c r="Q21" s="1"/>
      <c r="R21" s="1"/>
      <c r="S21" s="1">
        <f>+Sistema!P194+Sistema!P224+Sistema!P254+Sistema!P284+Sistema!P315+Sistema!P346</f>
        <v>0</v>
      </c>
      <c r="T21" s="1">
        <f>+Sistema!Q194+Sistema!Q224+Sistema!Q254+Sistema!Q284+Sistema!Q315+Sistema!Q346</f>
        <v>0</v>
      </c>
      <c r="U21" s="1">
        <f>+Sistema!R194+Sistema!R224+Sistema!R254+Sistema!R284+Sistema!R315+Sistema!R346</f>
        <v>0</v>
      </c>
      <c r="V21" s="1">
        <f>+Sistema!S194+Sistema!S224+Sistema!S254+Sistema!S284+Sistema!S315+Sistema!S346</f>
        <v>0</v>
      </c>
      <c r="W21" s="1">
        <f>+Sistema!T194+Sistema!T224+Sistema!T254+Sistema!T284+Sistema!T315+Sistema!T346</f>
        <v>0</v>
      </c>
      <c r="X21" s="1">
        <f>+Sistema!U194+Sistema!U224+Sistema!U254+Sistema!U284+Sistema!U315+Sistema!U346</f>
        <v>0</v>
      </c>
      <c r="Y21" s="172"/>
      <c r="Z21" s="172"/>
      <c r="AA21" s="1">
        <f>+Sistema!W194+Sistema!W224+Sistema!W254+Sistema!W284+Sistema!W315+Sistema!W346</f>
        <v>0</v>
      </c>
      <c r="AB21" s="1">
        <f>+Sistema!X194+Sistema!X224+Sistema!X254+Sistema!X284+Sistema!X315+Sistema!X346</f>
        <v>0</v>
      </c>
      <c r="AC21" s="1">
        <f>+Sistema!Y194+Sistema!Y224+Sistema!Y254+Sistema!Y284+Sistema!Y315+Sistema!Y346</f>
        <v>0</v>
      </c>
      <c r="AD21" s="1">
        <f>+Sistema!Z194+Sistema!Z224+Sistema!Z254+Sistema!Z284+Sistema!Z315+Sistema!Z346</f>
        <v>0</v>
      </c>
      <c r="AE21" s="1">
        <f>+Sistema!AA194+Sistema!AA224+Sistema!AA254+Sistema!AA284+Sistema!AA315+Sistema!AA346</f>
        <v>0</v>
      </c>
      <c r="AF21" s="1">
        <f>+Sistema!AB194+Sistema!AB224+Sistema!AB254+Sistema!AB284+Sistema!AB315+Sistema!AB346</f>
        <v>0</v>
      </c>
    </row>
    <row r="22" spans="1:32" x14ac:dyDescent="0.25">
      <c r="A22" t="s">
        <v>1233</v>
      </c>
      <c r="B22" s="1" t="e">
        <f>+Sistema!#REF!+Sistema!#REF!+Sistema!#REF!+Sistema!#REF!+Sistema!#REF!+Sistema!#REF!</f>
        <v>#REF!</v>
      </c>
      <c r="C22" s="1">
        <f>+Sistema!B200+Sistema!B230+Sistema!B260+Sistema!B290+Sistema!B321+Sistema!B352</f>
        <v>0</v>
      </c>
      <c r="D22" s="1">
        <f>+Sistema!C200+Sistema!C230+Sistema!C260+Sistema!C290+Sistema!C321+Sistema!C352</f>
        <v>0</v>
      </c>
      <c r="E22" s="1">
        <f>+Sistema!D200+Sistema!D230+Sistema!D260+Sistema!D290+Sistema!D321+Sistema!D352</f>
        <v>0</v>
      </c>
      <c r="F22" s="1">
        <f>+Sistema!E200+Sistema!E230+Sistema!E260+Sistema!E290+Sistema!E321+Sistema!E352</f>
        <v>0</v>
      </c>
      <c r="G22" s="1">
        <f>+Sistema!F200+Sistema!F230+Sistema!F260+Sistema!F290+Sistema!F321+Sistema!F352</f>
        <v>0</v>
      </c>
      <c r="H22" s="1">
        <f>+Sistema!G200+Sistema!G230+Sistema!G260+Sistema!G290+Sistema!G321+Sistema!G352</f>
        <v>0</v>
      </c>
      <c r="I22" s="1"/>
      <c r="J22" s="1"/>
      <c r="K22" s="1">
        <f>+Sistema!I200+Sistema!I230+Sistema!I260+Sistema!I290+Sistema!I321+Sistema!I352</f>
        <v>4.5032591399999999</v>
      </c>
      <c r="L22" s="1">
        <f>+Sistema!J200+Sistema!J230+Sistema!J260+Sistema!J290+Sistema!J321+Sistema!J352</f>
        <v>2.09066931</v>
      </c>
      <c r="M22" s="1">
        <f>+Sistema!K200+Sistema!K230+Sistema!K260+Sistema!K290+Sistema!K321+Sistema!K352</f>
        <v>0.91383204000000007</v>
      </c>
      <c r="N22" s="1">
        <f>+Sistema!L200+Sistema!L230+Sistema!L260+Sistema!L290+Sistema!L321+Sistema!L352</f>
        <v>0.70078512000000004</v>
      </c>
      <c r="O22" s="1">
        <f>+Sistema!M200+Sistema!M230+Sistema!M260+Sistema!M290+Sistema!M321+Sistema!M352</f>
        <v>0.79829877000000005</v>
      </c>
      <c r="P22" s="1">
        <f>+Sistema!N200+Sistema!N230+Sistema!N260+Sistema!N290+Sistema!N321+Sistema!N352</f>
        <v>0.43850737000000001</v>
      </c>
      <c r="Q22" s="1"/>
      <c r="R22" s="1"/>
      <c r="S22" s="1">
        <f>+Sistema!P200+Sistema!P230+Sistema!P260+Sistema!P290+Sistema!P321+Sistema!P352</f>
        <v>0</v>
      </c>
      <c r="T22" s="1">
        <f>+Sistema!Q200+Sistema!Q230+Sistema!Q260+Sistema!Q290+Sistema!Q321+Sistema!Q352</f>
        <v>0.11217552</v>
      </c>
      <c r="U22" s="1">
        <f>+Sistema!R200+Sistema!R230+Sistema!R260+Sistema!R290+Sistema!R321+Sistema!R352</f>
        <v>0.11739099</v>
      </c>
      <c r="V22" s="1">
        <f>+Sistema!S200+Sistema!S230+Sistema!S260+Sistema!S290+Sistema!S321+Sistema!S352</f>
        <v>8.277045999999999E-2</v>
      </c>
      <c r="W22" s="1">
        <f>+Sistema!T200+Sistema!T230+Sistema!T260+Sistema!T290+Sistema!T321+Sistema!T352</f>
        <v>0</v>
      </c>
      <c r="X22" s="1">
        <f>+Sistema!U200+Sistema!U230+Sistema!U260+Sistema!U290+Sistema!U321+Sistema!U352</f>
        <v>1.936446E-2</v>
      </c>
      <c r="Y22" s="172"/>
      <c r="Z22" s="172"/>
      <c r="AA22" s="1">
        <f>+Sistema!W200+Sistema!W230+Sistema!W260+Sistema!W290+Sistema!W321+Sistema!W352</f>
        <v>0</v>
      </c>
      <c r="AB22" s="1">
        <f>+Sistema!X200+Sistema!X230+Sistema!X260+Sistema!X290+Sistema!X321+Sistema!X352</f>
        <v>0</v>
      </c>
      <c r="AC22" s="1">
        <f>+Sistema!Y200+Sistema!Y230+Sistema!Y260+Sistema!Y290+Sistema!Y321+Sistema!Y352</f>
        <v>0</v>
      </c>
      <c r="AD22" s="1">
        <f>+Sistema!Z200+Sistema!Z230+Sistema!Z260+Sistema!Z290+Sistema!Z321+Sistema!Z352</f>
        <v>0</v>
      </c>
      <c r="AE22" s="1">
        <f>+Sistema!AA200+Sistema!AA230+Sistema!AA260+Sistema!AA290+Sistema!AA321+Sistema!AA352</f>
        <v>0</v>
      </c>
      <c r="AF22" s="1">
        <f>+Sistema!AB200+Sistema!AB230+Sistema!AB260+Sistema!AB290+Sistema!AB321+Sistema!AB352</f>
        <v>0</v>
      </c>
    </row>
    <row r="23" spans="1:32" x14ac:dyDescent="0.25">
      <c r="A23" t="s">
        <v>1234</v>
      </c>
      <c r="B23" s="1" t="e">
        <f>+Sistema!#REF!+Sistema!#REF!+Sistema!#REF!+Sistema!#REF!+Sistema!#REF!+Sistema!#REF!</f>
        <v>#REF!</v>
      </c>
      <c r="C23" s="1">
        <f>+Sistema!B206+Sistema!B236+Sistema!B266+Sistema!B296+Sistema!B327+Sistema!B358</f>
        <v>13.19068193</v>
      </c>
      <c r="D23" s="1">
        <f>+Sistema!C206+Sistema!C236+Sistema!C266+Sistema!C296+Sistema!C327+Sistema!C358</f>
        <v>17.43951659</v>
      </c>
      <c r="E23" s="1">
        <f>+Sistema!D206+Sistema!D236+Sistema!D266+Sistema!D296+Sistema!D327+Sistema!D358</f>
        <v>5.7384097699999996</v>
      </c>
      <c r="F23" s="1">
        <f>+Sistema!E206+Sistema!E236+Sistema!E266+Sistema!E296+Sistema!E327+Sistema!E358</f>
        <v>9.95582572</v>
      </c>
      <c r="G23" s="1">
        <f>+Sistema!F206+Sistema!F236+Sistema!F266+Sistema!F296+Sistema!F327+Sistema!F358</f>
        <v>14.912514499999999</v>
      </c>
      <c r="H23" s="1">
        <f>+Sistema!G206+Sistema!G236+Sistema!G266+Sistema!G296+Sistema!G327+Sistema!G358</f>
        <v>49.500411690000007</v>
      </c>
      <c r="I23" s="7">
        <f>+H23/G23-1</f>
        <v>2.3193873300173498</v>
      </c>
      <c r="J23" s="7"/>
      <c r="K23" s="1">
        <f>+Sistema!I206+Sistema!I236+Sistema!I266+Sistema!I296+Sistema!I327+Sistema!I358</f>
        <v>1.9592129999999999E-2</v>
      </c>
      <c r="L23" s="1">
        <f>+Sistema!J206+Sistema!J236+Sistema!J266+Sistema!J296+Sistema!J327+Sistema!J358</f>
        <v>3.9680779999999999E-2</v>
      </c>
      <c r="M23" s="1">
        <f>+Sistema!K206+Sistema!K236+Sistema!K266+Sistema!K296+Sistema!K327+Sistema!K358</f>
        <v>1.4937069999999998E-2</v>
      </c>
      <c r="N23" s="1">
        <f>+Sistema!L206+Sistema!L236+Sistema!L266+Sistema!L296+Sistema!L327+Sistema!L358</f>
        <v>7.9842400000000001E-3</v>
      </c>
      <c r="O23" s="1">
        <f>+Sistema!M206+Sistema!M236+Sistema!M266+Sistema!M296+Sistema!M327+Sistema!M358</f>
        <v>7.9097899999999999E-3</v>
      </c>
      <c r="P23" s="1">
        <f>+Sistema!N206+Sistema!N236+Sistema!N266+Sistema!N296+Sistema!N327+Sistema!N358</f>
        <v>7.4217899999999993E-3</v>
      </c>
      <c r="Q23" s="1"/>
      <c r="R23" s="1"/>
      <c r="S23" s="1">
        <f>+Sistema!P206+Sistema!P236+Sistema!P266+Sistema!P296+Sistema!P327+Sistema!P358</f>
        <v>5.7319298400000003</v>
      </c>
      <c r="T23" s="1">
        <f>+Sistema!Q206+Sistema!Q236+Sistema!Q266+Sistema!Q296+Sistema!Q327+Sistema!Q358</f>
        <v>6.2713020999999998</v>
      </c>
      <c r="U23" s="1">
        <f>+Sistema!R206+Sistema!R236+Sistema!R266+Sistema!R296+Sistema!R327+Sistema!R358</f>
        <v>3.34139885</v>
      </c>
      <c r="V23" s="1">
        <f>+Sistema!S206+Sistema!S236+Sistema!S266+Sistema!S296+Sistema!S327+Sistema!S358</f>
        <v>4.0303515800000005</v>
      </c>
      <c r="W23" s="1">
        <f>+Sistema!T206+Sistema!T236+Sistema!T266+Sistema!T296+Sistema!T327+Sistema!T358</f>
        <v>3.9830387300000001</v>
      </c>
      <c r="X23" s="1">
        <f>+Sistema!U206+Sistema!U236+Sistema!U266+Sistema!U296+Sistema!U327+Sistema!U358</f>
        <v>3.4088165699999999</v>
      </c>
      <c r="Y23" s="172"/>
      <c r="Z23" s="172"/>
      <c r="AA23" s="1">
        <f>+Sistema!W206+Sistema!W236+Sistema!W266+Sistema!W296+Sistema!W327+Sistema!W358</f>
        <v>0</v>
      </c>
      <c r="AB23" s="1">
        <f>+Sistema!X206+Sistema!X236+Sistema!X266+Sistema!X296+Sistema!X327+Sistema!X358</f>
        <v>0</v>
      </c>
      <c r="AC23" s="1">
        <f>+Sistema!Y206+Sistema!Y236+Sistema!Y266+Sistema!Y296+Sistema!Y327+Sistema!Y358</f>
        <v>0</v>
      </c>
      <c r="AD23" s="1">
        <f>+Sistema!Z206+Sistema!Z236+Sistema!Z266+Sistema!Z296+Sistema!Z327+Sistema!Z358</f>
        <v>0</v>
      </c>
      <c r="AE23" s="1">
        <f>+Sistema!AA206+Sistema!AA236+Sistema!AA266+Sistema!AA296+Sistema!AA327+Sistema!AA358</f>
        <v>0</v>
      </c>
      <c r="AF23" s="1">
        <f>+Sistema!AB206+Sistema!AB236+Sistema!AB266+Sistema!AB296+Sistema!AB327+Sistema!AB358</f>
        <v>0</v>
      </c>
    </row>
    <row r="24" spans="1:32" x14ac:dyDescent="0.25">
      <c r="A24" t="s">
        <v>1235</v>
      </c>
      <c r="B24" s="1" t="e">
        <f>+Sistema!#REF!+Sistema!#REF!+Sistema!#REF!+Sistema!#REF!+Sistema!#REF!+Sistema!#REF!</f>
        <v>#REF!</v>
      </c>
      <c r="C24" s="1">
        <f>+Sistema!B212+Sistema!B242+Sistema!B272+Sistema!B302+Sistema!B333+Sistema!B364</f>
        <v>0.31547754</v>
      </c>
      <c r="D24" s="1">
        <f>+Sistema!C212+Sistema!C242+Sistema!C272+Sistema!C302+Sistema!C333+Sistema!C364</f>
        <v>1.87875057</v>
      </c>
      <c r="E24" s="1">
        <f>+Sistema!D212+Sistema!D242+Sistema!D272+Sistema!D302+Sistema!D333+Sistema!D364</f>
        <v>5.4133599999999999E-3</v>
      </c>
      <c r="F24" s="1">
        <f>+Sistema!E212+Sistema!E242+Sistema!E272+Sistema!E302+Sistema!E333+Sistema!E364</f>
        <v>4.1789300000000008E-3</v>
      </c>
      <c r="G24" s="1">
        <f>+Sistema!F212+Sistema!F242+Sistema!F272+Sistema!F302+Sistema!F333+Sistema!F364</f>
        <v>4.8025100000000003E-3</v>
      </c>
      <c r="H24" s="1">
        <f>+Sistema!G212+Sistema!G242+Sistema!G272+Sistema!G302+Sistema!G333+Sistema!G364</f>
        <v>7.3552917899999999</v>
      </c>
      <c r="I24" s="1"/>
      <c r="J24" s="1"/>
      <c r="K24" s="1">
        <f>+Sistema!I212+Sistema!I242+Sistema!I272+Sistema!I302+Sistema!I333+Sistema!I364</f>
        <v>0</v>
      </c>
      <c r="L24" s="1">
        <f>+Sistema!J212+Sistema!J242+Sistema!J272+Sistema!J302+Sistema!J333+Sistema!J364</f>
        <v>0</v>
      </c>
      <c r="M24" s="1">
        <f>+Sistema!K212+Sistema!K242+Sistema!K272+Sistema!K302+Sistema!K333+Sistema!K364</f>
        <v>0</v>
      </c>
      <c r="N24" s="1">
        <f>+Sistema!L212+Sistema!L242+Sistema!L272+Sistema!L302+Sistema!L333+Sistema!L364</f>
        <v>0</v>
      </c>
      <c r="O24" s="1">
        <f>+Sistema!M212+Sistema!M242+Sistema!M272+Sistema!M302+Sistema!M333+Sistema!M364</f>
        <v>0</v>
      </c>
      <c r="P24" s="1">
        <f>+Sistema!N212+Sistema!N242+Sistema!N272+Sistema!N302+Sistema!N333+Sistema!N364</f>
        <v>0</v>
      </c>
      <c r="Q24" s="1"/>
      <c r="R24" s="1"/>
      <c r="S24" s="1">
        <f>+Sistema!P212+Sistema!P242+Sistema!P272+Sistema!P302+Sistema!P333+Sistema!P364</f>
        <v>0</v>
      </c>
      <c r="T24" s="1">
        <f>+Sistema!Q212+Sistema!Q242+Sistema!Q272+Sistema!Q302+Sistema!Q333+Sistema!Q364</f>
        <v>8.5621000000000004E-4</v>
      </c>
      <c r="U24" s="1">
        <f>+Sistema!R212+Sistema!R242+Sistema!R272+Sistema!R302+Sistema!R333+Sistema!R364</f>
        <v>0.23165503000000001</v>
      </c>
      <c r="V24" s="1">
        <f>+Sistema!S212+Sistema!S242+Sistema!S272+Sistema!S302+Sistema!S333+Sistema!S364</f>
        <v>3.0360000000000001E-3</v>
      </c>
      <c r="W24" s="1">
        <f>+Sistema!T212+Sistema!T242+Sistema!T272+Sistema!T302+Sistema!T333+Sistema!T364</f>
        <v>2.8800000000000001E-4</v>
      </c>
      <c r="X24" s="1">
        <f>+Sistema!U212+Sistema!U242+Sistema!U272+Sistema!U302+Sistema!U333+Sistema!U364</f>
        <v>4.3170999999999997E-4</v>
      </c>
      <c r="Y24" s="172"/>
      <c r="Z24" s="172"/>
      <c r="AA24" s="1">
        <f>+Sistema!W212+Sistema!W242+Sistema!W272+Sistema!W302+Sistema!W333+Sistema!W364</f>
        <v>0</v>
      </c>
      <c r="AB24" s="1">
        <f>+Sistema!X212+Sistema!X242+Sistema!X272+Sistema!X302+Sistema!X333+Sistema!X364</f>
        <v>0</v>
      </c>
      <c r="AC24" s="1">
        <f>+Sistema!Y212+Sistema!Y242+Sistema!Y272+Sistema!Y302+Sistema!Y333+Sistema!Y364</f>
        <v>0</v>
      </c>
      <c r="AD24" s="1">
        <f>+Sistema!Z212+Sistema!Z242+Sistema!Z272+Sistema!Z302+Sistema!Z333+Sistema!Z364</f>
        <v>0</v>
      </c>
      <c r="AE24" s="1">
        <f>+Sistema!AA212+Sistema!AA242+Sistema!AA272+Sistema!AA302+Sistema!AA333+Sistema!AA364</f>
        <v>0</v>
      </c>
      <c r="AF24" s="1">
        <f>+Sistema!AB212+Sistema!AB242+Sistema!AB272+Sistema!AB302+Sistema!AB333+Sistema!AB364</f>
        <v>0</v>
      </c>
    </row>
    <row r="25" spans="1:32" x14ac:dyDescent="0.25">
      <c r="A25" t="str">
        <f>+Sistema!A381</f>
        <v>15                  DEUDORES POR ACEPTACIONES</v>
      </c>
      <c r="B25" s="1" t="e">
        <f>+Sistema!#REF!</f>
        <v>#REF!</v>
      </c>
      <c r="C25" s="1">
        <f>+Sistema!B381</f>
        <v>0</v>
      </c>
      <c r="D25" s="1">
        <f>+Sistema!C381</f>
        <v>0</v>
      </c>
      <c r="E25" s="1">
        <f>+Sistema!D381</f>
        <v>0</v>
      </c>
      <c r="F25" s="1">
        <f>+Sistema!E381</f>
        <v>0</v>
      </c>
      <c r="G25" s="1">
        <f>+Sistema!F381</f>
        <v>0</v>
      </c>
      <c r="H25" s="1">
        <f>+Sistema!G381</f>
        <v>0</v>
      </c>
      <c r="I25" s="1"/>
      <c r="J25" s="1"/>
      <c r="K25" s="1">
        <f>+Sistema!I381</f>
        <v>0</v>
      </c>
      <c r="L25" s="1">
        <f>+Sistema!J381</f>
        <v>0</v>
      </c>
      <c r="M25" s="1">
        <f>+Sistema!K381</f>
        <v>0</v>
      </c>
      <c r="N25" s="1">
        <f>+Sistema!L381</f>
        <v>0</v>
      </c>
      <c r="O25" s="1">
        <f>+Sistema!M381</f>
        <v>0</v>
      </c>
      <c r="P25" s="1">
        <f>+Sistema!N381</f>
        <v>0</v>
      </c>
      <c r="Q25" s="1"/>
      <c r="R25" s="1"/>
      <c r="S25" s="1">
        <f>+Sistema!P381</f>
        <v>0</v>
      </c>
      <c r="T25" s="1">
        <f>+Sistema!Q381</f>
        <v>0</v>
      </c>
      <c r="U25" s="1">
        <f>+Sistema!R381</f>
        <v>0</v>
      </c>
      <c r="V25" s="1">
        <f>+Sistema!S381</f>
        <v>0</v>
      </c>
      <c r="W25" s="1">
        <f>+Sistema!T381</f>
        <v>0</v>
      </c>
      <c r="X25" s="1">
        <f>+Sistema!U381</f>
        <v>0</v>
      </c>
      <c r="Y25" s="172"/>
      <c r="Z25" s="172"/>
      <c r="AA25" s="1">
        <f>+Sistema!W381</f>
        <v>0</v>
      </c>
      <c r="AB25" s="1">
        <f>+Sistema!X381</f>
        <v>0</v>
      </c>
      <c r="AC25" s="1">
        <f>+Sistema!Y381</f>
        <v>0</v>
      </c>
      <c r="AD25" s="1">
        <f>+Sistema!Z381</f>
        <v>0</v>
      </c>
      <c r="AE25" s="1">
        <f>+Sistema!AA381</f>
        <v>0</v>
      </c>
      <c r="AF25" s="1">
        <f>+Sistema!AB381</f>
        <v>0</v>
      </c>
    </row>
    <row r="26" spans="1:32" x14ac:dyDescent="0.25">
      <c r="A26" t="str">
        <f>+Sistema!A499</f>
        <v>1901                Inversiones en acciones y participaciones</v>
      </c>
      <c r="B26" s="1" t="e">
        <f>+Sistema!#REF!</f>
        <v>#REF!</v>
      </c>
      <c r="C26" s="1">
        <f>+Sistema!B499</f>
        <v>12.777439560000001</v>
      </c>
      <c r="D26" s="1">
        <f>+Sistema!C499</f>
        <v>44.010030700000002</v>
      </c>
      <c r="E26" s="1">
        <f>+Sistema!D499</f>
        <v>1.7470991100000002</v>
      </c>
      <c r="F26" s="1">
        <f>+Sistema!E499</f>
        <v>1.6328346699999998</v>
      </c>
      <c r="G26" s="1">
        <f>+Sistema!F499</f>
        <v>2.2491560699999997</v>
      </c>
      <c r="H26" s="1">
        <f>+Sistema!G499</f>
        <v>2.2093997400000003</v>
      </c>
      <c r="I26" s="1"/>
      <c r="J26" s="1"/>
      <c r="K26" s="1">
        <f>+Sistema!I499</f>
        <v>7.3613242999999997</v>
      </c>
      <c r="L26" s="1">
        <f>+Sistema!J499</f>
        <v>7.4417468300000005</v>
      </c>
      <c r="M26" s="1">
        <f>+Sistema!K499</f>
        <v>7.6176075599999997</v>
      </c>
      <c r="N26" s="1">
        <f>+Sistema!L499</f>
        <v>6.9700898000000002</v>
      </c>
      <c r="O26" s="1">
        <f>+Sistema!M499</f>
        <v>6.9464790800000005</v>
      </c>
      <c r="P26" s="1">
        <f>+Sistema!N499</f>
        <v>9.9015871099999995</v>
      </c>
      <c r="Q26" s="1"/>
      <c r="R26" s="1"/>
      <c r="S26" s="1">
        <f>+Sistema!P499</f>
        <v>52.074599759999998</v>
      </c>
      <c r="T26" s="1">
        <f>+Sistema!Q499</f>
        <v>55.243198569999997</v>
      </c>
      <c r="U26" s="1">
        <f>+Sistema!R499</f>
        <v>57.130841350000004</v>
      </c>
      <c r="V26" s="1">
        <f>+Sistema!S499</f>
        <v>58.438624229999995</v>
      </c>
      <c r="W26" s="1">
        <f>+Sistema!T499</f>
        <v>466.93355610000003</v>
      </c>
      <c r="X26" s="1">
        <f>+Sistema!U499</f>
        <v>552.81718733000002</v>
      </c>
      <c r="Y26" s="172"/>
      <c r="Z26" s="172"/>
      <c r="AA26" s="1">
        <f>+Sistema!W499</f>
        <v>0</v>
      </c>
      <c r="AB26" s="1">
        <f>+Sistema!X499</f>
        <v>0</v>
      </c>
      <c r="AC26" s="1">
        <f>+Sistema!Y499</f>
        <v>0</v>
      </c>
      <c r="AD26" s="1">
        <f>+Sistema!Z499</f>
        <v>0</v>
      </c>
      <c r="AE26" s="1">
        <f>+Sistema!AA499</f>
        <v>0</v>
      </c>
      <c r="AF26" s="1">
        <f>+Sistema!AB499</f>
        <v>0</v>
      </c>
    </row>
    <row r="27" spans="1:32" x14ac:dyDescent="0.25">
      <c r="K27" s="7">
        <f>+K15/K12</f>
        <v>0.37904663172661951</v>
      </c>
      <c r="L27" s="7">
        <f t="shared" ref="L27:O27" si="35">+L15/L12</f>
        <v>0.38195006195017411</v>
      </c>
      <c r="M27" s="7">
        <f t="shared" si="35"/>
        <v>0.24262080805083258</v>
      </c>
      <c r="N27" s="7">
        <f t="shared" si="35"/>
        <v>0.12238828331434919</v>
      </c>
      <c r="O27" s="7">
        <f t="shared" si="35"/>
        <v>9.6254585201732579E-2</v>
      </c>
      <c r="P27" s="7">
        <f t="shared" ref="P27" si="36">+P15/P12</f>
        <v>0.13410709367488305</v>
      </c>
    </row>
    <row r="28" spans="1:32" x14ac:dyDescent="0.25">
      <c r="K28" s="7"/>
      <c r="L28" s="7">
        <f t="shared" ref="L28:N28" si="37">+L13/K13-1</f>
        <v>-1.5998645227990216E-2</v>
      </c>
      <c r="M28" s="7">
        <f t="shared" si="37"/>
        <v>1.5668110124825372</v>
      </c>
      <c r="N28" s="7">
        <f t="shared" si="37"/>
        <v>1.0269092139444971</v>
      </c>
      <c r="O28" s="7">
        <f>+O13/N13-1</f>
        <v>3.3755278148913215E-2</v>
      </c>
      <c r="P28" s="7">
        <f>+P13/O13-1</f>
        <v>-0.49482975349977121</v>
      </c>
    </row>
    <row r="29" spans="1:32" x14ac:dyDescent="0.25">
      <c r="A29" t="s">
        <v>1367</v>
      </c>
      <c r="B29" s="100">
        <v>427.18169907999999</v>
      </c>
      <c r="C29" s="100">
        <v>458.56840044</v>
      </c>
      <c r="D29" s="100">
        <v>701.28739385000006</v>
      </c>
      <c r="E29" s="100">
        <v>881.49596841999994</v>
      </c>
      <c r="F29" s="100">
        <v>929.39700401000005</v>
      </c>
      <c r="G29" s="100">
        <v>1376.85532091</v>
      </c>
      <c r="H29" s="100">
        <v>1377.85532091</v>
      </c>
      <c r="L29" s="28">
        <f t="shared" ref="L29:N29" si="38">+L15/K15-1</f>
        <v>-3.8033903693505122E-3</v>
      </c>
      <c r="M29" s="28">
        <f t="shared" si="38"/>
        <v>0.33053269809032004</v>
      </c>
      <c r="N29" s="28">
        <f t="shared" si="38"/>
        <v>-0.11761716374959397</v>
      </c>
      <c r="O29" s="28">
        <f>+O15/N15-1</f>
        <v>-0.21049364625499323</v>
      </c>
      <c r="P29" s="28">
        <f>+P15/O15-1</f>
        <v>-0.26540154161615448</v>
      </c>
      <c r="AA29">
        <f>+Sistema!W557</f>
        <v>348.52304677999996</v>
      </c>
      <c r="AB29">
        <f>+Sistema!X557</f>
        <v>575.99452960999997</v>
      </c>
      <c r="AC29">
        <f>+Sistema!Y557</f>
        <v>791.14859994000005</v>
      </c>
      <c r="AD29">
        <f>+Sistema!Z557</f>
        <v>827.68620090000002</v>
      </c>
      <c r="AE29">
        <f>+Sistema!AA557</f>
        <v>1235.0620308599998</v>
      </c>
      <c r="AF29">
        <f>+Sistema!AB557</f>
        <v>1344.6967553099998</v>
      </c>
    </row>
    <row r="30" spans="1:32" x14ac:dyDescent="0.25">
      <c r="B30" s="106" t="e">
        <f t="shared" ref="B30:G30" si="39">+B31/B29</f>
        <v>#REF!</v>
      </c>
      <c r="C30" s="28">
        <f t="shared" si="39"/>
        <v>0.83282305486718622</v>
      </c>
      <c r="D30" s="28">
        <f t="shared" si="39"/>
        <v>0.92294814112749068</v>
      </c>
      <c r="E30" s="28">
        <f t="shared" si="39"/>
        <v>0.91973876187226078</v>
      </c>
      <c r="F30" s="28">
        <f t="shared" si="39"/>
        <v>0.92955632345755268</v>
      </c>
      <c r="G30" s="28">
        <f t="shared" si="39"/>
        <v>0.92263725892448911</v>
      </c>
      <c r="H30" s="28">
        <f t="shared" ref="H30" si="40">+H31/H29</f>
        <v>0.93417680497100319</v>
      </c>
      <c r="I30" s="8">
        <f>+AVERAGE(C30:G30)</f>
        <v>0.90554070804979592</v>
      </c>
      <c r="J30" s="8"/>
      <c r="AA30" s="7">
        <f t="shared" ref="AA30:AE30" si="41">+AA31/AA29</f>
        <v>0.17668094821536956</v>
      </c>
      <c r="AB30" s="7">
        <f t="shared" si="41"/>
        <v>0.45138867390987486</v>
      </c>
      <c r="AC30" s="7">
        <f t="shared" si="41"/>
        <v>0.53533162308840576</v>
      </c>
      <c r="AD30" s="7">
        <f t="shared" si="41"/>
        <v>0.41028609411482581</v>
      </c>
      <c r="AE30" s="7">
        <f t="shared" si="41"/>
        <v>0.56200123676110358</v>
      </c>
      <c r="AF30" s="7">
        <f t="shared" ref="AF30" si="42">+AF31/AF29</f>
        <v>0.55744077648733037</v>
      </c>
    </row>
    <row r="31" spans="1:32" x14ac:dyDescent="0.25">
      <c r="A31" t="s">
        <v>1237</v>
      </c>
      <c r="B31" s="100" t="e">
        <f>SUM(B32:B40)</f>
        <v>#REF!</v>
      </c>
      <c r="C31" s="100">
        <f>SUM(C32:C40)</f>
        <v>381.90633611999993</v>
      </c>
      <c r="D31" s="100">
        <f>SUM(D32:D40)</f>
        <v>647.25189654999997</v>
      </c>
      <c r="E31" s="100">
        <f>SUM(E32:E40)</f>
        <v>810.7460105900002</v>
      </c>
      <c r="F31" s="100">
        <f>SUM(F32:F40)</f>
        <v>863.92686207999998</v>
      </c>
      <c r="G31" s="100">
        <f t="shared" ref="G31" si="43">SUM(G32:G40)</f>
        <v>1270.3380192200002</v>
      </c>
      <c r="H31" s="100">
        <f t="shared" ref="H31" si="44">SUM(H32:H40)</f>
        <v>1287.1604814000002</v>
      </c>
      <c r="I31" s="1"/>
      <c r="J31" s="1"/>
      <c r="K31" s="1">
        <f t="shared" ref="K31:O31" si="45">SUM(K32:K40)</f>
        <v>55.965522980000003</v>
      </c>
      <c r="L31" s="1">
        <f t="shared" si="45"/>
        <v>112.57599518999999</v>
      </c>
      <c r="M31" s="1">
        <f t="shared" si="45"/>
        <v>179.97617450000001</v>
      </c>
      <c r="N31" s="1">
        <f t="shared" si="45"/>
        <v>199.25990662000001</v>
      </c>
      <c r="O31" s="1">
        <f t="shared" si="45"/>
        <v>174.26041425999998</v>
      </c>
      <c r="P31" s="1">
        <f t="shared" ref="P31" si="46">SUM(P32:P40)</f>
        <v>84.881170490000002</v>
      </c>
      <c r="Q31" s="1"/>
      <c r="R31" s="1"/>
      <c r="S31" s="1">
        <f t="shared" ref="S31:W31" si="47">SUM(S32:S40)</f>
        <v>189.18775343999999</v>
      </c>
      <c r="T31" s="1">
        <f t="shared" si="47"/>
        <v>760.22098226999981</v>
      </c>
      <c r="U31" s="1">
        <f t="shared" si="47"/>
        <v>841.12683217999995</v>
      </c>
      <c r="V31" s="1">
        <f t="shared" si="47"/>
        <v>980.26739510999994</v>
      </c>
      <c r="W31" s="1">
        <f t="shared" si="47"/>
        <v>1633.6114378700001</v>
      </c>
      <c r="X31" s="1">
        <f t="shared" ref="X31" si="48">SUM(X32:X40)</f>
        <v>2167.2991611599996</v>
      </c>
      <c r="Y31" s="1"/>
      <c r="Z31" s="1"/>
      <c r="AA31" s="1">
        <f t="shared" ref="AA31:AE31" si="49">SUM(AA32:AA40)</f>
        <v>61.577382379999996</v>
      </c>
      <c r="AB31" s="1">
        <f t="shared" si="49"/>
        <v>259.99740690000004</v>
      </c>
      <c r="AC31" s="1">
        <f t="shared" si="49"/>
        <v>423.52686411000002</v>
      </c>
      <c r="AD31" s="1">
        <f t="shared" si="49"/>
        <v>339.58813852000003</v>
      </c>
      <c r="AE31" s="1">
        <f t="shared" si="49"/>
        <v>694.10638882000012</v>
      </c>
      <c r="AF31" s="1">
        <f t="shared" ref="AF31" si="50">SUM(AF32:AF40)</f>
        <v>749.58880341999998</v>
      </c>
    </row>
    <row r="32" spans="1:32" x14ac:dyDescent="0.25">
      <c r="A32" t="str">
        <f>+Sistema!A559</f>
        <v>2101                Depósitos a la vista</v>
      </c>
      <c r="B32" s="1" t="e">
        <f>+Sistema!#REF!</f>
        <v>#REF!</v>
      </c>
      <c r="C32" s="1">
        <f>+Sistema!B559</f>
        <v>328.58438468999998</v>
      </c>
      <c r="D32" s="1">
        <f>+Sistema!C559</f>
        <v>363.67017152</v>
      </c>
      <c r="E32" s="1">
        <f>+Sistema!D559</f>
        <v>462.79634366000005</v>
      </c>
      <c r="F32" s="1">
        <f>+Sistema!E559</f>
        <v>593.41152488</v>
      </c>
      <c r="G32" s="1">
        <f>+Sistema!F559</f>
        <v>755.95786448000001</v>
      </c>
      <c r="H32" s="1">
        <f>+Sistema!G559</f>
        <v>778.2427711900001</v>
      </c>
      <c r="I32" s="1"/>
      <c r="J32" s="1"/>
      <c r="K32" s="1">
        <f>+Sistema!I559</f>
        <v>16.142496659999999</v>
      </c>
      <c r="L32" s="1">
        <f>+Sistema!J559</f>
        <v>16.38408059</v>
      </c>
      <c r="M32" s="1">
        <f>+Sistema!K559</f>
        <v>34.20815984</v>
      </c>
      <c r="N32" s="1">
        <f>+Sistema!L559</f>
        <v>32.863941820000001</v>
      </c>
      <c r="O32" s="1">
        <f>+Sistema!M559</f>
        <v>20.235911340000001</v>
      </c>
      <c r="P32" s="1">
        <f>+Sistema!N559</f>
        <v>10.433610550000001</v>
      </c>
      <c r="Q32" s="1"/>
      <c r="R32" s="1"/>
      <c r="S32" s="1">
        <f>+Sistema!P559</f>
        <v>0</v>
      </c>
      <c r="T32" s="1">
        <f>+Sistema!Q559</f>
        <v>0</v>
      </c>
      <c r="U32" s="1">
        <f>+Sistema!R559</f>
        <v>0</v>
      </c>
      <c r="V32" s="1">
        <f>+Sistema!S559</f>
        <v>0</v>
      </c>
      <c r="W32" s="1">
        <f>+Sistema!T559</f>
        <v>0</v>
      </c>
      <c r="X32" s="1">
        <f>+Sistema!U559</f>
        <v>0</v>
      </c>
      <c r="Y32" s="1"/>
      <c r="Z32" s="1"/>
      <c r="AA32" s="1">
        <f>+Sistema!W559</f>
        <v>0</v>
      </c>
      <c r="AB32" s="1">
        <f>+Sistema!X559</f>
        <v>0</v>
      </c>
      <c r="AC32" s="1">
        <f>+Sistema!Y559</f>
        <v>0</v>
      </c>
      <c r="AD32" s="1">
        <f>+Sistema!Z559</f>
        <v>0</v>
      </c>
      <c r="AE32" s="1">
        <f>+Sistema!AA559</f>
        <v>0</v>
      </c>
      <c r="AF32" s="1">
        <f>+Sistema!AB559</f>
        <v>0</v>
      </c>
    </row>
    <row r="33" spans="1:32" x14ac:dyDescent="0.25">
      <c r="A33" t="str">
        <f>+Sistema!A571</f>
        <v>2102                Operaciones de reporto</v>
      </c>
      <c r="B33" s="1" t="e">
        <f>+Sistema!#REF!</f>
        <v>#REF!</v>
      </c>
      <c r="C33" s="1">
        <f>+Sistema!B571</f>
        <v>0</v>
      </c>
      <c r="D33" s="1">
        <f>+Sistema!C571</f>
        <v>0</v>
      </c>
      <c r="E33" s="1">
        <f>+Sistema!D571</f>
        <v>0</v>
      </c>
      <c r="F33" s="1">
        <f>+Sistema!E571</f>
        <v>0</v>
      </c>
      <c r="G33" s="1">
        <f>+Sistema!F571</f>
        <v>0</v>
      </c>
      <c r="H33" s="1">
        <f>+Sistema!G571</f>
        <v>0</v>
      </c>
      <c r="I33" s="1"/>
      <c r="J33" s="1"/>
      <c r="K33" s="1">
        <f>+Sistema!I571</f>
        <v>0</v>
      </c>
      <c r="L33" s="1">
        <f>+Sistema!J571</f>
        <v>0</v>
      </c>
      <c r="M33" s="1">
        <f>+Sistema!K571</f>
        <v>0</v>
      </c>
      <c r="N33" s="1">
        <f>+Sistema!L571</f>
        <v>0</v>
      </c>
      <c r="O33" s="1">
        <f>+Sistema!M571</f>
        <v>0</v>
      </c>
      <c r="P33" s="1">
        <f>+Sistema!N571</f>
        <v>0</v>
      </c>
      <c r="Q33" s="1"/>
      <c r="R33" s="1"/>
      <c r="S33" s="1">
        <f>+Sistema!P571</f>
        <v>15.18814132</v>
      </c>
      <c r="T33" s="1">
        <f>+Sistema!Q571</f>
        <v>0</v>
      </c>
      <c r="U33" s="1">
        <f>+Sistema!R571</f>
        <v>0.4</v>
      </c>
      <c r="V33" s="1">
        <f>+Sistema!S571</f>
        <v>0.43</v>
      </c>
      <c r="W33" s="1">
        <f>+Sistema!T571</f>
        <v>0.65400000000000003</v>
      </c>
      <c r="X33" s="1">
        <f>+Sistema!U571</f>
        <v>48.74</v>
      </c>
      <c r="Y33" s="1"/>
      <c r="Z33" s="1"/>
      <c r="AA33" s="1">
        <f>+Sistema!W571</f>
        <v>0</v>
      </c>
      <c r="AB33" s="1">
        <f>+Sistema!X571</f>
        <v>0</v>
      </c>
      <c r="AC33" s="1">
        <f>+Sistema!Y571</f>
        <v>0</v>
      </c>
      <c r="AD33" s="1">
        <f>+Sistema!Z571</f>
        <v>0</v>
      </c>
      <c r="AE33" s="1">
        <f>+Sistema!AA571</f>
        <v>0</v>
      </c>
      <c r="AF33" s="1">
        <f>+Sistema!AB571</f>
        <v>0</v>
      </c>
    </row>
    <row r="34" spans="1:32" x14ac:dyDescent="0.25">
      <c r="A34" t="str">
        <f>+Sistema!A575</f>
        <v>2103                Depósitos a plazo</v>
      </c>
      <c r="B34" s="1" t="e">
        <f>+Sistema!#REF!</f>
        <v>#REF!</v>
      </c>
      <c r="C34" s="1">
        <f>+Sistema!B575</f>
        <v>32.952587770000001</v>
      </c>
      <c r="D34" s="1">
        <f>+Sistema!C575</f>
        <v>256.53309994</v>
      </c>
      <c r="E34" s="1">
        <f>+Sistema!D575</f>
        <v>310.28438211000002</v>
      </c>
      <c r="F34" s="1">
        <f>+Sistema!E575</f>
        <v>258.40628312000001</v>
      </c>
      <c r="G34" s="1">
        <f>+Sistema!F575</f>
        <v>490.8972867</v>
      </c>
      <c r="H34" s="1">
        <f>+Sistema!G575</f>
        <v>494.06661937000001</v>
      </c>
      <c r="I34" s="1"/>
      <c r="J34" s="1"/>
      <c r="K34" s="1">
        <f>+Sistema!I575</f>
        <v>0</v>
      </c>
      <c r="L34" s="1">
        <f>+Sistema!J575</f>
        <v>50</v>
      </c>
      <c r="M34" s="1">
        <f>+Sistema!K575</f>
        <v>100</v>
      </c>
      <c r="N34" s="1">
        <f>+Sistema!L575</f>
        <v>125</v>
      </c>
      <c r="O34" s="1">
        <f>+Sistema!M575</f>
        <v>124.99999998999999</v>
      </c>
      <c r="P34" s="1">
        <f>+Sistema!N575</f>
        <v>44.047619040000001</v>
      </c>
      <c r="Q34" s="1"/>
      <c r="R34" s="1"/>
      <c r="S34" s="1">
        <f>+Sistema!P575</f>
        <v>100</v>
      </c>
      <c r="T34" s="1">
        <f>+Sistema!Q575</f>
        <v>680.91134677999992</v>
      </c>
      <c r="U34" s="1">
        <f>+Sistema!R575</f>
        <v>707.46662048999997</v>
      </c>
      <c r="V34" s="1">
        <f>+Sistema!S575</f>
        <v>908.03139963000001</v>
      </c>
      <c r="W34" s="1">
        <f>+Sistema!T575</f>
        <v>1532.09410901</v>
      </c>
      <c r="X34" s="1">
        <f>+Sistema!U575</f>
        <v>2090.2852233599997</v>
      </c>
      <c r="Y34" s="1"/>
      <c r="Z34" s="1"/>
      <c r="AA34" s="1">
        <f>+Sistema!W575</f>
        <v>44.252110439999996</v>
      </c>
      <c r="AB34" s="1">
        <f>+Sistema!X575</f>
        <v>246.63354167</v>
      </c>
      <c r="AC34" s="1">
        <f>+Sistema!Y575</f>
        <v>407.96930125</v>
      </c>
      <c r="AD34" s="1">
        <f>+Sistema!Z575</f>
        <v>324.22843518000002</v>
      </c>
      <c r="AE34" s="1">
        <f>+Sistema!AA575</f>
        <v>680.06347999000002</v>
      </c>
      <c r="AF34" s="1">
        <f>+Sistema!AB575</f>
        <v>735.88606674000005</v>
      </c>
    </row>
    <row r="35" spans="1:32" x14ac:dyDescent="0.25">
      <c r="A35" t="str">
        <f>+Sistema!A582</f>
        <v>2104                Depósitos de garantía</v>
      </c>
      <c r="B35" s="1" t="e">
        <f>+Sistema!#REF!</f>
        <v>#REF!</v>
      </c>
      <c r="C35" s="1">
        <f>+Sistema!B582</f>
        <v>0.54044881999999994</v>
      </c>
      <c r="D35" s="1">
        <f>+Sistema!C582</f>
        <v>0.82470918999999998</v>
      </c>
      <c r="E35" s="1">
        <f>+Sistema!D582</f>
        <v>1.0177537800000001</v>
      </c>
      <c r="F35" s="1">
        <f>+Sistema!E582</f>
        <v>1.14543152</v>
      </c>
      <c r="G35" s="1">
        <f>+Sistema!F582</f>
        <v>1.28893071</v>
      </c>
      <c r="H35" s="1">
        <f>+Sistema!G582</f>
        <v>1.4320582900000001</v>
      </c>
      <c r="I35" s="1"/>
      <c r="J35" s="1"/>
      <c r="K35" s="1">
        <f>+Sistema!I582</f>
        <v>38.058140560000005</v>
      </c>
      <c r="L35" s="1">
        <f>+Sistema!J582</f>
        <v>43.977166579999995</v>
      </c>
      <c r="M35" s="1">
        <f>+Sistema!K582</f>
        <v>43.777459659999998</v>
      </c>
      <c r="N35" s="1">
        <f>+Sistema!L582</f>
        <v>39.776207990000003</v>
      </c>
      <c r="O35" s="1">
        <f>+Sistema!M582</f>
        <v>27.412308149999998</v>
      </c>
      <c r="P35" s="1">
        <f>+Sistema!N582</f>
        <v>28.96052298</v>
      </c>
      <c r="Q35" s="1"/>
      <c r="R35" s="1"/>
      <c r="S35" s="1">
        <f>+Sistema!P582</f>
        <v>0</v>
      </c>
      <c r="T35" s="1">
        <f>+Sistema!Q582</f>
        <v>0</v>
      </c>
      <c r="U35" s="1">
        <f>+Sistema!R582</f>
        <v>0</v>
      </c>
      <c r="V35" s="1">
        <f>+Sistema!S582</f>
        <v>0</v>
      </c>
      <c r="W35" s="1">
        <f>+Sistema!T582</f>
        <v>0</v>
      </c>
      <c r="X35" s="1">
        <f>+Sistema!U582</f>
        <v>0</v>
      </c>
      <c r="Y35" s="1"/>
      <c r="Z35" s="1"/>
      <c r="AA35" s="1">
        <f>+Sistema!W582</f>
        <v>0</v>
      </c>
      <c r="AB35" s="1">
        <f>+Sistema!X582</f>
        <v>0</v>
      </c>
      <c r="AC35" s="1">
        <f>+Sistema!Y582</f>
        <v>0</v>
      </c>
      <c r="AD35" s="1">
        <f>+Sistema!Z582</f>
        <v>0</v>
      </c>
      <c r="AE35" s="1">
        <f>+Sistema!AA582</f>
        <v>0</v>
      </c>
      <c r="AF35" s="1">
        <f>+Sistema!AB582</f>
        <v>0</v>
      </c>
    </row>
    <row r="36" spans="1:32" x14ac:dyDescent="0.25">
      <c r="A36" t="str">
        <f>+Sistema!A584</f>
        <v>22                  OPERACIONES INTERBANCARIAS</v>
      </c>
      <c r="B36" s="1" t="e">
        <f>+Sistema!#REF!</f>
        <v>#REF!</v>
      </c>
      <c r="C36" s="1">
        <f>+Sistema!B584</f>
        <v>0</v>
      </c>
      <c r="D36" s="1">
        <f>+Sistema!C584</f>
        <v>0</v>
      </c>
      <c r="E36" s="1">
        <f>+Sistema!D584</f>
        <v>0</v>
      </c>
      <c r="F36" s="1">
        <f>+Sistema!E584</f>
        <v>0</v>
      </c>
      <c r="G36" s="1">
        <f>+Sistema!F584</f>
        <v>0</v>
      </c>
      <c r="H36" s="1">
        <f>+Sistema!G584</f>
        <v>0</v>
      </c>
      <c r="I36" s="1"/>
      <c r="J36" s="1"/>
      <c r="K36" s="1">
        <f>+Sistema!I584</f>
        <v>0</v>
      </c>
      <c r="L36" s="1">
        <f>+Sistema!J584</f>
        <v>0</v>
      </c>
      <c r="M36" s="1">
        <f>+Sistema!K584</f>
        <v>0</v>
      </c>
      <c r="N36" s="1">
        <f>+Sistema!L584</f>
        <v>0</v>
      </c>
      <c r="O36" s="1">
        <f>+Sistema!M584</f>
        <v>0</v>
      </c>
      <c r="P36" s="1">
        <f>+Sistema!N584</f>
        <v>0</v>
      </c>
      <c r="Q36" s="1"/>
      <c r="R36" s="1"/>
      <c r="S36" s="1">
        <f>+Sistema!P584</f>
        <v>0</v>
      </c>
      <c r="T36" s="1">
        <f>+Sistema!Q584</f>
        <v>0</v>
      </c>
      <c r="U36" s="1">
        <f>+Sistema!R584</f>
        <v>0</v>
      </c>
      <c r="V36" s="1">
        <f>+Sistema!S584</f>
        <v>0</v>
      </c>
      <c r="W36" s="1">
        <f>+Sistema!T584</f>
        <v>0</v>
      </c>
      <c r="X36" s="1">
        <f>+Sistema!U584</f>
        <v>0</v>
      </c>
      <c r="Y36" s="1"/>
      <c r="Z36" s="1"/>
      <c r="AA36" s="1">
        <f>+Sistema!W584</f>
        <v>0</v>
      </c>
      <c r="AB36" s="1">
        <f>+Sistema!X584</f>
        <v>0</v>
      </c>
      <c r="AC36" s="1">
        <f>+Sistema!Y584</f>
        <v>0</v>
      </c>
      <c r="AD36" s="1">
        <f>+Sistema!Z584</f>
        <v>0</v>
      </c>
      <c r="AE36" s="1">
        <f>+Sistema!AA584</f>
        <v>0</v>
      </c>
      <c r="AF36" s="1">
        <f>+Sistema!AB584</f>
        <v>0</v>
      </c>
    </row>
    <row r="37" spans="1:32" x14ac:dyDescent="0.25">
      <c r="A37" t="str">
        <f>+Sistema!A603</f>
        <v>24                  ACEPTACIONES EN CIRCULACION</v>
      </c>
      <c r="B37" s="1" t="e">
        <f>+Sistema!#REF!</f>
        <v>#REF!</v>
      </c>
      <c r="C37" s="1">
        <f>+Sistema!B603</f>
        <v>0</v>
      </c>
      <c r="D37" s="1">
        <f>+Sistema!C603</f>
        <v>0</v>
      </c>
      <c r="E37" s="1">
        <f>+Sistema!D603</f>
        <v>0</v>
      </c>
      <c r="F37" s="1">
        <f>+Sistema!E603</f>
        <v>0</v>
      </c>
      <c r="G37" s="1">
        <f>+Sistema!F603</f>
        <v>0</v>
      </c>
      <c r="H37" s="1">
        <f>+Sistema!G603</f>
        <v>0</v>
      </c>
      <c r="I37" s="1"/>
      <c r="J37" s="1"/>
      <c r="K37" s="1">
        <f>+Sistema!I603</f>
        <v>0</v>
      </c>
      <c r="L37" s="1">
        <f>+Sistema!J603</f>
        <v>0</v>
      </c>
      <c r="M37" s="1">
        <f>+Sistema!K603</f>
        <v>0</v>
      </c>
      <c r="N37" s="1">
        <f>+Sistema!L603</f>
        <v>0</v>
      </c>
      <c r="O37" s="1">
        <f>+Sistema!M603</f>
        <v>0</v>
      </c>
      <c r="P37" s="1">
        <f>+Sistema!N603</f>
        <v>0</v>
      </c>
      <c r="Q37" s="1"/>
      <c r="R37" s="1"/>
      <c r="S37" s="1">
        <f>+Sistema!P603</f>
        <v>0</v>
      </c>
      <c r="T37" s="1">
        <f>+Sistema!Q603</f>
        <v>0</v>
      </c>
      <c r="U37" s="1">
        <f>+Sistema!R603</f>
        <v>0</v>
      </c>
      <c r="V37" s="1">
        <f>+Sistema!S603</f>
        <v>0</v>
      </c>
      <c r="W37" s="1">
        <f>+Sistema!T603</f>
        <v>0</v>
      </c>
      <c r="X37" s="1">
        <f>+Sistema!U603</f>
        <v>0</v>
      </c>
      <c r="Y37" s="1"/>
      <c r="Z37" s="1"/>
      <c r="AA37" s="1">
        <f>+Sistema!W603</f>
        <v>0</v>
      </c>
      <c r="AB37" s="1">
        <f>+Sistema!X603</f>
        <v>0</v>
      </c>
      <c r="AC37" s="1">
        <f>+Sistema!Y603</f>
        <v>0</v>
      </c>
      <c r="AD37" s="1">
        <f>+Sistema!Z603</f>
        <v>0</v>
      </c>
      <c r="AE37" s="1">
        <f>+Sistema!AA603</f>
        <v>0</v>
      </c>
      <c r="AF37" s="1">
        <f>+Sistema!AB603</f>
        <v>0</v>
      </c>
    </row>
    <row r="38" spans="1:32" x14ac:dyDescent="0.25">
      <c r="A38" t="str">
        <f>+Sistema!A644</f>
        <v>26                  OBLIGACIONES FINANCIERAS</v>
      </c>
      <c r="B38" s="1" t="e">
        <f>+Sistema!#REF!</f>
        <v>#REF!</v>
      </c>
      <c r="C38" s="1">
        <f>+Sistema!B644</f>
        <v>1.2458451499999998</v>
      </c>
      <c r="D38" s="1">
        <f>+Sistema!C644</f>
        <v>0.93494818999999996</v>
      </c>
      <c r="E38" s="1">
        <f>+Sistema!D644</f>
        <v>0.63488785999999997</v>
      </c>
      <c r="F38" s="1">
        <f>+Sistema!E644</f>
        <v>0.38018930000000001</v>
      </c>
      <c r="G38" s="1">
        <f>+Sistema!F644</f>
        <v>0.20843233</v>
      </c>
      <c r="H38" s="1">
        <f>+Sistema!G644</f>
        <v>0.12352931</v>
      </c>
      <c r="I38" s="1"/>
      <c r="J38" s="1"/>
      <c r="K38" s="1">
        <f>+Sistema!I644</f>
        <v>1.5665256200000002</v>
      </c>
      <c r="L38" s="1">
        <f>+Sistema!J644</f>
        <v>1.29693971</v>
      </c>
      <c r="M38" s="1">
        <f>+Sistema!K644</f>
        <v>1.1636091499999999</v>
      </c>
      <c r="N38" s="1">
        <f>+Sistema!L644</f>
        <v>1.03027859</v>
      </c>
      <c r="O38" s="1">
        <f>+Sistema!M644</f>
        <v>0.91775853000000007</v>
      </c>
      <c r="P38" s="1">
        <f>+Sistema!N644</f>
        <v>0.82604896999999999</v>
      </c>
      <c r="Q38" s="1"/>
      <c r="R38" s="1"/>
      <c r="S38" s="1">
        <f>+Sistema!P644</f>
        <v>73.015253659999999</v>
      </c>
      <c r="T38" s="1">
        <f>+Sistema!Q644</f>
        <v>78.235574889999995</v>
      </c>
      <c r="U38" s="1">
        <f>+Sistema!R644</f>
        <v>132.11358636</v>
      </c>
      <c r="V38" s="1">
        <f>+Sistema!S644</f>
        <v>68.420504199999996</v>
      </c>
      <c r="W38" s="1">
        <f>+Sistema!T644</f>
        <v>100.01029845999999</v>
      </c>
      <c r="X38" s="1">
        <f>+Sistema!U644</f>
        <v>26.43282937</v>
      </c>
      <c r="Y38" s="1"/>
      <c r="Z38" s="1"/>
      <c r="AA38" s="1">
        <f>+Sistema!W644</f>
        <v>11.22581222</v>
      </c>
      <c r="AB38" s="1">
        <f>+Sistema!X644</f>
        <v>12.77749899</v>
      </c>
      <c r="AC38" s="1">
        <f>+Sistema!Y644</f>
        <v>14.70189506</v>
      </c>
      <c r="AD38" s="1">
        <f>+Sistema!Z644</f>
        <v>14.995806539999998</v>
      </c>
      <c r="AE38" s="1">
        <f>+Sistema!AA644</f>
        <v>13.66086213</v>
      </c>
      <c r="AF38" s="1">
        <f>+Sistema!AB644</f>
        <v>13.26381466</v>
      </c>
    </row>
    <row r="39" spans="1:32" x14ac:dyDescent="0.25">
      <c r="A39" t="str">
        <f>+Sistema!A703</f>
        <v>27                  VALORES EN CIRCULACION</v>
      </c>
      <c r="B39" s="1" t="e">
        <f>+Sistema!#REF!</f>
        <v>#REF!</v>
      </c>
      <c r="C39" s="1">
        <f>+Sistema!B703</f>
        <v>0</v>
      </c>
      <c r="D39" s="1">
        <f>+Sistema!C703</f>
        <v>0</v>
      </c>
      <c r="E39" s="1">
        <f>+Sistema!D703</f>
        <v>0</v>
      </c>
      <c r="F39" s="1">
        <f>+Sistema!E703</f>
        <v>0</v>
      </c>
      <c r="G39" s="1">
        <f>+Sistema!F703</f>
        <v>0</v>
      </c>
      <c r="H39" s="1">
        <f>+Sistema!G703</f>
        <v>0</v>
      </c>
      <c r="I39" s="1"/>
      <c r="J39" s="1"/>
      <c r="K39" s="1">
        <f>+Sistema!I703</f>
        <v>0</v>
      </c>
      <c r="L39" s="1">
        <f>+Sistema!J703</f>
        <v>0</v>
      </c>
      <c r="M39" s="1">
        <f>+Sistema!K703</f>
        <v>0</v>
      </c>
      <c r="N39" s="1">
        <f>+Sistema!L703</f>
        <v>0</v>
      </c>
      <c r="O39" s="1">
        <f>+Sistema!M703</f>
        <v>0</v>
      </c>
      <c r="P39" s="1">
        <f>+Sistema!N703</f>
        <v>0</v>
      </c>
      <c r="Q39" s="1"/>
      <c r="R39" s="1"/>
      <c r="S39" s="1">
        <f>+Sistema!P703</f>
        <v>0.51424172999999995</v>
      </c>
      <c r="T39" s="1">
        <f>+Sistema!Q703</f>
        <v>0.51424172999999995</v>
      </c>
      <c r="U39" s="1">
        <f>+Sistema!R703</f>
        <v>0.51424172999999995</v>
      </c>
      <c r="V39" s="1">
        <f>+Sistema!S703</f>
        <v>0.51424172999999995</v>
      </c>
      <c r="W39" s="1">
        <f>+Sistema!T703</f>
        <v>0</v>
      </c>
      <c r="X39" s="1">
        <f>+Sistema!U703</f>
        <v>0</v>
      </c>
      <c r="Y39" s="1"/>
      <c r="Z39" s="1"/>
      <c r="AA39" s="1">
        <f>+Sistema!W703</f>
        <v>0</v>
      </c>
      <c r="AB39" s="1">
        <f>+Sistema!X703</f>
        <v>0</v>
      </c>
      <c r="AC39" s="1">
        <f>+Sistema!Y703</f>
        <v>0</v>
      </c>
      <c r="AD39" s="1">
        <f>+Sistema!Z703</f>
        <v>0</v>
      </c>
      <c r="AE39" s="1">
        <f>+Sistema!AA703</f>
        <v>0</v>
      </c>
      <c r="AF39" s="1">
        <f>+Sistema!AB703</f>
        <v>0</v>
      </c>
    </row>
    <row r="40" spans="1:32" x14ac:dyDescent="0.25">
      <c r="A40" t="str">
        <f>+Sistema!A733</f>
        <v>2990                Otros</v>
      </c>
      <c r="B40" s="1" t="e">
        <f>+Sistema!#REF!</f>
        <v>#REF!</v>
      </c>
      <c r="C40" s="1">
        <f>+Sistema!B733</f>
        <v>18.583069690000002</v>
      </c>
      <c r="D40" s="1">
        <f>+Sistema!C733</f>
        <v>25.288967710000001</v>
      </c>
      <c r="E40" s="1">
        <f>+Sistema!D733</f>
        <v>36.012643179999998</v>
      </c>
      <c r="F40" s="1">
        <f>+Sistema!E733</f>
        <v>10.58343326</v>
      </c>
      <c r="G40" s="1">
        <f>+Sistema!F733</f>
        <v>21.985505</v>
      </c>
      <c r="H40" s="1">
        <f>+Sistema!G733</f>
        <v>13.29550324</v>
      </c>
      <c r="I40" s="1"/>
      <c r="J40" s="1"/>
      <c r="K40" s="1">
        <f>+Sistema!I733</f>
        <v>0.19836014000000002</v>
      </c>
      <c r="L40" s="1">
        <f>+Sistema!J733</f>
        <v>0.91780831000000007</v>
      </c>
      <c r="M40" s="1">
        <f>+Sistema!K733</f>
        <v>0.82694584999999998</v>
      </c>
      <c r="N40" s="1">
        <f>+Sistema!L733</f>
        <v>0.58947821999999994</v>
      </c>
      <c r="O40" s="1">
        <f>+Sistema!M733</f>
        <v>0.69443624999999998</v>
      </c>
      <c r="P40" s="1">
        <f>+Sistema!N733</f>
        <v>0.61336894999999991</v>
      </c>
      <c r="Q40" s="1"/>
      <c r="R40" s="1"/>
      <c r="S40" s="1">
        <f>+Sistema!P733</f>
        <v>0.47011672999999998</v>
      </c>
      <c r="T40" s="1">
        <f>+Sistema!Q733</f>
        <v>0.55981886999999997</v>
      </c>
      <c r="U40" s="1">
        <f>+Sistema!R733</f>
        <v>0.63238359999999993</v>
      </c>
      <c r="V40" s="1">
        <f>+Sistema!S733</f>
        <v>2.8712495499999999</v>
      </c>
      <c r="W40" s="1">
        <f>+Sistema!T733</f>
        <v>0.85303040000000008</v>
      </c>
      <c r="X40" s="1">
        <f>+Sistema!U733</f>
        <v>1.84110843</v>
      </c>
      <c r="Y40" s="1"/>
      <c r="Z40" s="1"/>
      <c r="AA40" s="1">
        <f>+Sistema!W733</f>
        <v>6.0994597199999996</v>
      </c>
      <c r="AB40" s="1">
        <f>+Sistema!X733</f>
        <v>0.58636624000000004</v>
      </c>
      <c r="AC40" s="1">
        <f>+Sistema!Y733</f>
        <v>0.85566780000000009</v>
      </c>
      <c r="AD40" s="1">
        <f>+Sistema!Z733</f>
        <v>0.36389679999999996</v>
      </c>
      <c r="AE40" s="1">
        <f>+Sistema!AA733</f>
        <v>0.38204670000000002</v>
      </c>
      <c r="AF40" s="1">
        <f>+Sistema!AB733</f>
        <v>0.43892202000000002</v>
      </c>
    </row>
    <row r="43" spans="1:32" x14ac:dyDescent="0.25">
      <c r="Y43" s="1"/>
      <c r="Z43" s="1"/>
    </row>
    <row r="44" spans="1:32" x14ac:dyDescent="0.25">
      <c r="A44" t="s">
        <v>1238</v>
      </c>
      <c r="B44" s="1" t="e">
        <f>SUM(B45:B49)</f>
        <v>#REF!</v>
      </c>
      <c r="C44" s="1">
        <f>SUM(C45:C49)</f>
        <v>63.50024887</v>
      </c>
      <c r="D44" s="1">
        <f>SUM(D45:D49)</f>
        <v>103.19706133000001</v>
      </c>
      <c r="E44" s="1">
        <f>SUM(E45:E49)</f>
        <v>89.950172140000006</v>
      </c>
      <c r="F44" s="1">
        <f>SUM(F45:F49)</f>
        <v>100.51476597</v>
      </c>
      <c r="G44" s="1">
        <f t="shared" ref="G44" si="51">SUM(G45:G49)</f>
        <v>103.21589693</v>
      </c>
      <c r="H44" s="1">
        <f t="shared" ref="H44" si="52">SUM(H45:H49)</f>
        <v>137.84004995999999</v>
      </c>
      <c r="I44" s="1"/>
      <c r="J44" s="1"/>
      <c r="K44" s="1">
        <f t="shared" ref="K44:O44" si="53">SUM(K45:K49)</f>
        <v>7.966467670000001</v>
      </c>
      <c r="L44" s="1">
        <f t="shared" si="53"/>
        <v>8.3687863</v>
      </c>
      <c r="M44" s="1">
        <f t="shared" si="53"/>
        <v>9.1052211500000002</v>
      </c>
      <c r="N44" s="1">
        <f t="shared" si="53"/>
        <v>11.341161699999997</v>
      </c>
      <c r="O44" s="1">
        <f t="shared" si="53"/>
        <v>14.461446530000002</v>
      </c>
      <c r="P44" s="1">
        <f t="shared" ref="P44" si="54">SUM(P45:P49)</f>
        <v>12.48596188</v>
      </c>
      <c r="Q44" s="1"/>
      <c r="R44" s="1"/>
      <c r="S44" s="1">
        <f t="shared" ref="S44:W44" si="55">SUM(S45:S49)</f>
        <v>49.427444870000002</v>
      </c>
      <c r="T44" s="1">
        <f t="shared" si="55"/>
        <v>69.841710239999983</v>
      </c>
      <c r="U44" s="1">
        <f t="shared" si="55"/>
        <v>105.02811887</v>
      </c>
      <c r="V44" s="1">
        <f t="shared" si="55"/>
        <v>110.97439487</v>
      </c>
      <c r="W44" s="1">
        <f t="shared" si="55"/>
        <v>187.41452412000001</v>
      </c>
      <c r="X44" s="1">
        <f t="shared" ref="X44" si="56">SUM(X45:X49)</f>
        <v>192.65586834000001</v>
      </c>
      <c r="Y44" s="1"/>
      <c r="Z44" s="1"/>
      <c r="AA44" s="1">
        <f t="shared" ref="AA44:AE44" si="57">SUM(AA45:AA49)</f>
        <v>30.291968500000003</v>
      </c>
      <c r="AB44" s="1">
        <f t="shared" si="57"/>
        <v>45.13103521</v>
      </c>
      <c r="AC44" s="1">
        <f t="shared" si="57"/>
        <v>60.520607139999996</v>
      </c>
      <c r="AD44" s="1">
        <f t="shared" si="57"/>
        <v>74.776394029999992</v>
      </c>
      <c r="AE44" s="1">
        <f t="shared" si="57"/>
        <v>81.632344039999992</v>
      </c>
      <c r="AF44" s="1">
        <f t="shared" ref="AF44" si="58">SUM(AF45:AF49)</f>
        <v>92.399873669999991</v>
      </c>
    </row>
    <row r="45" spans="1:32" x14ac:dyDescent="0.25">
      <c r="A45" t="str">
        <f>+Sistema!A895</f>
        <v>51                  INTERESES Y DESCUENTOS GANADOS</v>
      </c>
      <c r="B45" s="1" t="e">
        <f>+Sistema!#REF!</f>
        <v>#REF!</v>
      </c>
      <c r="C45" s="1">
        <f>+Sistema!B895</f>
        <v>57.242587460000003</v>
      </c>
      <c r="D45" s="1">
        <f>+Sistema!C895</f>
        <v>68.669655790000007</v>
      </c>
      <c r="E45" s="1">
        <f>+Sistema!D895</f>
        <v>81.680162559999999</v>
      </c>
      <c r="F45" s="1">
        <f>+Sistema!E895</f>
        <v>95.071086609999995</v>
      </c>
      <c r="G45" s="1">
        <f>+Sistema!F895</f>
        <v>97.345358169999997</v>
      </c>
      <c r="H45" s="1">
        <f>+Sistema!G895</f>
        <v>131.17363990999999</v>
      </c>
      <c r="I45" s="28"/>
      <c r="J45" s="28"/>
      <c r="K45" s="1">
        <f>+Sistema!I895</f>
        <v>5.9951123200000005</v>
      </c>
      <c r="L45" s="1">
        <f>+Sistema!J895</f>
        <v>6.98448739</v>
      </c>
      <c r="M45" s="1">
        <f>+Sistema!K895</f>
        <v>7.37807996</v>
      </c>
      <c r="N45" s="1">
        <f>+Sistema!L895</f>
        <v>10.190409109999999</v>
      </c>
      <c r="O45" s="1">
        <f>+Sistema!M895</f>
        <v>13.148001630000001</v>
      </c>
      <c r="P45" s="1">
        <f>+Sistema!N895</f>
        <v>11.22880812</v>
      </c>
      <c r="Q45" s="1"/>
      <c r="R45" s="1"/>
      <c r="S45" s="1">
        <f>+Sistema!P895</f>
        <v>40.787455680000001</v>
      </c>
      <c r="T45" s="1">
        <f>+Sistema!Q895</f>
        <v>62.800736569999998</v>
      </c>
      <c r="U45" s="1">
        <f>+Sistema!R895</f>
        <v>92.816400489999992</v>
      </c>
      <c r="V45" s="1">
        <f>+Sistema!S895</f>
        <v>95.508996870000004</v>
      </c>
      <c r="W45" s="1">
        <f>+Sistema!T895</f>
        <v>122.92068492</v>
      </c>
      <c r="X45" s="1">
        <f>+Sistema!U895</f>
        <v>147.52859555000001</v>
      </c>
      <c r="Y45" s="1"/>
      <c r="Z45" s="1"/>
      <c r="AA45" s="1">
        <f>+Sistema!W895</f>
        <v>29.867926050000001</v>
      </c>
      <c r="AB45" s="1">
        <f>+Sistema!X895</f>
        <v>44.186463959999998</v>
      </c>
      <c r="AC45" s="1">
        <f>+Sistema!Y895</f>
        <v>59.648600049999999</v>
      </c>
      <c r="AD45" s="1">
        <f>+Sistema!Z895</f>
        <v>67.902413760000002</v>
      </c>
      <c r="AE45" s="1">
        <f>+Sistema!AA895</f>
        <v>77.231289129999993</v>
      </c>
      <c r="AF45" s="1">
        <f>+Sistema!AB895</f>
        <v>89.606420229999998</v>
      </c>
    </row>
    <row r="46" spans="1:32" x14ac:dyDescent="0.25">
      <c r="A46" t="str">
        <f>+Sistema!A923</f>
        <v>52                  COMISIONES GANADAS</v>
      </c>
      <c r="B46" s="1" t="e">
        <f>+Sistema!#REF!</f>
        <v>#REF!</v>
      </c>
      <c r="C46" s="1">
        <f>+Sistema!B923</f>
        <v>3.59788014</v>
      </c>
      <c r="D46" s="1">
        <f>+Sistema!C923</f>
        <v>2.4684667299999998</v>
      </c>
      <c r="E46" s="1">
        <f>+Sistema!D923</f>
        <v>2.4493121800000002</v>
      </c>
      <c r="F46" s="1">
        <f>+Sistema!E923</f>
        <v>3.2046371800000002</v>
      </c>
      <c r="G46" s="1">
        <f>+Sistema!F923</f>
        <v>3.2257801800000001</v>
      </c>
      <c r="H46" s="1">
        <f>+Sistema!G923</f>
        <v>4.0463952399999998</v>
      </c>
      <c r="I46" s="1"/>
      <c r="J46" s="1"/>
      <c r="K46" s="1">
        <f>+Sistema!I923</f>
        <v>0.57670551000000003</v>
      </c>
      <c r="L46" s="1">
        <f>+Sistema!J923</f>
        <v>0.93595010999999995</v>
      </c>
      <c r="M46" s="1">
        <f>+Sistema!K923</f>
        <v>0.56751702999999998</v>
      </c>
      <c r="N46" s="1">
        <f>+Sistema!L923</f>
        <v>0.27251924</v>
      </c>
      <c r="O46" s="1">
        <f>+Sistema!M923</f>
        <v>0.19697689000000002</v>
      </c>
      <c r="P46" s="1">
        <f>+Sistema!N923</f>
        <v>0.10711587</v>
      </c>
      <c r="Q46" s="1"/>
      <c r="R46" s="1"/>
      <c r="S46" s="1">
        <f>+Sistema!P923</f>
        <v>6.4178650000000004E-2</v>
      </c>
      <c r="T46" s="1">
        <f>+Sistema!Q923</f>
        <v>5.5391059999999999E-2</v>
      </c>
      <c r="U46" s="1">
        <f>+Sistema!R923</f>
        <v>4.5429509999999999E-2</v>
      </c>
      <c r="V46" s="1">
        <f>+Sistema!S923</f>
        <v>3.2274409999999996E-2</v>
      </c>
      <c r="W46" s="1">
        <f>+Sistema!T923</f>
        <v>5.5932019999999999E-2</v>
      </c>
      <c r="X46" s="1">
        <f>+Sistema!U923</f>
        <v>2.076998E-2</v>
      </c>
      <c r="Y46" s="1"/>
      <c r="Z46" s="1"/>
      <c r="AA46" s="1">
        <f>+Sistema!W923</f>
        <v>0.18860331</v>
      </c>
      <c r="AB46" s="1">
        <f>+Sistema!X923</f>
        <v>0.39388382999999999</v>
      </c>
      <c r="AC46" s="1">
        <f>+Sistema!Y923</f>
        <v>0.57494792000000006</v>
      </c>
      <c r="AD46" s="1">
        <f>+Sistema!Z923</f>
        <v>0.98615481999999999</v>
      </c>
      <c r="AE46" s="1">
        <f>+Sistema!AA923</f>
        <v>2.42183489</v>
      </c>
      <c r="AF46" s="1">
        <f>+Sistema!AB923</f>
        <v>1.04084288</v>
      </c>
    </row>
    <row r="47" spans="1:32" x14ac:dyDescent="0.25">
      <c r="A47" t="str">
        <f>+Sistema!A935</f>
        <v>53                  UTILIDADES FINANCIERAS</v>
      </c>
      <c r="B47" s="1" t="e">
        <f>+Sistema!#REF!</f>
        <v>#REF!</v>
      </c>
      <c r="C47" s="1">
        <f>+Sistema!B935</f>
        <v>2.6516642900000003</v>
      </c>
      <c r="D47" s="1">
        <f>+Sistema!C935</f>
        <v>0.86062351000000004</v>
      </c>
      <c r="E47" s="1">
        <f>+Sistema!D935</f>
        <v>3.1658943700000002</v>
      </c>
      <c r="F47" s="1">
        <f>+Sistema!E935</f>
        <v>1.66107819</v>
      </c>
      <c r="G47" s="1">
        <f>+Sistema!F935</f>
        <v>1.14187314</v>
      </c>
      <c r="H47" s="1">
        <f>+Sistema!G935</f>
        <v>0.99270717000000008</v>
      </c>
      <c r="I47" s="1"/>
      <c r="J47" s="1"/>
      <c r="K47" s="1">
        <f>+Sistema!I935</f>
        <v>0.46671992000000001</v>
      </c>
      <c r="L47" s="1">
        <f>+Sistema!J935</f>
        <v>9.1377509999999995E-2</v>
      </c>
      <c r="M47" s="1">
        <f>+Sistema!K935</f>
        <v>0.27689735999999998</v>
      </c>
      <c r="N47" s="1">
        <f>+Sistema!L935</f>
        <v>0.11875866</v>
      </c>
      <c r="O47" s="1">
        <f>+Sistema!M935</f>
        <v>7.5202720000000001E-2</v>
      </c>
      <c r="P47" s="1">
        <f>+Sistema!N935</f>
        <v>3.3041699999999999E-3</v>
      </c>
      <c r="Q47" s="1"/>
      <c r="R47" s="1"/>
      <c r="S47" s="1">
        <f>+Sistema!P935</f>
        <v>1.95965963</v>
      </c>
      <c r="T47" s="1">
        <f>+Sistema!Q935</f>
        <v>2.06362559</v>
      </c>
      <c r="U47" s="1">
        <f>+Sistema!R935</f>
        <v>4.1915841900000004</v>
      </c>
      <c r="V47" s="1">
        <f>+Sistema!S935</f>
        <v>11.090597050000001</v>
      </c>
      <c r="W47" s="1">
        <f>+Sistema!T935</f>
        <v>7.9047485399999999</v>
      </c>
      <c r="X47" s="1">
        <f>+Sistema!U935</f>
        <v>6.93050064</v>
      </c>
      <c r="Y47" s="1"/>
      <c r="Z47" s="1"/>
      <c r="AA47" s="1">
        <f>+Sistema!W935</f>
        <v>0.23543914000000002</v>
      </c>
      <c r="AB47" s="1">
        <f>+Sistema!X935</f>
        <v>0.55068742000000004</v>
      </c>
      <c r="AC47" s="1">
        <f>+Sistema!Y935</f>
        <v>0.29705916999999998</v>
      </c>
      <c r="AD47" s="1">
        <f>+Sistema!Z935</f>
        <v>5.8878254500000002</v>
      </c>
      <c r="AE47" s="1">
        <f>+Sistema!AA935</f>
        <v>1.9792200200000001</v>
      </c>
      <c r="AF47" s="1">
        <f>+Sistema!AB935</f>
        <v>1.7526105600000002</v>
      </c>
    </row>
    <row r="48" spans="1:32" x14ac:dyDescent="0.25">
      <c r="A48" t="str">
        <f>+Sistema!A944</f>
        <v>54                  INGRESOS POR SERVICIOS</v>
      </c>
      <c r="B48" s="1" t="e">
        <f>+Sistema!#REF!</f>
        <v>#REF!</v>
      </c>
      <c r="C48" s="1">
        <f>+Sistema!B944</f>
        <v>0</v>
      </c>
      <c r="D48" s="1">
        <f>+Sistema!C944</f>
        <v>0</v>
      </c>
      <c r="E48" s="1">
        <f>+Sistema!D944</f>
        <v>0</v>
      </c>
      <c r="F48" s="1">
        <f>+Sistema!E944</f>
        <v>0.54772653000000004</v>
      </c>
      <c r="G48" s="1">
        <f>+Sistema!F944</f>
        <v>1.5024041399999999</v>
      </c>
      <c r="H48" s="1">
        <f>+Sistema!G944</f>
        <v>1.6175727499999999</v>
      </c>
      <c r="I48" s="1"/>
      <c r="J48" s="1"/>
      <c r="K48" s="1">
        <f>+Sistema!I944</f>
        <v>0</v>
      </c>
      <c r="L48" s="1">
        <f>+Sistema!J944</f>
        <v>0</v>
      </c>
      <c r="M48" s="1">
        <f>+Sistema!K944</f>
        <v>0</v>
      </c>
      <c r="N48" s="1">
        <f>+Sistema!L944</f>
        <v>0</v>
      </c>
      <c r="O48" s="1">
        <f>+Sistema!M944</f>
        <v>0</v>
      </c>
      <c r="P48" s="1">
        <f>+Sistema!N944</f>
        <v>0</v>
      </c>
      <c r="Q48" s="1"/>
      <c r="R48" s="1"/>
      <c r="S48" s="1">
        <f>+Sistema!P944</f>
        <v>1.16919017</v>
      </c>
      <c r="T48" s="1">
        <f>+Sistema!Q944</f>
        <v>1.4165383899999999</v>
      </c>
      <c r="U48" s="1">
        <f>+Sistema!R944</f>
        <v>1.6651553300000002</v>
      </c>
      <c r="V48" s="1">
        <f>+Sistema!S944</f>
        <v>2.19303794</v>
      </c>
      <c r="W48" s="1">
        <f>+Sistema!T944</f>
        <v>2.29667924</v>
      </c>
      <c r="X48" s="1">
        <f>+Sistema!U944</f>
        <v>2.2483001600000003</v>
      </c>
      <c r="Y48" s="1"/>
      <c r="Z48" s="1"/>
      <c r="AA48" s="1">
        <f>+Sistema!W944</f>
        <v>0</v>
      </c>
      <c r="AB48" s="1">
        <f>+Sistema!X944</f>
        <v>0</v>
      </c>
      <c r="AC48" s="1">
        <f>+Sistema!Y944</f>
        <v>0</v>
      </c>
      <c r="AD48" s="1">
        <f>+Sistema!Z944</f>
        <v>0</v>
      </c>
      <c r="AE48" s="1">
        <f>+Sistema!AA944</f>
        <v>0</v>
      </c>
      <c r="AF48" s="1">
        <f>+Sistema!AB944</f>
        <v>0</v>
      </c>
    </row>
    <row r="49" spans="1:32" x14ac:dyDescent="0.25">
      <c r="A49" t="str">
        <f>+Sistema!A952</f>
        <v>5501                Utilidades en acciones y participaciones</v>
      </c>
      <c r="B49" s="1" t="e">
        <f>+Sistema!#REF!</f>
        <v>#REF!</v>
      </c>
      <c r="C49" s="1">
        <f>+Sistema!B952</f>
        <v>8.1169799999999993E-3</v>
      </c>
      <c r="D49" s="1">
        <f>+Sistema!C952</f>
        <v>31.198315300000001</v>
      </c>
      <c r="E49" s="1">
        <f>+Sistema!D952</f>
        <v>2.6548030299999996</v>
      </c>
      <c r="F49" s="1">
        <f>+Sistema!E952</f>
        <v>3.0237460000000001E-2</v>
      </c>
      <c r="G49" s="1">
        <f>+Sistema!F952</f>
        <v>4.8129999999999999E-4</v>
      </c>
      <c r="H49" s="1">
        <f>+Sistema!G952</f>
        <v>9.7348899999999995E-3</v>
      </c>
      <c r="I49" s="1"/>
      <c r="J49" s="1"/>
      <c r="K49" s="1">
        <f>+Sistema!I952</f>
        <v>0.92792992000000007</v>
      </c>
      <c r="L49" s="1">
        <f>+Sistema!J952</f>
        <v>0.35697129</v>
      </c>
      <c r="M49" s="1">
        <f>+Sistema!K952</f>
        <v>0.88272680000000003</v>
      </c>
      <c r="N49" s="1">
        <f>+Sistema!L952</f>
        <v>0.7594746899999999</v>
      </c>
      <c r="O49" s="1">
        <f>+Sistema!M952</f>
        <v>1.0412652900000001</v>
      </c>
      <c r="P49" s="1">
        <f>+Sistema!N952</f>
        <v>1.1467337200000001</v>
      </c>
      <c r="Q49" s="1"/>
      <c r="R49" s="1"/>
      <c r="S49" s="1">
        <f>+Sistema!P952</f>
        <v>5.4469607400000006</v>
      </c>
      <c r="T49" s="1">
        <f>+Sistema!Q952</f>
        <v>3.5054186299999999</v>
      </c>
      <c r="U49" s="1">
        <f>+Sistema!R952</f>
        <v>6.3095493499999993</v>
      </c>
      <c r="V49" s="1">
        <f>+Sistema!S952</f>
        <v>2.1494886000000002</v>
      </c>
      <c r="W49" s="1">
        <f>+Sistema!T952</f>
        <v>54.2364794</v>
      </c>
      <c r="X49" s="1">
        <f>+Sistema!U952</f>
        <v>35.927702009999997</v>
      </c>
      <c r="Y49" s="1"/>
      <c r="Z49" s="1"/>
      <c r="AA49" s="1">
        <f>+Sistema!W952</f>
        <v>0</v>
      </c>
      <c r="AB49" s="1">
        <f>+Sistema!X952</f>
        <v>0</v>
      </c>
      <c r="AC49" s="1">
        <f>+Sistema!Y952</f>
        <v>0</v>
      </c>
      <c r="AD49" s="1">
        <f>+Sistema!Z952</f>
        <v>0</v>
      </c>
      <c r="AE49" s="1">
        <f>+Sistema!AA952</f>
        <v>0</v>
      </c>
      <c r="AF49" s="1">
        <f>+Sistema!AB952</f>
        <v>0</v>
      </c>
    </row>
    <row r="53" spans="1:32" x14ac:dyDescent="0.25">
      <c r="A53" s="155" t="s">
        <v>1239</v>
      </c>
      <c r="B53" s="1" t="e">
        <f>SUM(B54:B57)</f>
        <v>#REF!</v>
      </c>
      <c r="C53" s="1">
        <f>SUM(C54:C57)</f>
        <v>9.9167720699999986</v>
      </c>
      <c r="D53" s="1">
        <f>SUM(D54:D57)</f>
        <v>6.5592497399999994</v>
      </c>
      <c r="E53" s="1">
        <f>SUM(E54:E57)</f>
        <v>11.07704601</v>
      </c>
      <c r="F53" s="1">
        <f>SUM(F54:F57)</f>
        <v>14.533193559999999</v>
      </c>
      <c r="G53" s="1">
        <f t="shared" ref="G53" si="59">SUM(G54:G57)</f>
        <v>16.890153550000001</v>
      </c>
      <c r="H53" s="1">
        <f t="shared" ref="H53" si="60">SUM(H54:H57)</f>
        <v>22.8333887</v>
      </c>
      <c r="I53" s="1"/>
      <c r="J53" s="1"/>
      <c r="K53" s="1">
        <f t="shared" ref="K53:O53" si="61">SUM(K54:K57)</f>
        <v>1.55224947</v>
      </c>
      <c r="L53" s="1">
        <f t="shared" si="61"/>
        <v>1.2781032000000001</v>
      </c>
      <c r="M53" s="1">
        <f t="shared" si="61"/>
        <v>1.38537606</v>
      </c>
      <c r="N53" s="1">
        <f t="shared" si="61"/>
        <v>1.4048293300000001</v>
      </c>
      <c r="O53" s="1">
        <f t="shared" si="61"/>
        <v>2.6402843300000001</v>
      </c>
      <c r="P53" s="1">
        <f t="shared" ref="P53" si="62">SUM(P54:P57)</f>
        <v>1.6044359699999999</v>
      </c>
      <c r="Q53" s="1"/>
      <c r="R53" s="1"/>
      <c r="S53" s="1">
        <f t="shared" ref="S53:W53" si="63">SUM(S54:S57)</f>
        <v>11.60092289</v>
      </c>
      <c r="T53" s="1">
        <f t="shared" si="63"/>
        <v>32.053337030000002</v>
      </c>
      <c r="U53" s="1">
        <f t="shared" si="63"/>
        <v>30.730315900000004</v>
      </c>
      <c r="V53" s="1">
        <f t="shared" si="63"/>
        <v>44.434297649999998</v>
      </c>
      <c r="W53" s="1">
        <f t="shared" si="63"/>
        <v>52.014941819999997</v>
      </c>
      <c r="X53" s="1">
        <f t="shared" ref="X53" si="64">SUM(X54:X57)</f>
        <v>69.919285260000009</v>
      </c>
      <c r="Y53" s="1"/>
      <c r="Z53" s="1"/>
      <c r="AA53" s="1">
        <f t="shared" ref="AA53:AE53" si="65">SUM(AA54:AA57)</f>
        <v>1.5183956300000001</v>
      </c>
      <c r="AB53" s="1">
        <f t="shared" si="65"/>
        <v>7.0542062400000001</v>
      </c>
      <c r="AC53" s="1">
        <f t="shared" si="65"/>
        <v>10.00330441</v>
      </c>
      <c r="AD53" s="1">
        <f t="shared" si="65"/>
        <v>12.945828799999999</v>
      </c>
      <c r="AE53" s="1">
        <f t="shared" si="65"/>
        <v>14.118865929999998</v>
      </c>
      <c r="AF53" s="1">
        <f t="shared" ref="AF53" si="66">SUM(AF54:AF57)</f>
        <v>21.97279005</v>
      </c>
    </row>
    <row r="54" spans="1:32" x14ac:dyDescent="0.25">
      <c r="A54" t="str">
        <f>+Sistema!A768</f>
        <v>41                  INTERESES CAUSADOS</v>
      </c>
      <c r="B54" s="1" t="e">
        <f>+Sistema!#REF!</f>
        <v>#REF!</v>
      </c>
      <c r="C54" s="1">
        <f>+Sistema!B768</f>
        <v>8.2687780199999992</v>
      </c>
      <c r="D54" s="1">
        <f>+Sistema!C768</f>
        <v>6.34208909</v>
      </c>
      <c r="E54" s="1">
        <f>+Sistema!D768</f>
        <v>10.607674150000001</v>
      </c>
      <c r="F54" s="1">
        <f>+Sistema!E768</f>
        <v>13.969284869999999</v>
      </c>
      <c r="G54" s="1">
        <f>+Sistema!F768</f>
        <v>16.235792379999999</v>
      </c>
      <c r="H54" s="1">
        <f>+Sistema!G768</f>
        <v>21.61200891</v>
      </c>
      <c r="I54" s="1"/>
      <c r="J54" s="1"/>
      <c r="K54" s="1">
        <f>+Sistema!I768</f>
        <v>0.89340018999999993</v>
      </c>
      <c r="L54" s="1">
        <f>+Sistema!J768</f>
        <v>0.99109042000000003</v>
      </c>
      <c r="M54" s="1">
        <f>+Sistema!K768</f>
        <v>0.98395970999999993</v>
      </c>
      <c r="N54" s="1">
        <f>+Sistema!L768</f>
        <v>1.15218398</v>
      </c>
      <c r="O54" s="1">
        <f>+Sistema!M768</f>
        <v>1.8977041100000001</v>
      </c>
      <c r="P54" s="1">
        <f>+Sistema!N768</f>
        <v>1.4529729299999998</v>
      </c>
      <c r="Q54" s="1"/>
      <c r="R54" s="1"/>
      <c r="S54" s="1">
        <f>+Sistema!P768</f>
        <v>8.4343274600000004</v>
      </c>
      <c r="T54" s="1">
        <f>+Sistema!Q768</f>
        <v>22.58717944</v>
      </c>
      <c r="U54" s="1">
        <f>+Sistema!R768</f>
        <v>24.84109338</v>
      </c>
      <c r="V54" s="1">
        <f>+Sistema!S768</f>
        <v>31.065312710000001</v>
      </c>
      <c r="W54" s="1">
        <f>+Sistema!T768</f>
        <v>43.347130419999999</v>
      </c>
      <c r="X54" s="1">
        <f>+Sistema!U768</f>
        <v>61.815155700000005</v>
      </c>
      <c r="Y54" s="1"/>
      <c r="Z54" s="1"/>
      <c r="AA54" s="1">
        <f>+Sistema!W768</f>
        <v>1.3822937800000001</v>
      </c>
      <c r="AB54" s="1">
        <f>+Sistema!X768</f>
        <v>6.9982824299999997</v>
      </c>
      <c r="AC54" s="1">
        <f>+Sistema!Y768</f>
        <v>9.8944725899999995</v>
      </c>
      <c r="AD54" s="1">
        <f>+Sistema!Z768</f>
        <v>12.88843316</v>
      </c>
      <c r="AE54" s="1">
        <f>+Sistema!AA768</f>
        <v>13.913952199999999</v>
      </c>
      <c r="AF54" s="1">
        <f>+Sistema!AB768</f>
        <v>21.929613079999999</v>
      </c>
    </row>
    <row r="55" spans="1:32" x14ac:dyDescent="0.25">
      <c r="A55" t="str">
        <f>+Sistema!A801</f>
        <v>42                  COMISIONES CAUSADAS</v>
      </c>
      <c r="B55" s="1" t="e">
        <f>+Sistema!#REF!</f>
        <v>#REF!</v>
      </c>
      <c r="C55" s="1">
        <f>+Sistema!B801</f>
        <v>6.564964999999999E-2</v>
      </c>
      <c r="D55" s="1">
        <f>+Sistema!C801</f>
        <v>9.0453520000000009E-2</v>
      </c>
      <c r="E55" s="1">
        <f>+Sistema!D801</f>
        <v>0.3159207</v>
      </c>
      <c r="F55" s="1">
        <f>+Sistema!E801</f>
        <v>0.55898800999999998</v>
      </c>
      <c r="G55" s="1">
        <f>+Sistema!F801</f>
        <v>0.65436117000000005</v>
      </c>
      <c r="H55" s="1">
        <f>+Sistema!G801</f>
        <v>0.83698657999999992</v>
      </c>
      <c r="I55" s="1"/>
      <c r="J55" s="1"/>
      <c r="K55" s="1">
        <f>+Sistema!I801</f>
        <v>4.8948529999999997E-2</v>
      </c>
      <c r="L55" s="1">
        <f>+Sistema!J801</f>
        <v>6.244533E-2</v>
      </c>
      <c r="M55" s="1">
        <f>+Sistema!K801</f>
        <v>0.10074329</v>
      </c>
      <c r="N55" s="1">
        <f>+Sistema!L801</f>
        <v>6.7542970000000008E-2</v>
      </c>
      <c r="O55" s="1">
        <f>+Sistema!M801</f>
        <v>3.3538819999999997E-2</v>
      </c>
      <c r="P55" s="1">
        <f>+Sistema!N801</f>
        <v>1.2762799999999999E-2</v>
      </c>
      <c r="Q55" s="1"/>
      <c r="R55" s="1"/>
      <c r="S55" s="1">
        <f>+Sistema!P801</f>
        <v>0.32893663000000001</v>
      </c>
      <c r="T55" s="1">
        <f>+Sistema!Q801</f>
        <v>0.50895384999999993</v>
      </c>
      <c r="U55" s="1">
        <f>+Sistema!R801</f>
        <v>0.66024994999999997</v>
      </c>
      <c r="V55" s="1">
        <f>+Sistema!S801</f>
        <v>0.81547948000000003</v>
      </c>
      <c r="W55" s="1">
        <f>+Sistema!T801</f>
        <v>0.85449027</v>
      </c>
      <c r="X55" s="1">
        <f>+Sistema!U801</f>
        <v>0.96055170999999995</v>
      </c>
      <c r="Y55" s="1"/>
      <c r="Z55" s="1"/>
      <c r="AA55" s="1">
        <f>+Sistema!W801</f>
        <v>6.3514769999999998E-2</v>
      </c>
      <c r="AB55" s="1">
        <f>+Sistema!X801</f>
        <v>5.208832E-2</v>
      </c>
      <c r="AC55" s="1">
        <f>+Sistema!Y801</f>
        <v>0.10799113</v>
      </c>
      <c r="AD55" s="1">
        <f>+Sistema!Z801</f>
        <v>5.7395639999999998E-2</v>
      </c>
      <c r="AE55" s="1">
        <f>+Sistema!AA801</f>
        <v>0.20491373000000002</v>
      </c>
      <c r="AF55" s="1">
        <f>+Sistema!AB801</f>
        <v>4.3176970000000002E-2</v>
      </c>
    </row>
    <row r="56" spans="1:32" x14ac:dyDescent="0.25">
      <c r="A56" t="str">
        <f>+Sistema!A808</f>
        <v>43                  PERDIDAS FINANCIERAS</v>
      </c>
      <c r="B56" s="1" t="e">
        <f>+Sistema!#REF!</f>
        <v>#REF!</v>
      </c>
      <c r="C56" s="1">
        <f>+Sistema!B808</f>
        <v>0.38116306999999999</v>
      </c>
      <c r="D56" s="1">
        <f>+Sistema!C808</f>
        <v>3.6530000000000004E-5</v>
      </c>
      <c r="E56" s="1">
        <f>+Sistema!D808</f>
        <v>1.488511E-2</v>
      </c>
      <c r="F56" s="1">
        <f>+Sistema!E808</f>
        <v>4.91793E-3</v>
      </c>
      <c r="G56" s="1">
        <f>+Sistema!F808</f>
        <v>0</v>
      </c>
      <c r="H56" s="1">
        <f>+Sistema!G808</f>
        <v>0.38439321000000004</v>
      </c>
      <c r="I56" s="1"/>
      <c r="J56" s="1"/>
      <c r="K56" s="1">
        <f>+Sistema!I808</f>
        <v>6.8790000000000011E-5</v>
      </c>
      <c r="L56" s="1">
        <f>+Sistema!J808</f>
        <v>6.5430000000000002E-5</v>
      </c>
      <c r="M56" s="1">
        <f>+Sistema!K808</f>
        <v>5.0541040000000002E-2</v>
      </c>
      <c r="N56" s="1">
        <f>+Sistema!L808</f>
        <v>0.12187114</v>
      </c>
      <c r="O56" s="1">
        <f>+Sistema!M808</f>
        <v>3.4523569999999996E-2</v>
      </c>
      <c r="P56" s="1">
        <f>+Sistema!N808</f>
        <v>5.8017059999999995E-2</v>
      </c>
      <c r="Q56" s="1"/>
      <c r="R56" s="1"/>
      <c r="S56" s="1">
        <f>+Sistema!P808</f>
        <v>1.6617559</v>
      </c>
      <c r="T56" s="1">
        <f>+Sistema!Q808</f>
        <v>8.9251737200000001</v>
      </c>
      <c r="U56" s="1">
        <f>+Sistema!R808</f>
        <v>1.0219778399999999</v>
      </c>
      <c r="V56" s="1">
        <f>+Sistema!S808</f>
        <v>12.172245279999999</v>
      </c>
      <c r="W56" s="1">
        <f>+Sistema!T808</f>
        <v>6.0762965099999997</v>
      </c>
      <c r="X56" s="1">
        <f>+Sistema!U808</f>
        <v>2.1507792299999999</v>
      </c>
      <c r="Y56" s="1"/>
      <c r="Z56" s="1"/>
      <c r="AA56" s="1">
        <f>+Sistema!W808</f>
        <v>7.2587079999999998E-2</v>
      </c>
      <c r="AB56" s="1">
        <f>+Sistema!X808</f>
        <v>3.83549E-3</v>
      </c>
      <c r="AC56" s="1">
        <f>+Sistema!Y808</f>
        <v>8.4069000000000006E-4</v>
      </c>
      <c r="AD56" s="1">
        <f>+Sistema!Z808</f>
        <v>0</v>
      </c>
      <c r="AE56" s="1">
        <f>+Sistema!AA808</f>
        <v>0</v>
      </c>
      <c r="AF56" s="1">
        <f>+Sistema!AB808</f>
        <v>0</v>
      </c>
    </row>
    <row r="57" spans="1:32" x14ac:dyDescent="0.25">
      <c r="A57" t="str">
        <f>+Sistema!A881</f>
        <v>4601                Pérdida en acciones y participaciones</v>
      </c>
      <c r="B57" s="1" t="e">
        <f>+Sistema!#REF!</f>
        <v>#REF!</v>
      </c>
      <c r="C57" s="1">
        <f>+Sistema!B881</f>
        <v>1.20118133</v>
      </c>
      <c r="D57" s="1">
        <f>+Sistema!C881</f>
        <v>0.12667059999999999</v>
      </c>
      <c r="E57" s="1">
        <f>+Sistema!D881</f>
        <v>0.13856605</v>
      </c>
      <c r="F57" s="1">
        <f>+Sistema!E881</f>
        <v>2.7499999999999999E-6</v>
      </c>
      <c r="G57" s="1">
        <f>+Sistema!F881</f>
        <v>0</v>
      </c>
      <c r="H57" s="1">
        <f>+Sistema!G881</f>
        <v>0</v>
      </c>
      <c r="I57" s="1"/>
      <c r="J57" s="1"/>
      <c r="K57" s="1">
        <f>+Sistema!I881</f>
        <v>0.60983195999999995</v>
      </c>
      <c r="L57" s="1">
        <f>+Sistema!J881</f>
        <v>0.22450202</v>
      </c>
      <c r="M57" s="1">
        <f>+Sistema!K881</f>
        <v>0.25013202000000001</v>
      </c>
      <c r="N57" s="1">
        <f>+Sistema!L881</f>
        <v>6.3231239999999994E-2</v>
      </c>
      <c r="O57" s="1">
        <f>+Sistema!M881</f>
        <v>0.67451782999999998</v>
      </c>
      <c r="P57" s="1">
        <f>+Sistema!N881</f>
        <v>8.0683179999999993E-2</v>
      </c>
      <c r="Q57" s="1"/>
      <c r="R57" s="1"/>
      <c r="S57" s="1">
        <f>+Sistema!P881</f>
        <v>1.1759028999999999</v>
      </c>
      <c r="T57" s="1">
        <f>+Sistema!Q881</f>
        <v>3.2030019999999999E-2</v>
      </c>
      <c r="U57" s="1">
        <f>+Sistema!R881</f>
        <v>4.2069947300000008</v>
      </c>
      <c r="V57" s="1">
        <f>+Sistema!S881</f>
        <v>0.38126018</v>
      </c>
      <c r="W57" s="1">
        <f>+Sistema!T881</f>
        <v>1.7370246200000001</v>
      </c>
      <c r="X57" s="1">
        <f>+Sistema!U881</f>
        <v>4.9927986200000003</v>
      </c>
      <c r="Y57" s="1"/>
      <c r="Z57" s="1"/>
      <c r="AA57" s="1">
        <f>+Sistema!W881</f>
        <v>0</v>
      </c>
      <c r="AB57" s="1">
        <f>+Sistema!X881</f>
        <v>0</v>
      </c>
      <c r="AC57" s="1">
        <f>+Sistema!Y881</f>
        <v>0</v>
      </c>
      <c r="AD57" s="1">
        <f>+Sistema!Z881</f>
        <v>0</v>
      </c>
      <c r="AE57" s="1">
        <f>+Sistema!AA881</f>
        <v>0</v>
      </c>
      <c r="AF57" s="1">
        <f>+Sistema!AB881</f>
        <v>0</v>
      </c>
    </row>
    <row r="61" spans="1:32" x14ac:dyDescent="0.25">
      <c r="A61" t="s">
        <v>1240</v>
      </c>
      <c r="B61" s="7" t="e">
        <f t="shared" ref="B61:G61" si="67">+B44/B7</f>
        <v>#REF!</v>
      </c>
      <c r="C61" s="7">
        <f t="shared" si="67"/>
        <v>9.9417970158114752E-2</v>
      </c>
      <c r="D61" s="7">
        <f t="shared" si="67"/>
        <v>0.11639008087015312</v>
      </c>
      <c r="E61" s="7">
        <f t="shared" si="67"/>
        <v>8.6938415544887973E-2</v>
      </c>
      <c r="F61" s="7">
        <f t="shared" si="67"/>
        <v>9.4936889153734605E-2</v>
      </c>
      <c r="G61" s="7">
        <f t="shared" si="67"/>
        <v>7.4062086530040136E-2</v>
      </c>
      <c r="H61" s="7">
        <f t="shared" ref="H61" si="68">+H44/H7</f>
        <v>9.2511608504661738E-2</v>
      </c>
      <c r="I61" s="7"/>
      <c r="J61" s="7"/>
      <c r="K61" s="7">
        <f t="shared" ref="K61:O61" si="69">+K44/K7</f>
        <v>0.1050976602246259</v>
      </c>
      <c r="L61" s="7">
        <f t="shared" si="69"/>
        <v>8.7109087136129013E-2</v>
      </c>
      <c r="M61" s="7">
        <f t="shared" si="69"/>
        <v>6.3862358400646441E-2</v>
      </c>
      <c r="N61" s="7">
        <f t="shared" si="69"/>
        <v>5.2747493492300068E-2</v>
      </c>
      <c r="O61" s="7">
        <f t="shared" si="69"/>
        <v>8.0796516240593905E-2</v>
      </c>
      <c r="P61" s="7">
        <f t="shared" ref="P61" si="70">+P44/P7</f>
        <v>0.10320000083862861</v>
      </c>
      <c r="Q61" s="7"/>
      <c r="R61" s="7"/>
      <c r="S61" s="7">
        <f t="shared" ref="S61:W61" si="71">+S44/S7</f>
        <v>8.4384907423660629E-2</v>
      </c>
      <c r="T61" s="7">
        <f t="shared" si="71"/>
        <v>6.8414253716624129E-2</v>
      </c>
      <c r="U61" s="7">
        <f t="shared" si="71"/>
        <v>9.171242511512355E-2</v>
      </c>
      <c r="V61" s="7">
        <f t="shared" si="71"/>
        <v>8.5461614798423555E-2</v>
      </c>
      <c r="W61" s="7">
        <f t="shared" si="71"/>
        <v>8.0660889369916347E-2</v>
      </c>
      <c r="X61" s="7">
        <f t="shared" ref="X61" si="72">+X44/X7</f>
        <v>6.3343332684790338E-2</v>
      </c>
      <c r="Y61" s="7"/>
      <c r="Z61" s="7"/>
      <c r="AA61" s="7">
        <f t="shared" ref="AA61:AE61" si="73">+AA44/AA7</f>
        <v>5.4586759466923658E-2</v>
      </c>
      <c r="AB61" s="7">
        <f t="shared" si="73"/>
        <v>5.4975511844463837E-2</v>
      </c>
      <c r="AC61" s="7">
        <f t="shared" si="73"/>
        <v>5.4789180804815305E-2</v>
      </c>
      <c r="AD61" s="7">
        <f t="shared" si="73"/>
        <v>6.7090818132879732E-2</v>
      </c>
      <c r="AE61" s="7">
        <f t="shared" si="73"/>
        <v>5.0440138068418364E-2</v>
      </c>
      <c r="AF61" s="7">
        <f t="shared" ref="AF61" si="74">+AF44/AF7</f>
        <v>5.3885096982467476E-2</v>
      </c>
    </row>
    <row r="62" spans="1:32" x14ac:dyDescent="0.25">
      <c r="A62" t="s">
        <v>1241</v>
      </c>
      <c r="B62" s="7" t="e">
        <f t="shared" ref="B62:G62" si="75">+B53/B31</f>
        <v>#REF!</v>
      </c>
      <c r="C62" s="7">
        <f t="shared" si="75"/>
        <v>2.5966503124169218E-2</v>
      </c>
      <c r="D62" s="7">
        <f t="shared" si="75"/>
        <v>1.0133998486466079E-2</v>
      </c>
      <c r="E62" s="7">
        <f t="shared" si="75"/>
        <v>1.3662782012259247E-2</v>
      </c>
      <c r="F62" s="7">
        <f t="shared" si="75"/>
        <v>1.6822249889313221E-2</v>
      </c>
      <c r="G62" s="7">
        <f t="shared" si="75"/>
        <v>1.3295794736876976E-2</v>
      </c>
      <c r="H62" s="7">
        <f t="shared" ref="H62" si="76">+H53/H31</f>
        <v>1.7739348768045542E-2</v>
      </c>
      <c r="I62" s="7"/>
      <c r="J62" s="7"/>
      <c r="K62" s="7">
        <f t="shared" ref="K62:O62" si="77">+K53/K31</f>
        <v>2.7735816398154919E-2</v>
      </c>
      <c r="L62" s="7">
        <f t="shared" si="77"/>
        <v>1.1353248068941191E-2</v>
      </c>
      <c r="M62" s="7">
        <f t="shared" si="77"/>
        <v>7.6975525446564032E-3</v>
      </c>
      <c r="N62" s="7">
        <f t="shared" si="77"/>
        <v>7.0502358142678929E-3</v>
      </c>
      <c r="O62" s="7">
        <f t="shared" si="77"/>
        <v>1.5151371820226731E-2</v>
      </c>
      <c r="P62" s="7">
        <f t="shared" ref="P62" si="78">+P53/P31</f>
        <v>1.8902142380199875E-2</v>
      </c>
      <c r="Q62" s="7"/>
      <c r="R62" s="7"/>
      <c r="S62" s="7">
        <f t="shared" ref="S62:W62" si="79">+S53/S31</f>
        <v>6.1319629199356067E-2</v>
      </c>
      <c r="T62" s="7">
        <f t="shared" si="79"/>
        <v>4.2163183834113049E-2</v>
      </c>
      <c r="U62" s="7">
        <f t="shared" si="79"/>
        <v>3.6534699315624447E-2</v>
      </c>
      <c r="V62" s="7">
        <f t="shared" si="79"/>
        <v>4.5328752003440692E-2</v>
      </c>
      <c r="W62" s="7">
        <f t="shared" si="79"/>
        <v>3.1840461332604389E-2</v>
      </c>
      <c r="X62" s="7">
        <f t="shared" ref="X62" si="80">+X53/X31</f>
        <v>3.2261021696043675E-2</v>
      </c>
      <c r="Y62" s="7"/>
      <c r="Z62" s="7"/>
      <c r="AA62" s="7">
        <f t="shared" ref="AA62:AE62" si="81">+AA53/AA31</f>
        <v>2.465833348728326E-2</v>
      </c>
      <c r="AB62" s="7">
        <f t="shared" si="81"/>
        <v>2.7131833059831946E-2</v>
      </c>
      <c r="AC62" s="7">
        <f t="shared" si="81"/>
        <v>2.3619055265882507E-2</v>
      </c>
      <c r="AD62" s="7">
        <f t="shared" si="81"/>
        <v>3.8122146599173852E-2</v>
      </c>
      <c r="AE62" s="7">
        <f t="shared" si="81"/>
        <v>2.0341068973594174E-2</v>
      </c>
      <c r="AF62" s="7">
        <f t="shared" ref="AF62" si="82">+AF53/AF31</f>
        <v>2.9313124675487568E-2</v>
      </c>
    </row>
    <row r="64" spans="1:32" x14ac:dyDescent="0.25">
      <c r="A64" t="s">
        <v>1242</v>
      </c>
      <c r="B64" s="8" t="e">
        <f t="shared" ref="B64:G64" si="83">+B61-B62</f>
        <v>#REF!</v>
      </c>
      <c r="C64" s="8">
        <f t="shared" si="83"/>
        <v>7.3451467033945533E-2</v>
      </c>
      <c r="D64" s="8">
        <f t="shared" si="83"/>
        <v>0.10625608238368704</v>
      </c>
      <c r="E64" s="8">
        <f t="shared" si="83"/>
        <v>7.3275633532628726E-2</v>
      </c>
      <c r="F64" s="8">
        <f t="shared" si="83"/>
        <v>7.8114639264421387E-2</v>
      </c>
      <c r="G64" s="8">
        <f t="shared" si="83"/>
        <v>6.076629179316316E-2</v>
      </c>
      <c r="H64" s="8">
        <f t="shared" ref="H64" si="84">+H61-H62</f>
        <v>7.4772259736616192E-2</v>
      </c>
      <c r="I64" s="8"/>
      <c r="J64" s="8"/>
      <c r="K64" s="8">
        <f t="shared" ref="K64:O64" si="85">+K61-K62</f>
        <v>7.7361843826470975E-2</v>
      </c>
      <c r="L64" s="8">
        <f t="shared" si="85"/>
        <v>7.5755839067187816E-2</v>
      </c>
      <c r="M64" s="8">
        <f t="shared" si="85"/>
        <v>5.6164805855990041E-2</v>
      </c>
      <c r="N64" s="8">
        <f t="shared" si="85"/>
        <v>4.5697257678032177E-2</v>
      </c>
      <c r="O64" s="8">
        <f t="shared" si="85"/>
        <v>6.5645144420367174E-2</v>
      </c>
      <c r="P64" s="8">
        <f t="shared" ref="P64" si="86">+P61-P62</f>
        <v>8.4297858458428743E-2</v>
      </c>
      <c r="Q64" s="8"/>
      <c r="R64" s="8"/>
      <c r="S64" s="8">
        <f t="shared" ref="S64:W64" si="87">+S61-S62</f>
        <v>2.3065278224304563E-2</v>
      </c>
      <c r="T64" s="8">
        <f t="shared" si="87"/>
        <v>2.625106988251108E-2</v>
      </c>
      <c r="U64" s="8">
        <f t="shared" si="87"/>
        <v>5.5177725799499103E-2</v>
      </c>
      <c r="V64" s="8">
        <f t="shared" si="87"/>
        <v>4.0132862794982863E-2</v>
      </c>
      <c r="W64" s="8">
        <f t="shared" si="87"/>
        <v>4.8820428037311958E-2</v>
      </c>
      <c r="X64" s="8">
        <f t="shared" ref="X64" si="88">+X61-X62</f>
        <v>3.1082310988746663E-2</v>
      </c>
      <c r="Y64" s="8"/>
      <c r="Z64" s="8"/>
      <c r="AA64" s="8">
        <f t="shared" ref="AA64:AE64" si="89">+AA61-AA62</f>
        <v>2.9928425979640398E-2</v>
      </c>
      <c r="AB64" s="8">
        <f t="shared" si="89"/>
        <v>2.7843678784631891E-2</v>
      </c>
      <c r="AC64" s="8">
        <f t="shared" si="89"/>
        <v>3.1170125538932798E-2</v>
      </c>
      <c r="AD64" s="8">
        <f t="shared" si="89"/>
        <v>2.8968671533705879E-2</v>
      </c>
      <c r="AE64" s="8">
        <f t="shared" si="89"/>
        <v>3.0099069094824189E-2</v>
      </c>
      <c r="AF64" s="8">
        <f t="shared" ref="AF64" si="90">+AF61-AF62</f>
        <v>2.4571972306979908E-2</v>
      </c>
    </row>
    <row r="67" spans="1:33" x14ac:dyDescent="0.25">
      <c r="A67" s="155" t="s">
        <v>1243</v>
      </c>
      <c r="B67" s="1" t="e">
        <f t="shared" ref="B67:G67" si="91">+B68+B69</f>
        <v>#REF!</v>
      </c>
      <c r="C67" s="1">
        <f t="shared" si="91"/>
        <v>40.00156449</v>
      </c>
      <c r="D67" s="1">
        <f t="shared" si="91"/>
        <v>45.282598760000006</v>
      </c>
      <c r="E67" s="1">
        <f t="shared" si="91"/>
        <v>44.90794829</v>
      </c>
      <c r="F67" s="1">
        <f t="shared" si="91"/>
        <v>50.343636600000004</v>
      </c>
      <c r="G67" s="1">
        <f t="shared" si="91"/>
        <v>46.809255440000001</v>
      </c>
      <c r="H67" s="1">
        <f t="shared" ref="H67" si="92">+H68+H69</f>
        <v>52.720597549999994</v>
      </c>
      <c r="I67" s="1"/>
      <c r="J67" s="1"/>
      <c r="K67" s="1">
        <f t="shared" ref="K67:O67" si="93">+K68+K69</f>
        <v>5.1450471000000002</v>
      </c>
      <c r="L67" s="1">
        <f t="shared" si="93"/>
        <v>4.9717444199999994</v>
      </c>
      <c r="M67" s="1">
        <f t="shared" si="93"/>
        <v>6.0206937400000005</v>
      </c>
      <c r="N67" s="1">
        <f t="shared" si="93"/>
        <v>7.3568331200000001</v>
      </c>
      <c r="O67" s="1">
        <f t="shared" si="93"/>
        <v>7.4360161900000001</v>
      </c>
      <c r="P67" s="1">
        <f t="shared" ref="P67" si="94">+P68+P69</f>
        <v>6.4046362700000001</v>
      </c>
      <c r="Q67" s="1"/>
      <c r="R67" s="1"/>
      <c r="S67" s="1">
        <f t="shared" ref="S67:W67" si="95">+S68+S69</f>
        <v>13.349389589999999</v>
      </c>
      <c r="T67" s="1">
        <f t="shared" si="95"/>
        <v>16.31500423</v>
      </c>
      <c r="U67" s="1">
        <f t="shared" si="95"/>
        <v>19.497705519999997</v>
      </c>
      <c r="V67" s="1">
        <f t="shared" si="95"/>
        <v>21.115867189999999</v>
      </c>
      <c r="W67" s="150">
        <f t="shared" si="95"/>
        <v>23.895274329999999</v>
      </c>
      <c r="X67" s="150">
        <f t="shared" ref="X67" si="96">+X68+X69</f>
        <v>25.379907350000003</v>
      </c>
      <c r="Y67" s="1"/>
      <c r="Z67" s="1"/>
      <c r="AA67" s="1">
        <f t="shared" ref="AA67:AE67" si="97">+AA68+AA69</f>
        <v>9.8213273300000008</v>
      </c>
      <c r="AB67" s="1">
        <f t="shared" si="97"/>
        <v>10.07929831</v>
      </c>
      <c r="AC67" s="1">
        <f t="shared" si="97"/>
        <v>10.030127540000001</v>
      </c>
      <c r="AD67" s="1">
        <f t="shared" si="97"/>
        <v>10.681052000000001</v>
      </c>
      <c r="AE67" s="1">
        <f t="shared" si="97"/>
        <v>11.67915166</v>
      </c>
      <c r="AF67" s="1">
        <f t="shared" ref="AF67" si="98">+AF68+AF69</f>
        <v>15.0435795</v>
      </c>
    </row>
    <row r="68" spans="1:33" x14ac:dyDescent="0.25">
      <c r="A68" t="str">
        <f>+Sistema!A827</f>
        <v>4501                Gastos de personal</v>
      </c>
      <c r="B68" s="1" t="e">
        <f>+Sistema!#REF!</f>
        <v>#REF!</v>
      </c>
      <c r="C68" s="1">
        <f>+Sistema!B827</f>
        <v>39.873408490000003</v>
      </c>
      <c r="D68" s="1">
        <f>+Sistema!C827</f>
        <v>45.210446090000005</v>
      </c>
      <c r="E68" s="1">
        <f>+Sistema!D827</f>
        <v>44.851921969999999</v>
      </c>
      <c r="F68" s="1">
        <f>+Sistema!E827</f>
        <v>50.330411920000003</v>
      </c>
      <c r="G68" s="1">
        <f>+Sistema!F827</f>
        <v>46.799594280000001</v>
      </c>
      <c r="H68" s="1">
        <f>+Sistema!G827</f>
        <v>52.710120909999993</v>
      </c>
      <c r="I68" s="1"/>
      <c r="J68" s="1"/>
      <c r="K68" s="1">
        <f>+Sistema!I827</f>
        <v>4.8323151700000002</v>
      </c>
      <c r="L68" s="1">
        <f>+Sistema!J827</f>
        <v>4.4820009699999996</v>
      </c>
      <c r="M68" s="1">
        <f>+Sistema!K827</f>
        <v>5.4093602300000008</v>
      </c>
      <c r="N68" s="1">
        <f>+Sistema!L827</f>
        <v>6.5030484099999999</v>
      </c>
      <c r="O68" s="1">
        <f>+Sistema!M827</f>
        <v>6.2612243300000001</v>
      </c>
      <c r="P68" s="1">
        <f>+Sistema!N827</f>
        <v>5.73541933</v>
      </c>
      <c r="Q68" s="1"/>
      <c r="R68" s="1"/>
      <c r="S68" s="1">
        <f>+Sistema!P827</f>
        <v>12.600369839999999</v>
      </c>
      <c r="T68" s="1">
        <f>+Sistema!Q827</f>
        <v>15.990803029999999</v>
      </c>
      <c r="U68" s="1">
        <f>+Sistema!R827</f>
        <v>18.911770899999997</v>
      </c>
      <c r="V68" s="1">
        <f>+Sistema!S827</f>
        <v>20.87651881</v>
      </c>
      <c r="W68" s="1">
        <f>+Sistema!T827</f>
        <v>23.729945470000001</v>
      </c>
      <c r="X68" s="1">
        <f>+Sistema!U827</f>
        <v>25.153836300000002</v>
      </c>
      <c r="Y68" s="1"/>
      <c r="Z68" s="1"/>
      <c r="AA68" s="1">
        <f>+Sistema!W827</f>
        <v>9.8177273300000003</v>
      </c>
      <c r="AB68" s="1">
        <f>+Sistema!X827</f>
        <v>10.07597531</v>
      </c>
      <c r="AC68" s="1">
        <f>+Sistema!Y827</f>
        <v>10.02924964</v>
      </c>
      <c r="AD68" s="1">
        <f>+Sistema!Z827</f>
        <v>10.680120800000001</v>
      </c>
      <c r="AE68" s="1">
        <f>+Sistema!AA827</f>
        <v>11.678205500000001</v>
      </c>
      <c r="AF68" s="1">
        <f>+Sistema!AB827</f>
        <v>15.04224658</v>
      </c>
    </row>
    <row r="69" spans="1:33" x14ac:dyDescent="0.25">
      <c r="A69" t="str">
        <f>+Sistema!A836</f>
        <v>4502                Honorarios</v>
      </c>
      <c r="B69" s="1" t="e">
        <f>+Sistema!#REF!</f>
        <v>#REF!</v>
      </c>
      <c r="C69" s="1">
        <f>+Sistema!B836</f>
        <v>0.12815599999999999</v>
      </c>
      <c r="D69" s="1">
        <f>+Sistema!C836</f>
        <v>7.2152670000000002E-2</v>
      </c>
      <c r="E69" s="1">
        <f>+Sistema!D836</f>
        <v>5.6026319999999998E-2</v>
      </c>
      <c r="F69" s="1">
        <f>+Sistema!E836</f>
        <v>1.3224680000000001E-2</v>
      </c>
      <c r="G69" s="1">
        <f>+Sistema!F836</f>
        <v>9.6611600000000002E-3</v>
      </c>
      <c r="H69" s="1">
        <f>+Sistema!G836</f>
        <v>1.0476639999999999E-2</v>
      </c>
      <c r="I69" s="1"/>
      <c r="J69" s="1"/>
      <c r="K69" s="1">
        <f>+Sistema!I836</f>
        <v>0.31273192999999999</v>
      </c>
      <c r="L69" s="1">
        <f>+Sistema!J836</f>
        <v>0.48974345000000002</v>
      </c>
      <c r="M69" s="1">
        <f>+Sistema!K836</f>
        <v>0.61133351000000002</v>
      </c>
      <c r="N69" s="1">
        <f>+Sistema!L836</f>
        <v>0.85378471</v>
      </c>
      <c r="O69" s="1">
        <f>+Sistema!M836</f>
        <v>1.17479186</v>
      </c>
      <c r="P69" s="1">
        <f>+Sistema!N836</f>
        <v>0.66921693999999998</v>
      </c>
      <c r="Q69" s="1"/>
      <c r="R69" s="1"/>
      <c r="S69" s="1">
        <f>+Sistema!P836</f>
        <v>0.74901974999999998</v>
      </c>
      <c r="T69" s="1">
        <f>+Sistema!Q836</f>
        <v>0.32420120000000002</v>
      </c>
      <c r="U69" s="1">
        <f>+Sistema!R836</f>
        <v>0.58593461999999996</v>
      </c>
      <c r="V69" s="1">
        <f>+Sistema!S836</f>
        <v>0.23934838</v>
      </c>
      <c r="W69" s="1">
        <f>+Sistema!T836</f>
        <v>0.16532885999999999</v>
      </c>
      <c r="X69" s="1">
        <f>+Sistema!U836</f>
        <v>0.22607105</v>
      </c>
      <c r="Y69" s="1"/>
      <c r="Z69" s="1"/>
      <c r="AA69" s="1">
        <f>+Sistema!W836</f>
        <v>3.5999999999999999E-3</v>
      </c>
      <c r="AB69" s="1">
        <f>+Sistema!X836</f>
        <v>3.323E-3</v>
      </c>
      <c r="AC69" s="1">
        <f>+Sistema!Y836</f>
        <v>8.7789999999999993E-4</v>
      </c>
      <c r="AD69" s="1">
        <f>+Sistema!Z836</f>
        <v>9.3120000000000008E-4</v>
      </c>
      <c r="AE69" s="1">
        <f>+Sistema!AA836</f>
        <v>9.4615999999999993E-4</v>
      </c>
      <c r="AF69" s="1">
        <f>+Sistema!AB836</f>
        <v>1.33292E-3</v>
      </c>
    </row>
    <row r="70" spans="1:33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28"/>
      <c r="T70" s="28">
        <f t="shared" ref="T70:V70" si="99">+T71/S71-1</f>
        <v>0.30441821750282982</v>
      </c>
      <c r="U70" s="28">
        <f t="shared" si="99"/>
        <v>0.3714627622421145</v>
      </c>
      <c r="V70" s="28">
        <f t="shared" si="99"/>
        <v>0.14371423673382511</v>
      </c>
      <c r="W70" s="28">
        <f>+W71/V71-1</f>
        <v>0.48571552223912562</v>
      </c>
      <c r="X70" s="28">
        <f>+X71/W71-1</f>
        <v>8.6997083407063247E-2</v>
      </c>
      <c r="Y70" s="7">
        <f>+AVERAGE(S70:W70)</f>
        <v>0.32632768467947376</v>
      </c>
      <c r="Z70" s="7"/>
      <c r="AA70" s="28"/>
      <c r="AB70" s="28">
        <f t="shared" ref="AB70:AD70" si="100">+AB71/AA71-1</f>
        <v>0.13878178709221012</v>
      </c>
      <c r="AC70" s="28">
        <f t="shared" si="100"/>
        <v>-0.36029318164028223</v>
      </c>
      <c r="AD70" s="28">
        <f t="shared" si="100"/>
        <v>1.2831279110746454</v>
      </c>
      <c r="AE70" s="28">
        <f>+AE71/AD71-1</f>
        <v>-0.48014085018928343</v>
      </c>
      <c r="AF70" s="28">
        <f>+AF71/AE71-1</f>
        <v>0.45611361567619935</v>
      </c>
      <c r="AG70" s="28"/>
    </row>
    <row r="71" spans="1:33" x14ac:dyDescent="0.25">
      <c r="A71" s="155" t="s">
        <v>1244</v>
      </c>
      <c r="B71" s="1" t="e">
        <f t="shared" ref="B71:G71" si="101">+B72+B73</f>
        <v>#REF!</v>
      </c>
      <c r="C71" s="1">
        <f t="shared" si="101"/>
        <v>12.80151339</v>
      </c>
      <c r="D71" s="1">
        <f t="shared" si="101"/>
        <v>17.39900527</v>
      </c>
      <c r="E71" s="1">
        <f t="shared" si="101"/>
        <v>15.802058990000003</v>
      </c>
      <c r="F71" s="1">
        <f t="shared" si="101"/>
        <v>18.91232342</v>
      </c>
      <c r="G71" s="1">
        <f t="shared" si="101"/>
        <v>21.447781069999998</v>
      </c>
      <c r="H71" s="1">
        <f t="shared" ref="H71" si="102">+H72+H73</f>
        <v>23.519188829999997</v>
      </c>
      <c r="I71" s="1"/>
      <c r="J71" s="1"/>
      <c r="K71" s="1">
        <f t="shared" ref="K71:O71" si="103">+K72+K73</f>
        <v>1.05751291</v>
      </c>
      <c r="L71" s="1">
        <f t="shared" si="103"/>
        <v>0.95097971000000003</v>
      </c>
      <c r="M71" s="1">
        <f t="shared" si="103"/>
        <v>1.3336994799999999</v>
      </c>
      <c r="N71" s="1">
        <f t="shared" si="103"/>
        <v>1.6316688000000001</v>
      </c>
      <c r="O71" s="1">
        <f t="shared" si="103"/>
        <v>1.7244043799999997</v>
      </c>
      <c r="P71" s="1">
        <f t="shared" ref="P71" si="104">+P72+P73</f>
        <v>1.8730214100000002</v>
      </c>
      <c r="Q71" s="1"/>
      <c r="R71" s="1"/>
      <c r="S71" s="1">
        <f t="shared" ref="S71:W71" si="105">+S72+S73</f>
        <v>3.63308257</v>
      </c>
      <c r="T71" s="1">
        <f t="shared" si="105"/>
        <v>4.7390590899999996</v>
      </c>
      <c r="U71" s="1">
        <f t="shared" si="105"/>
        <v>6.4994430700000008</v>
      </c>
      <c r="V71" s="1">
        <f t="shared" si="105"/>
        <v>7.4335055700000003</v>
      </c>
      <c r="W71" s="150">
        <f t="shared" si="105"/>
        <v>11.044074609999999</v>
      </c>
      <c r="X71" s="150">
        <f t="shared" ref="X71" si="106">+X72+X73</f>
        <v>12.004876889999998</v>
      </c>
      <c r="Y71" s="1"/>
      <c r="Z71" s="1"/>
      <c r="AA71" s="145">
        <f t="shared" ref="AA71:AE71" si="107">+AA72+AA73</f>
        <v>1.6566248699999999</v>
      </c>
      <c r="AB71" s="145">
        <f t="shared" si="107"/>
        <v>1.8865342300000001</v>
      </c>
      <c r="AC71" s="145">
        <f t="shared" si="107"/>
        <v>1.20682881</v>
      </c>
      <c r="AD71" s="145">
        <f t="shared" si="107"/>
        <v>2.7553445400000003</v>
      </c>
      <c r="AE71" s="145">
        <f t="shared" si="107"/>
        <v>1.43239107</v>
      </c>
      <c r="AF71" s="145">
        <f t="shared" ref="AF71" si="108">+AF72+AF73</f>
        <v>2.0857241399999999</v>
      </c>
      <c r="AG71" s="1"/>
    </row>
    <row r="72" spans="1:33" x14ac:dyDescent="0.25">
      <c r="A72" t="str">
        <f>+Sistema!A839</f>
        <v>4503                Servicios varios</v>
      </c>
      <c r="B72" s="1" t="e">
        <f>+Sistema!#REF!</f>
        <v>#REF!</v>
      </c>
      <c r="C72" s="1">
        <f>+Sistema!B839</f>
        <v>10.454230320000001</v>
      </c>
      <c r="D72" s="1">
        <f>+Sistema!C839</f>
        <v>13.06990231</v>
      </c>
      <c r="E72" s="1">
        <f>+Sistema!D839</f>
        <v>11.287828800000002</v>
      </c>
      <c r="F72" s="1">
        <f>+Sistema!E839</f>
        <v>13.97153557</v>
      </c>
      <c r="G72" s="1">
        <f>+Sistema!F839</f>
        <v>16.483122139999999</v>
      </c>
      <c r="H72" s="1">
        <f>+Sistema!G839</f>
        <v>17.609775589999998</v>
      </c>
      <c r="I72" s="1"/>
      <c r="J72" s="1"/>
      <c r="K72" s="1">
        <f>+Sistema!I839</f>
        <v>0.94862728000000007</v>
      </c>
      <c r="L72" s="1">
        <f>+Sistema!J839</f>
        <v>0.82117739000000001</v>
      </c>
      <c r="M72" s="1">
        <f>+Sistema!K839</f>
        <v>1.0158351299999999</v>
      </c>
      <c r="N72" s="1">
        <f>+Sistema!L839</f>
        <v>1.2037208100000001</v>
      </c>
      <c r="O72" s="1">
        <f>+Sistema!M839</f>
        <v>1.3574116299999999</v>
      </c>
      <c r="P72" s="1">
        <f>+Sistema!N839</f>
        <v>1.34552249</v>
      </c>
      <c r="Q72" s="1"/>
      <c r="R72" s="1"/>
      <c r="S72" s="1">
        <f>+Sistema!P839</f>
        <v>2.8533668999999997</v>
      </c>
      <c r="T72" s="1">
        <f>+Sistema!Q839</f>
        <v>3.5310959999999998</v>
      </c>
      <c r="U72" s="1">
        <f>+Sistema!R839</f>
        <v>4.9216983600000006</v>
      </c>
      <c r="V72" s="1">
        <f>+Sistema!S839</f>
        <v>5.5967603300000004</v>
      </c>
      <c r="W72" s="1">
        <f>+Sistema!T839</f>
        <v>8.2434906899999998</v>
      </c>
      <c r="X72" s="1">
        <f>+Sistema!U839</f>
        <v>8.2925145199999992</v>
      </c>
      <c r="Y72" s="1"/>
      <c r="Z72" s="1"/>
      <c r="AA72" s="145">
        <f>+Sistema!W839</f>
        <v>0.99574541000000005</v>
      </c>
      <c r="AB72" s="145">
        <f>+Sistema!X839</f>
        <v>0.93804632999999993</v>
      </c>
      <c r="AC72" s="145">
        <f>+Sistema!Y839</f>
        <v>0.98776852999999998</v>
      </c>
      <c r="AD72" s="145">
        <f>+Sistema!Z839</f>
        <v>1.1351703500000001</v>
      </c>
      <c r="AE72" s="145">
        <f>+Sistema!AA839</f>
        <v>1.2443437900000001</v>
      </c>
      <c r="AF72" s="1">
        <f>+Sistema!AB839</f>
        <v>2.0471516899999997</v>
      </c>
    </row>
    <row r="73" spans="1:33" x14ac:dyDescent="0.25">
      <c r="A73" t="str">
        <f>+Sistema!A847</f>
        <v>4504                Impuestos, contribuciones y multas</v>
      </c>
      <c r="B73" s="1" t="e">
        <f>+Sistema!#REF!</f>
        <v>#REF!</v>
      </c>
      <c r="C73" s="1">
        <f>+Sistema!B847</f>
        <v>2.34728307</v>
      </c>
      <c r="D73" s="1">
        <f>+Sistema!C847</f>
        <v>4.3291029600000002</v>
      </c>
      <c r="E73" s="1">
        <f>+Sistema!D847</f>
        <v>4.5142301900000001</v>
      </c>
      <c r="F73" s="1">
        <f>+Sistema!E847</f>
        <v>4.9407878499999995</v>
      </c>
      <c r="G73" s="1">
        <f>+Sistema!F847</f>
        <v>4.9646589299999997</v>
      </c>
      <c r="H73" s="1">
        <f>+Sistema!G847</f>
        <v>5.9094132400000001</v>
      </c>
      <c r="I73" s="1"/>
      <c r="J73" s="1"/>
      <c r="K73" s="1">
        <f>+Sistema!I847</f>
        <v>0.10888563000000001</v>
      </c>
      <c r="L73" s="1">
        <f>+Sistema!J847</f>
        <v>0.12980232</v>
      </c>
      <c r="M73" s="1">
        <f>+Sistema!K847</f>
        <v>0.31786434999999996</v>
      </c>
      <c r="N73" s="1">
        <f>+Sistema!L847</f>
        <v>0.42794799</v>
      </c>
      <c r="O73" s="1">
        <f>+Sistema!M847</f>
        <v>0.36699274999999998</v>
      </c>
      <c r="P73" s="1">
        <f>+Sistema!N847</f>
        <v>0.52749892000000009</v>
      </c>
      <c r="Q73" s="1"/>
      <c r="R73" s="1"/>
      <c r="S73" s="1">
        <f>+Sistema!P847</f>
        <v>0.77971567000000008</v>
      </c>
      <c r="T73" s="1">
        <f>+Sistema!Q847</f>
        <v>1.20796309</v>
      </c>
      <c r="U73" s="1">
        <f>+Sistema!R847</f>
        <v>1.5777447099999999</v>
      </c>
      <c r="V73" s="1">
        <f>+Sistema!S847</f>
        <v>1.8367452399999999</v>
      </c>
      <c r="W73" s="1">
        <f>+Sistema!T847</f>
        <v>2.8005839199999998</v>
      </c>
      <c r="X73" s="1">
        <f>+Sistema!U847</f>
        <v>3.7123623700000001</v>
      </c>
      <c r="Y73" s="1"/>
      <c r="Z73" s="1"/>
      <c r="AA73" s="145">
        <f>+Sistema!W847</f>
        <v>0.66087945999999997</v>
      </c>
      <c r="AB73" s="145">
        <f>+Sistema!X847</f>
        <v>0.94848790000000005</v>
      </c>
      <c r="AC73" s="145">
        <f>+Sistema!Y847</f>
        <v>0.21906028</v>
      </c>
      <c r="AD73" s="145">
        <f>+Sistema!Z847</f>
        <v>1.62017419</v>
      </c>
      <c r="AE73" s="145">
        <f>+Sistema!AA847</f>
        <v>0.18804728000000001</v>
      </c>
      <c r="AF73" s="1">
        <f>+Sistema!AB847</f>
        <v>3.8572449999999994E-2</v>
      </c>
    </row>
    <row r="74" spans="1:33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3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3" x14ac:dyDescent="0.25">
      <c r="A76" s="155" t="str">
        <f>+Sistema!A818</f>
        <v>44                  PROVISIONES</v>
      </c>
      <c r="B76" s="1" t="e">
        <f>+Sistema!#REF!</f>
        <v>#REF!</v>
      </c>
      <c r="C76" s="1">
        <f>+Sistema!B818</f>
        <v>39.375808999999997</v>
      </c>
      <c r="D76" s="1">
        <f>+Sistema!C818</f>
        <v>42.172747310000005</v>
      </c>
      <c r="E76" s="1">
        <f>+Sistema!D818</f>
        <v>45.150936999999999</v>
      </c>
      <c r="F76" s="1">
        <f>+Sistema!E818</f>
        <v>34.674981219999999</v>
      </c>
      <c r="G76" s="1">
        <f>+Sistema!F818</f>
        <v>48.462869789999999</v>
      </c>
      <c r="H76" s="1">
        <f>+Sistema!G818</f>
        <v>49.008898719999998</v>
      </c>
      <c r="I76" s="1"/>
      <c r="J76" s="1"/>
      <c r="K76" s="1">
        <f>+Sistema!I818</f>
        <v>4.0612468900000005</v>
      </c>
      <c r="L76" s="1">
        <f>+Sistema!J818</f>
        <v>4.0709501000000001</v>
      </c>
      <c r="M76" s="1">
        <f>+Sistema!K818</f>
        <v>3.1988281499999998</v>
      </c>
      <c r="N76" s="1">
        <f>+Sistema!L818</f>
        <v>6.79043055</v>
      </c>
      <c r="O76" s="1">
        <f>+Sistema!M818</f>
        <v>19.332260059999999</v>
      </c>
      <c r="P76" s="1">
        <f>+Sistema!N818</f>
        <v>36.177881970000001</v>
      </c>
      <c r="Q76" s="1"/>
      <c r="R76" s="1"/>
      <c r="S76" s="1">
        <f>+Sistema!P818</f>
        <v>12.73106875</v>
      </c>
      <c r="T76" s="1">
        <f>+Sistema!Q818</f>
        <v>41.157174869999999</v>
      </c>
      <c r="U76" s="1">
        <f>+Sistema!R818</f>
        <v>58.067796350000002</v>
      </c>
      <c r="V76" s="1">
        <f>+Sistema!S818</f>
        <v>27.196974640000001</v>
      </c>
      <c r="W76" s="150">
        <f>+Sistema!T818</f>
        <v>40.927182189999996</v>
      </c>
      <c r="X76" s="150">
        <f>+Sistema!U818</f>
        <v>32.990835310000001</v>
      </c>
      <c r="Y76" s="7">
        <f>+W76/W104</f>
        <v>0.28576668602156247</v>
      </c>
      <c r="Z76" s="7"/>
      <c r="AA76" s="1">
        <f>+Sistema!W818</f>
        <v>3.4807113900000002</v>
      </c>
      <c r="AB76" s="1">
        <f>+Sistema!X818</f>
        <v>1.0979882700000001</v>
      </c>
      <c r="AC76" s="1">
        <f>+Sistema!Y818</f>
        <v>1.7644384</v>
      </c>
      <c r="AD76" s="1">
        <f>+Sistema!Z818</f>
        <v>1.89485708</v>
      </c>
      <c r="AE76" s="1">
        <f>+Sistema!AA818</f>
        <v>1.7410829999999999</v>
      </c>
      <c r="AF76" s="1">
        <f>+Sistema!AB818</f>
        <v>16.355972640000001</v>
      </c>
    </row>
    <row r="77" spans="1:33" x14ac:dyDescent="0.25">
      <c r="C77" s="7"/>
      <c r="D77" s="7">
        <f>+D76/C76-1</f>
        <v>7.1031894481203173E-2</v>
      </c>
      <c r="E77" s="7">
        <f>+E76/D76-1</f>
        <v>7.0618820920253622E-2</v>
      </c>
      <c r="F77" s="7">
        <f>+F76/E76-1</f>
        <v>-0.23202078353324096</v>
      </c>
      <c r="G77" s="7">
        <f>+G76/F76-1</f>
        <v>0.39763218565342306</v>
      </c>
      <c r="H77" s="7">
        <f>+H76/G76-1</f>
        <v>1.1266954110766836E-2</v>
      </c>
      <c r="I77" s="7"/>
      <c r="J77" s="7"/>
      <c r="T77" s="28">
        <f>+T76/S76-1</f>
        <v>2.2328138099167831</v>
      </c>
      <c r="U77" s="28">
        <f>+U76/T76-1</f>
        <v>0.4108790638185027</v>
      </c>
      <c r="V77" s="28">
        <f>+V76/U76-1</f>
        <v>-0.53163411822842499</v>
      </c>
      <c r="W77" s="28">
        <f>+W76/V76-1</f>
        <v>0.50484319420610357</v>
      </c>
      <c r="X77" s="28">
        <f>+X76/W76-1</f>
        <v>-0.19391383563022657</v>
      </c>
    </row>
    <row r="79" spans="1:33" x14ac:dyDescent="0.25">
      <c r="A79" s="155" t="str">
        <f>+Sistema!A889</f>
        <v>48                  IMPUESTOS Y PARTICIPACION A EMPLEADOS</v>
      </c>
      <c r="B79" s="1" t="e">
        <f>+Sistema!#REF!</f>
        <v>#REF!</v>
      </c>
      <c r="C79" s="1">
        <f>+Sistema!B889</f>
        <v>0</v>
      </c>
      <c r="D79" s="1">
        <f>+Sistema!C889</f>
        <v>0</v>
      </c>
      <c r="E79" s="1">
        <f>+Sistema!D889</f>
        <v>0</v>
      </c>
      <c r="F79" s="1">
        <f>+Sistema!E889</f>
        <v>0</v>
      </c>
      <c r="G79" s="1">
        <f>+Sistema!F889</f>
        <v>0</v>
      </c>
      <c r="H79" s="1">
        <f>+Sistema!G889</f>
        <v>0</v>
      </c>
      <c r="I79" s="1"/>
      <c r="J79" s="1"/>
      <c r="K79" s="1">
        <f>+Sistema!I889</f>
        <v>0</v>
      </c>
      <c r="L79" s="1">
        <f>+Sistema!J889</f>
        <v>0</v>
      </c>
      <c r="M79" s="1">
        <f>+Sistema!K889</f>
        <v>0</v>
      </c>
      <c r="N79" s="1">
        <f>+Sistema!L889</f>
        <v>0</v>
      </c>
      <c r="O79" s="1">
        <f>+Sistema!M889</f>
        <v>0</v>
      </c>
      <c r="P79" s="1">
        <f>+Sistema!N889</f>
        <v>0</v>
      </c>
      <c r="Q79" s="1"/>
      <c r="R79" s="1"/>
      <c r="S79" s="1">
        <f>+Sistema!P889</f>
        <v>0.36710595000000001</v>
      </c>
      <c r="T79" s="1">
        <f>+Sistema!Q889</f>
        <v>0</v>
      </c>
      <c r="U79" s="1">
        <f>+Sistema!R889</f>
        <v>0</v>
      </c>
      <c r="V79" s="1">
        <f>+Sistema!S889</f>
        <v>0</v>
      </c>
      <c r="W79" s="150">
        <f>+Sistema!T889</f>
        <v>0</v>
      </c>
      <c r="X79" s="150">
        <f>+Sistema!U889</f>
        <v>0</v>
      </c>
      <c r="Y79" s="1"/>
      <c r="Z79" s="1"/>
      <c r="AA79" s="1">
        <f>+Sistema!W889</f>
        <v>1.12181434</v>
      </c>
      <c r="AB79" s="1">
        <f>+Sistema!X889</f>
        <v>1.69656473</v>
      </c>
      <c r="AC79" s="1">
        <f>+Sistema!Y889</f>
        <v>1.87379099</v>
      </c>
      <c r="AD79" s="1">
        <f>+Sistema!Z889</f>
        <v>2.2383413500000002</v>
      </c>
      <c r="AE79" s="1">
        <f>+Sistema!AA889</f>
        <v>2.5933896400000003</v>
      </c>
      <c r="AF79" s="1">
        <f>+Sistema!AB889</f>
        <v>2.1601288400000001</v>
      </c>
    </row>
    <row r="80" spans="1:33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5">
      <c r="A82" t="s">
        <v>1246</v>
      </c>
      <c r="B82" s="1" t="e">
        <f t="shared" ref="B82:G82" si="109">SUM(B83:B86)</f>
        <v>#REF!</v>
      </c>
      <c r="C82" s="1">
        <f t="shared" si="109"/>
        <v>14.38057242</v>
      </c>
      <c r="D82" s="1">
        <f t="shared" si="109"/>
        <v>48.490338589999993</v>
      </c>
      <c r="E82" s="1">
        <f t="shared" si="109"/>
        <v>49.024216420000002</v>
      </c>
      <c r="F82" s="1">
        <f t="shared" si="109"/>
        <v>33.219732030000003</v>
      </c>
      <c r="G82" s="1">
        <f t="shared" si="109"/>
        <v>46.473365710000003</v>
      </c>
      <c r="H82" s="1">
        <f t="shared" ref="H82" si="110">SUM(H83:H86)</f>
        <v>34.105865819999991</v>
      </c>
      <c r="I82" s="1"/>
      <c r="J82" s="1"/>
      <c r="K82" s="1">
        <f t="shared" ref="K82:O82" si="111">SUM(K83:K86)</f>
        <v>5.2340426600000001</v>
      </c>
      <c r="L82" s="1">
        <f t="shared" si="111"/>
        <v>5.4793468700000005</v>
      </c>
      <c r="M82" s="1">
        <f t="shared" si="111"/>
        <v>11.376575240000001</v>
      </c>
      <c r="N82" s="1">
        <f t="shared" si="111"/>
        <v>9.0464215699999997</v>
      </c>
      <c r="O82" s="1">
        <f t="shared" si="111"/>
        <v>10.691263170000001</v>
      </c>
      <c r="P82" s="1">
        <f t="shared" ref="P82" si="112">SUM(P83:P86)</f>
        <v>40.109325800000001</v>
      </c>
      <c r="Q82" s="1"/>
      <c r="R82" s="1"/>
      <c r="S82" s="1">
        <f t="shared" ref="S82:W82" si="113">SUM(S83:S86)</f>
        <v>13.660349549999999</v>
      </c>
      <c r="T82" s="1">
        <f t="shared" si="113"/>
        <v>42.253926390000004</v>
      </c>
      <c r="U82" s="1">
        <f t="shared" si="113"/>
        <v>45.297248129999993</v>
      </c>
      <c r="V82" s="1">
        <f t="shared" si="113"/>
        <v>31.277415120000001</v>
      </c>
      <c r="W82" s="1">
        <f t="shared" si="113"/>
        <v>35.820864830000005</v>
      </c>
      <c r="X82" s="1">
        <f t="shared" ref="X82" si="114">SUM(X83:X86)</f>
        <v>23.40547269</v>
      </c>
      <c r="Y82" s="1"/>
      <c r="Z82" s="1"/>
      <c r="AA82" s="1">
        <f t="shared" ref="AA82:AE82" si="115">SUM(AA83:AA86)</f>
        <v>3.7718443700000002</v>
      </c>
      <c r="AB82" s="1">
        <f t="shared" si="115"/>
        <v>1.0545911299999999</v>
      </c>
      <c r="AC82" s="1">
        <f t="shared" si="115"/>
        <v>2.3338374500000003</v>
      </c>
      <c r="AD82" s="1">
        <f t="shared" si="115"/>
        <v>0.64615241000000001</v>
      </c>
      <c r="AE82" s="1">
        <f t="shared" si="115"/>
        <v>1.5516243300000001</v>
      </c>
      <c r="AF82" s="1">
        <f t="shared" ref="AF82" si="116">SUM(AF83:AF86)</f>
        <v>8.6914459199999996</v>
      </c>
    </row>
    <row r="83" spans="1:32" x14ac:dyDescent="0.25">
      <c r="A83" t="str">
        <f>+Sistema!A953</f>
        <v>5502                Utilidad en venta de bienes realizables y recuperados</v>
      </c>
      <c r="B83" s="1" t="e">
        <f>+Sistema!#REF!</f>
        <v>#REF!</v>
      </c>
      <c r="C83" s="1">
        <f>+Sistema!B953</f>
        <v>0</v>
      </c>
      <c r="D83" s="1">
        <f>+Sistema!C953</f>
        <v>0</v>
      </c>
      <c r="E83" s="1">
        <f>+Sistema!D953</f>
        <v>4.5399999999999998E-3</v>
      </c>
      <c r="F83" s="1">
        <f>+Sistema!E953</f>
        <v>2.3593200000000003E-3</v>
      </c>
      <c r="G83" s="1">
        <f>+Sistema!F953</f>
        <v>0</v>
      </c>
      <c r="H83" s="1">
        <f>+Sistema!G953</f>
        <v>3.8650900000000003E-3</v>
      </c>
      <c r="I83" s="1"/>
      <c r="J83" s="1"/>
      <c r="K83" s="1">
        <f>+Sistema!I953</f>
        <v>3.9982320000000002E-2</v>
      </c>
      <c r="L83" s="1">
        <f>+Sistema!J953</f>
        <v>0.33985277000000003</v>
      </c>
      <c r="M83" s="1">
        <f>+Sistema!K953</f>
        <v>0.77314526000000006</v>
      </c>
      <c r="N83" s="1">
        <f>+Sistema!L953</f>
        <v>0.47651061</v>
      </c>
      <c r="O83" s="1">
        <f>+Sistema!M953</f>
        <v>0.12656097999999999</v>
      </c>
      <c r="P83" s="1">
        <f>+Sistema!N953</f>
        <v>5.4172930000000001E-2</v>
      </c>
      <c r="Q83" s="1"/>
      <c r="R83" s="1"/>
      <c r="S83" s="1">
        <f>+Sistema!P953</f>
        <v>0</v>
      </c>
      <c r="T83" s="1">
        <f>+Sistema!Q953</f>
        <v>0</v>
      </c>
      <c r="U83" s="1">
        <f>+Sistema!R953</f>
        <v>0</v>
      </c>
      <c r="V83" s="1">
        <f>+Sistema!S953</f>
        <v>0</v>
      </c>
      <c r="W83" s="1">
        <f>+Sistema!T953</f>
        <v>0</v>
      </c>
      <c r="X83" s="1">
        <f>+Sistema!U953</f>
        <v>0</v>
      </c>
      <c r="Y83" s="1"/>
      <c r="Z83" s="1"/>
      <c r="AA83" s="1">
        <f>+Sistema!W953</f>
        <v>0</v>
      </c>
      <c r="AB83" s="1">
        <f>+Sistema!X953</f>
        <v>0</v>
      </c>
      <c r="AC83" s="1">
        <f>+Sistema!Y953</f>
        <v>0</v>
      </c>
      <c r="AD83" s="1">
        <f>+Sistema!Z953</f>
        <v>0</v>
      </c>
      <c r="AE83" s="1">
        <f>+Sistema!AA953</f>
        <v>0</v>
      </c>
      <c r="AF83" s="1">
        <f>+Sistema!AB953</f>
        <v>0</v>
      </c>
    </row>
    <row r="84" spans="1:32" x14ac:dyDescent="0.25">
      <c r="A84" t="str">
        <f>+Sistema!A954</f>
        <v>5506                Ingresos por subsidios recuperados</v>
      </c>
      <c r="B84" s="1" t="e">
        <f>+Sistema!#REF!</f>
        <v>#REF!</v>
      </c>
      <c r="C84" s="1">
        <f>+Sistema!B954</f>
        <v>0</v>
      </c>
      <c r="D84" s="10">
        <f>+Sistema!C954</f>
        <v>25.06055894</v>
      </c>
      <c r="E84" s="1">
        <f>+Sistema!D954</f>
        <v>0</v>
      </c>
      <c r="F84" s="1">
        <f>+Sistema!E954</f>
        <v>0</v>
      </c>
      <c r="G84" s="1">
        <f>+Sistema!F954</f>
        <v>0</v>
      </c>
      <c r="H84" s="1">
        <f>+Sistema!G954</f>
        <v>0</v>
      </c>
      <c r="I84" s="1"/>
      <c r="J84" s="1"/>
      <c r="K84" s="1">
        <f>+Sistema!I954</f>
        <v>0</v>
      </c>
      <c r="L84" s="1">
        <f>+Sistema!J954</f>
        <v>0</v>
      </c>
      <c r="M84" s="1">
        <f>+Sistema!K954</f>
        <v>0</v>
      </c>
      <c r="N84" s="1">
        <f>+Sistema!L954</f>
        <v>0</v>
      </c>
      <c r="O84" s="1">
        <f>+Sistema!M954</f>
        <v>0</v>
      </c>
      <c r="P84" s="1">
        <f>+Sistema!N954</f>
        <v>0</v>
      </c>
      <c r="Q84" s="1"/>
      <c r="R84" s="1"/>
      <c r="S84" s="1">
        <f>+Sistema!P954</f>
        <v>0</v>
      </c>
      <c r="T84" s="1">
        <f>+Sistema!Q954</f>
        <v>0</v>
      </c>
      <c r="U84" s="1">
        <f>+Sistema!R954</f>
        <v>0</v>
      </c>
      <c r="V84" s="1">
        <f>+Sistema!S954</f>
        <v>0</v>
      </c>
      <c r="W84" s="1">
        <f>+Sistema!T954</f>
        <v>0</v>
      </c>
      <c r="X84" s="1">
        <f>+Sistema!U954</f>
        <v>0</v>
      </c>
      <c r="Y84" s="1"/>
      <c r="Z84" s="1"/>
      <c r="AA84" s="1">
        <f>+Sistema!W954</f>
        <v>0</v>
      </c>
      <c r="AB84" s="1">
        <f>+Sistema!X954</f>
        <v>0</v>
      </c>
      <c r="AC84" s="1">
        <f>+Sistema!Y954</f>
        <v>0</v>
      </c>
      <c r="AD84" s="1">
        <f>+Sistema!Z954</f>
        <v>0</v>
      </c>
      <c r="AE84" s="1">
        <f>+Sistema!AA954</f>
        <v>0</v>
      </c>
      <c r="AF84" s="1">
        <f>+Sistema!AB954</f>
        <v>0</v>
      </c>
    </row>
    <row r="85" spans="1:32" x14ac:dyDescent="0.25">
      <c r="A85" t="str">
        <f>+Sistema!A955</f>
        <v>5590                Otros</v>
      </c>
      <c r="B85" s="1" t="e">
        <f>+Sistema!#REF!</f>
        <v>#REF!</v>
      </c>
      <c r="C85" s="1">
        <f>+Sistema!B955</f>
        <v>8.3230999999999995E-4</v>
      </c>
      <c r="D85" s="1">
        <f>+Sistema!C955</f>
        <v>5.01945E-3</v>
      </c>
      <c r="E85" s="1">
        <f>+Sistema!D955</f>
        <v>2.2473720000000003E-2</v>
      </c>
      <c r="F85" s="1">
        <f>+Sistema!E955</f>
        <v>5.3390000000000002E-5</v>
      </c>
      <c r="G85" s="1">
        <f>+Sistema!F955</f>
        <v>0</v>
      </c>
      <c r="H85" s="1">
        <f>+Sistema!G955</f>
        <v>0</v>
      </c>
      <c r="I85" s="1"/>
      <c r="J85" s="1"/>
      <c r="K85" s="1">
        <f>+Sistema!I955</f>
        <v>4.8904906500000003</v>
      </c>
      <c r="L85" s="1">
        <f>+Sistema!J955</f>
        <v>5.1206979600000002</v>
      </c>
      <c r="M85" s="1">
        <f>+Sistema!K955</f>
        <v>7.6785198699999997</v>
      </c>
      <c r="N85" s="1">
        <f>+Sistema!L955</f>
        <v>6.8199684100000004</v>
      </c>
      <c r="O85" s="1">
        <f>+Sistema!M955</f>
        <v>8.8075679900000008</v>
      </c>
      <c r="P85" s="1">
        <f>+Sistema!N955</f>
        <v>0</v>
      </c>
      <c r="Q85" s="1"/>
      <c r="R85" s="1"/>
      <c r="S85" s="1">
        <f>+Sistema!P955</f>
        <v>13.40839708</v>
      </c>
      <c r="T85" s="1">
        <f>+Sistema!Q955</f>
        <v>42.116106100000003</v>
      </c>
      <c r="U85" s="1">
        <f>+Sistema!R955</f>
        <v>44.561204079999996</v>
      </c>
      <c r="V85" s="1">
        <f>+Sistema!S955</f>
        <v>29.122186769999999</v>
      </c>
      <c r="W85" s="1">
        <f>+Sistema!T955</f>
        <v>35.088430960000004</v>
      </c>
      <c r="X85" s="1">
        <f>+Sistema!U955</f>
        <v>0</v>
      </c>
      <c r="Y85" s="1"/>
      <c r="Z85" s="1"/>
      <c r="AA85" s="1">
        <f>+Sistema!W955</f>
        <v>3.7718443700000002</v>
      </c>
      <c r="AB85" s="1">
        <f>+Sistema!X955</f>
        <v>1.0545911299999999</v>
      </c>
      <c r="AC85" s="1">
        <f>+Sistema!Y955</f>
        <v>2.3338374500000003</v>
      </c>
      <c r="AD85" s="1">
        <f>+Sistema!Z955</f>
        <v>0.64615241000000001</v>
      </c>
      <c r="AE85" s="1">
        <f>+Sistema!AA955</f>
        <v>1.5516243300000001</v>
      </c>
      <c r="AF85" s="1">
        <f>+Sistema!AB955</f>
        <v>0</v>
      </c>
    </row>
    <row r="86" spans="1:32" x14ac:dyDescent="0.25">
      <c r="A86" t="str">
        <f>+Sistema!A956</f>
        <v>56                  OTROS INGRESOS</v>
      </c>
      <c r="B86" s="1" t="e">
        <f>+Sistema!#REF!</f>
        <v>#REF!</v>
      </c>
      <c r="C86" s="1">
        <f>+Sistema!B956</f>
        <v>14.37974011</v>
      </c>
      <c r="D86" s="1">
        <f>+Sistema!C956</f>
        <v>23.424760199999998</v>
      </c>
      <c r="E86" s="1">
        <f>+Sistema!D956</f>
        <v>48.997202700000003</v>
      </c>
      <c r="F86" s="1">
        <f>+Sistema!E956</f>
        <v>33.217319320000001</v>
      </c>
      <c r="G86" s="1">
        <f>+Sistema!F956</f>
        <v>46.473365710000003</v>
      </c>
      <c r="H86" s="1">
        <f>+Sistema!G956</f>
        <v>34.102000729999993</v>
      </c>
      <c r="I86" s="1"/>
      <c r="J86" s="1"/>
      <c r="K86" s="1">
        <f>+Sistema!I956</f>
        <v>0.30356969</v>
      </c>
      <c r="L86" s="1">
        <f>+Sistema!J956</f>
        <v>1.8796139999999999E-2</v>
      </c>
      <c r="M86" s="1">
        <f>+Sistema!K956</f>
        <v>2.9249101099999999</v>
      </c>
      <c r="N86" s="1">
        <f>+Sistema!L956</f>
        <v>1.7499425500000001</v>
      </c>
      <c r="O86" s="1">
        <f>+Sistema!M956</f>
        <v>1.7571341999999999</v>
      </c>
      <c r="P86" s="1">
        <f>+Sistema!N956</f>
        <v>40.055152870000001</v>
      </c>
      <c r="Q86" s="1"/>
      <c r="R86" s="1"/>
      <c r="S86" s="1">
        <f>+Sistema!P956</f>
        <v>0.25195246999999998</v>
      </c>
      <c r="T86" s="1">
        <f>+Sistema!Q956</f>
        <v>0.13782029000000001</v>
      </c>
      <c r="U86" s="1">
        <f>+Sistema!R956</f>
        <v>0.73604405000000006</v>
      </c>
      <c r="V86" s="1">
        <f>+Sistema!S956</f>
        <v>2.1552283500000002</v>
      </c>
      <c r="W86" s="1">
        <f>+Sistema!T956</f>
        <v>0.73243387000000004</v>
      </c>
      <c r="X86" s="1">
        <f>+Sistema!U956</f>
        <v>23.40547269</v>
      </c>
      <c r="Y86" s="1"/>
      <c r="Z86" s="1"/>
      <c r="AA86" s="1">
        <f>+Sistema!W956</f>
        <v>0</v>
      </c>
      <c r="AB86" s="1">
        <f>+Sistema!X956</f>
        <v>0</v>
      </c>
      <c r="AC86" s="1">
        <f>+Sistema!Y956</f>
        <v>0</v>
      </c>
      <c r="AD86" s="1">
        <f>+Sistema!Z956</f>
        <v>0</v>
      </c>
      <c r="AE86" s="1">
        <f>+Sistema!AA956</f>
        <v>0</v>
      </c>
      <c r="AF86" s="1">
        <f>+Sistema!AB956</f>
        <v>8.6914459199999996</v>
      </c>
    </row>
    <row r="87" spans="1:32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5">
      <c r="A89" s="155" t="s">
        <v>1245</v>
      </c>
      <c r="B89" s="1" t="e">
        <f t="shared" ref="B89:G89" si="117">SUM(B90:B95)</f>
        <v>#REF!</v>
      </c>
      <c r="C89" s="1">
        <f t="shared" si="117"/>
        <v>13.473606349999999</v>
      </c>
      <c r="D89" s="1">
        <f t="shared" si="117"/>
        <v>19.0607088</v>
      </c>
      <c r="E89" s="1">
        <f>SUM(E90:E95)</f>
        <v>19.57977133</v>
      </c>
      <c r="F89" s="1">
        <f t="shared" si="117"/>
        <v>13.57719406</v>
      </c>
      <c r="G89" s="1">
        <f t="shared" si="117"/>
        <v>17.821871469999998</v>
      </c>
      <c r="H89" s="1">
        <f t="shared" ref="H89" si="118">SUM(H90:H95)</f>
        <v>14.94437873</v>
      </c>
      <c r="I89" s="1"/>
      <c r="J89" s="1"/>
      <c r="K89" s="1">
        <f t="shared" ref="K89:O89" si="119">SUM(K90:K95)</f>
        <v>0.93785457000000005</v>
      </c>
      <c r="L89" s="1">
        <f t="shared" si="119"/>
        <v>1.0378856000000001</v>
      </c>
      <c r="M89" s="1">
        <f t="shared" si="119"/>
        <v>0.72712901000000008</v>
      </c>
      <c r="N89" s="1">
        <f t="shared" si="119"/>
        <v>1.2272855900000001</v>
      </c>
      <c r="O89" s="1">
        <f t="shared" si="119"/>
        <v>1.5121952400000001</v>
      </c>
      <c r="P89" s="1">
        <f t="shared" ref="P89" si="120">SUM(P90:P95)</f>
        <v>1.5206515700000001</v>
      </c>
      <c r="Q89" s="1"/>
      <c r="R89" s="1"/>
      <c r="S89" s="1">
        <f t="shared" ref="S89:W89" si="121">SUM(S90:S95)</f>
        <v>3.1660807100000001</v>
      </c>
      <c r="T89" s="1">
        <f t="shared" si="121"/>
        <v>6.9505707100000009</v>
      </c>
      <c r="U89" s="1">
        <f t="shared" si="121"/>
        <v>14.2218882</v>
      </c>
      <c r="V89" s="1">
        <f t="shared" si="121"/>
        <v>9.5550599599999995</v>
      </c>
      <c r="W89" s="150">
        <f t="shared" si="121"/>
        <v>15.337398219999999</v>
      </c>
      <c r="X89" s="150">
        <f t="shared" ref="X89" si="122">SUM(X90:X95)</f>
        <v>13.381762909999999</v>
      </c>
      <c r="Y89" s="1"/>
      <c r="Z89" s="1"/>
      <c r="AA89" s="1">
        <f t="shared" ref="AA89:AE89" si="123">SUM(AA90:AA95)</f>
        <v>1.5608341299999999</v>
      </c>
      <c r="AB89" s="1">
        <f t="shared" si="123"/>
        <v>1.8309598999999999</v>
      </c>
      <c r="AC89" s="1">
        <f t="shared" si="123"/>
        <v>2.37392571</v>
      </c>
      <c r="AD89" s="1">
        <f t="shared" si="123"/>
        <v>2.37863698</v>
      </c>
      <c r="AE89" s="1">
        <f t="shared" si="123"/>
        <v>2.3446838999999997</v>
      </c>
      <c r="AF89" s="1">
        <f t="shared" ref="AF89" si="124">SUM(AF90:AF95)</f>
        <v>2.4306765600000002</v>
      </c>
    </row>
    <row r="90" spans="1:32" x14ac:dyDescent="0.25">
      <c r="A90" t="str">
        <f>+Sistema!A882</f>
        <v>4602                Pérdida en venta de bienes realizables y recuperados</v>
      </c>
      <c r="B90" s="1" t="e">
        <f>+Sistema!#REF!</f>
        <v>#REF!</v>
      </c>
      <c r="C90" s="1">
        <f>+Sistema!B882</f>
        <v>0</v>
      </c>
      <c r="D90" s="1">
        <f>+Sistema!C882</f>
        <v>0</v>
      </c>
      <c r="E90" s="1">
        <f>+Sistema!D882</f>
        <v>0</v>
      </c>
      <c r="F90" s="1">
        <f>+Sistema!E882</f>
        <v>0</v>
      </c>
      <c r="G90" s="1">
        <f>+Sistema!F882</f>
        <v>0</v>
      </c>
      <c r="H90" s="1">
        <f>+Sistema!G882</f>
        <v>0</v>
      </c>
      <c r="I90" s="1"/>
      <c r="J90" s="1"/>
      <c r="K90" s="1">
        <f>+Sistema!I882</f>
        <v>0</v>
      </c>
      <c r="L90" s="1">
        <f>+Sistema!J882</f>
        <v>0</v>
      </c>
      <c r="M90" s="1">
        <f>+Sistema!K882</f>
        <v>0</v>
      </c>
      <c r="N90" s="1">
        <f>+Sistema!L882</f>
        <v>0</v>
      </c>
      <c r="O90" s="1">
        <f>+Sistema!M882</f>
        <v>0</v>
      </c>
      <c r="P90" s="1">
        <f>+Sistema!N882</f>
        <v>0</v>
      </c>
      <c r="Q90" s="1"/>
      <c r="R90" s="1"/>
      <c r="S90" s="1">
        <f>+Sistema!P882</f>
        <v>0</v>
      </c>
      <c r="T90" s="1">
        <f>+Sistema!Q882</f>
        <v>0</v>
      </c>
      <c r="U90" s="1">
        <f>+Sistema!R882</f>
        <v>0</v>
      </c>
      <c r="V90" s="1">
        <f>+Sistema!S882</f>
        <v>0</v>
      </c>
      <c r="W90" s="1">
        <f>+Sistema!T882</f>
        <v>0</v>
      </c>
      <c r="X90" s="1">
        <f>+Sistema!U882</f>
        <v>0</v>
      </c>
      <c r="Y90" s="1"/>
      <c r="Z90" s="1"/>
      <c r="AA90" s="1">
        <f>+Sistema!W882</f>
        <v>0</v>
      </c>
      <c r="AB90" s="1">
        <f>+Sistema!X882</f>
        <v>0</v>
      </c>
      <c r="AC90" s="1">
        <f>+Sistema!Y882</f>
        <v>0</v>
      </c>
      <c r="AD90" s="1">
        <f>+Sistema!Z882</f>
        <v>0</v>
      </c>
      <c r="AE90" s="1">
        <f>+Sistema!AA882</f>
        <v>0</v>
      </c>
      <c r="AF90" s="1">
        <f>+Sistema!AB882</f>
        <v>0</v>
      </c>
    </row>
    <row r="91" spans="1:32" x14ac:dyDescent="0.25">
      <c r="A91" t="str">
        <f>+Sistema!A883</f>
        <v>4690                Otras</v>
      </c>
      <c r="B91" s="1" t="e">
        <f>+Sistema!#REF!</f>
        <v>#REF!</v>
      </c>
      <c r="C91" s="1">
        <f>+Sistema!B883</f>
        <v>7.1572600000000004E-3</v>
      </c>
      <c r="D91" s="1">
        <f>+Sistema!C883</f>
        <v>6.2409600000000003E-3</v>
      </c>
      <c r="E91" s="1">
        <f>+Sistema!D883</f>
        <v>1.8541430000000001E-2</v>
      </c>
      <c r="F91" s="1">
        <f>+Sistema!E883</f>
        <v>1.7750699999999999E-3</v>
      </c>
      <c r="G91" s="1">
        <f>+Sistema!F883</f>
        <v>1.526451E-2</v>
      </c>
      <c r="H91" s="1">
        <f>+Sistema!G883</f>
        <v>5.8213210000000001E-2</v>
      </c>
      <c r="I91" s="1"/>
      <c r="J91" s="1"/>
      <c r="K91" s="1">
        <f>+Sistema!I883</f>
        <v>3.7220600000000001E-3</v>
      </c>
      <c r="L91" s="1">
        <f>+Sistema!J883</f>
        <v>0</v>
      </c>
      <c r="M91" s="1">
        <f>+Sistema!K883</f>
        <v>1.0624999999999999E-4</v>
      </c>
      <c r="N91" s="1">
        <f>+Sistema!L883</f>
        <v>8.3374000000000002E-4</v>
      </c>
      <c r="O91" s="1">
        <f>+Sistema!M883</f>
        <v>2.5460000000000001E-4</v>
      </c>
      <c r="P91" s="1">
        <f>+Sistema!N883</f>
        <v>0</v>
      </c>
      <c r="Q91" s="1"/>
      <c r="R91" s="1"/>
      <c r="S91" s="1">
        <f>+Sistema!P883</f>
        <v>1E-8</v>
      </c>
      <c r="T91" s="1">
        <f>+Sistema!Q883</f>
        <v>6.7085640000000002E-2</v>
      </c>
      <c r="U91" s="1">
        <f>+Sistema!R883</f>
        <v>1.99E-6</v>
      </c>
      <c r="V91" s="1">
        <f>+Sistema!S883</f>
        <v>8.844E-5</v>
      </c>
      <c r="W91" s="1">
        <f>+Sistema!T883</f>
        <v>7.1719000000000004E-4</v>
      </c>
      <c r="X91" s="1">
        <f>+Sistema!U883</f>
        <v>0</v>
      </c>
      <c r="Y91" s="1"/>
      <c r="Z91" s="1"/>
      <c r="AA91" s="1">
        <f>+Sistema!W883</f>
        <v>3.1E-7</v>
      </c>
      <c r="AB91" s="1">
        <f>+Sistema!X883</f>
        <v>6.6000000000000003E-7</v>
      </c>
      <c r="AC91" s="1">
        <f>+Sistema!Y883</f>
        <v>1.2327E-4</v>
      </c>
      <c r="AD91" s="1">
        <f>+Sistema!Z883</f>
        <v>1.4999999999999999E-7</v>
      </c>
      <c r="AE91" s="1">
        <f>+Sistema!AA883</f>
        <v>5.9999999999999995E-8</v>
      </c>
      <c r="AF91" s="1">
        <f>+Sistema!AB883</f>
        <v>0</v>
      </c>
    </row>
    <row r="92" spans="1:32" x14ac:dyDescent="0.25">
      <c r="A92" t="str">
        <f>+Sistema!A884</f>
        <v>47                  OTROS GASTOS Y PERDIDAS</v>
      </c>
      <c r="B92" s="1" t="e">
        <f>+Sistema!#REF!</f>
        <v>#REF!</v>
      </c>
      <c r="C92" s="1">
        <f>+Sistema!B884</f>
        <v>8.0099997900000002</v>
      </c>
      <c r="D92" s="1">
        <f>+Sistema!C884</f>
        <v>11.197074240000001</v>
      </c>
      <c r="E92" s="1">
        <f>+Sistema!D884</f>
        <v>12.0419451</v>
      </c>
      <c r="F92" s="1">
        <f>+Sistema!E884</f>
        <v>3.4740496299999997</v>
      </c>
      <c r="G92" s="1">
        <f>+Sistema!F884</f>
        <v>6.7443035499999997</v>
      </c>
      <c r="H92" s="1">
        <f>+Sistema!G884</f>
        <v>4.9930631700000001</v>
      </c>
      <c r="I92" s="1"/>
      <c r="J92" s="1"/>
      <c r="K92" s="1">
        <f>+Sistema!I884</f>
        <v>0.13038509000000001</v>
      </c>
      <c r="L92" s="1">
        <f>+Sistema!J884</f>
        <v>0.28921790999999997</v>
      </c>
      <c r="M92" s="1">
        <f>+Sistema!K884</f>
        <v>7.2661039999999996E-2</v>
      </c>
      <c r="N92" s="1">
        <f>+Sistema!L884</f>
        <v>6.1034769999999995E-2</v>
      </c>
      <c r="O92" s="1">
        <f>+Sistema!M884</f>
        <v>2.4379810000000002E-2</v>
      </c>
      <c r="P92" s="1">
        <f>+Sistema!N884</f>
        <v>0.37839432000000001</v>
      </c>
      <c r="Q92" s="1"/>
      <c r="R92" s="1"/>
      <c r="S92" s="1">
        <f>+Sistema!P884</f>
        <v>0.23129928</v>
      </c>
      <c r="T92" s="1">
        <f>+Sistema!Q884</f>
        <v>2.53404439</v>
      </c>
      <c r="U92" s="1">
        <f>+Sistema!R884</f>
        <v>8.3627135300000006</v>
      </c>
      <c r="V92" s="1">
        <f>+Sistema!S884</f>
        <v>2.7350051899999999</v>
      </c>
      <c r="W92" s="1">
        <f>+Sistema!T884</f>
        <v>6.9395561199999998</v>
      </c>
      <c r="X92" s="1">
        <f>+Sistema!U884</f>
        <v>2.8029874599999998</v>
      </c>
      <c r="Y92" s="1"/>
      <c r="Z92" s="1"/>
      <c r="AA92" s="1">
        <f>+Sistema!W884</f>
        <v>6.0118330000000005E-2</v>
      </c>
      <c r="AB92" s="1">
        <f>+Sistema!X884</f>
        <v>0.11561181</v>
      </c>
      <c r="AC92" s="1">
        <f>+Sistema!Y884</f>
        <v>0.14496330999999998</v>
      </c>
      <c r="AD92" s="1">
        <f>+Sistema!Z884</f>
        <v>0.37957734000000004</v>
      </c>
      <c r="AE92" s="1">
        <f>+Sistema!AA884</f>
        <v>0.43467917</v>
      </c>
      <c r="AF92" s="1">
        <f>+Sistema!AB884</f>
        <v>5.3057550000000002E-2</v>
      </c>
    </row>
    <row r="93" spans="1:32" x14ac:dyDescent="0.25">
      <c r="A93" t="str">
        <f>+Sistema!A855</f>
        <v>4505                Depreciaciones</v>
      </c>
      <c r="B93" s="1" t="e">
        <f>+Sistema!#REF!</f>
        <v>#REF!</v>
      </c>
      <c r="C93" s="1">
        <f>+Sistema!B855</f>
        <v>1.55949403</v>
      </c>
      <c r="D93" s="1">
        <f>+Sistema!C855</f>
        <v>2.0528960299999999</v>
      </c>
      <c r="E93" s="1">
        <f>+Sistema!D855</f>
        <v>2.1624812000000002</v>
      </c>
      <c r="F93" s="1">
        <f>+Sistema!E855</f>
        <v>3.0670436000000003</v>
      </c>
      <c r="G93" s="1">
        <f>+Sistema!F855</f>
        <v>3.1901818199999998</v>
      </c>
      <c r="H93" s="1">
        <f>+Sistema!G855</f>
        <v>3.3592014100000003</v>
      </c>
      <c r="I93" s="1"/>
      <c r="J93" s="1"/>
      <c r="K93" s="1">
        <f>+Sistema!I855</f>
        <v>0.24860654000000001</v>
      </c>
      <c r="L93" s="1">
        <f>+Sistema!J855</f>
        <v>0.20788575000000001</v>
      </c>
      <c r="M93" s="1">
        <f>+Sistema!K855</f>
        <v>0.13559067999999999</v>
      </c>
      <c r="N93" s="1">
        <f>+Sistema!L855</f>
        <v>0.21613320999999999</v>
      </c>
      <c r="O93" s="1">
        <f>+Sistema!M855</f>
        <v>0.41782907000000002</v>
      </c>
      <c r="P93" s="1">
        <f>+Sistema!N855</f>
        <v>0.50978953999999999</v>
      </c>
      <c r="Q93" s="1"/>
      <c r="R93" s="1"/>
      <c r="S93" s="1">
        <f>+Sistema!P855</f>
        <v>1.1528389299999999</v>
      </c>
      <c r="T93" s="1">
        <f>+Sistema!Q855</f>
        <v>1.4195778600000002</v>
      </c>
      <c r="U93" s="1">
        <f>+Sistema!R855</f>
        <v>1.6719931399999999</v>
      </c>
      <c r="V93" s="1">
        <f>+Sistema!S855</f>
        <v>2.9762819900000004</v>
      </c>
      <c r="W93" s="1">
        <f>+Sistema!T855</f>
        <v>2.9938027699999998</v>
      </c>
      <c r="X93" s="1">
        <f>+Sistema!U855</f>
        <v>3.86761015</v>
      </c>
      <c r="Y93" s="1"/>
      <c r="Z93" s="1"/>
      <c r="AA93" s="1">
        <f>+Sistema!W855</f>
        <v>0.73496247999999997</v>
      </c>
      <c r="AB93" s="1">
        <f>+Sistema!X855</f>
        <v>0.66513931999999998</v>
      </c>
      <c r="AC93" s="1">
        <f>+Sistema!Y855</f>
        <v>0.73193885999999997</v>
      </c>
      <c r="AD93" s="1">
        <f>+Sistema!Z855</f>
        <v>0.96811197999999998</v>
      </c>
      <c r="AE93" s="1">
        <f>+Sistema!AA855</f>
        <v>0.90530069999999996</v>
      </c>
      <c r="AF93" s="1">
        <f>+Sistema!AB855</f>
        <v>0.88772852000000002</v>
      </c>
    </row>
    <row r="94" spans="1:32" x14ac:dyDescent="0.25">
      <c r="A94" t="str">
        <f>+Sistema!A866</f>
        <v>4506                Amortizaciones</v>
      </c>
      <c r="B94" s="1" t="e">
        <f>+Sistema!#REF!</f>
        <v>#REF!</v>
      </c>
      <c r="C94" s="1">
        <f>+Sistema!B866</f>
        <v>0.27575134000000001</v>
      </c>
      <c r="D94" s="1">
        <f>+Sistema!C866</f>
        <v>2.1127700800000002</v>
      </c>
      <c r="E94" s="1">
        <f>+Sistema!D866</f>
        <v>1.1219557499999999</v>
      </c>
      <c r="F94" s="1">
        <f>+Sistema!E866</f>
        <v>2.1166833500000002</v>
      </c>
      <c r="G94" s="1">
        <f>+Sistema!F866</f>
        <v>2.5679292599999997</v>
      </c>
      <c r="H94" s="1">
        <f>+Sistema!G866</f>
        <v>2.2427643700000002</v>
      </c>
      <c r="I94" s="1"/>
      <c r="J94" s="1"/>
      <c r="K94" s="1">
        <f>+Sistema!I866</f>
        <v>3.5641510000000001E-2</v>
      </c>
      <c r="L94" s="1">
        <f>+Sistema!J866</f>
        <v>4.6332709999999999E-2</v>
      </c>
      <c r="M94" s="1">
        <f>+Sistema!K866</f>
        <v>4.8328839999999998E-2</v>
      </c>
      <c r="N94" s="1">
        <f>+Sistema!L866</f>
        <v>6.0926750000000002E-2</v>
      </c>
      <c r="O94" s="1">
        <f>+Sistema!M866</f>
        <v>0.14395539000000002</v>
      </c>
      <c r="P94" s="1">
        <f>+Sistema!N866</f>
        <v>3.4391600000000001E-2</v>
      </c>
      <c r="Q94" s="1"/>
      <c r="R94" s="1"/>
      <c r="S94" s="1">
        <f>+Sistema!P866</f>
        <v>0.1979754</v>
      </c>
      <c r="T94" s="1">
        <f>+Sistema!Q866</f>
        <v>0.21841716</v>
      </c>
      <c r="U94" s="1">
        <f>+Sistema!R866</f>
        <v>0.36517214000000003</v>
      </c>
      <c r="V94" s="1">
        <f>+Sistema!S866</f>
        <v>0.52695432999999992</v>
      </c>
      <c r="W94" s="1">
        <f>+Sistema!T866</f>
        <v>0.80801555000000003</v>
      </c>
      <c r="X94" s="1">
        <f>+Sistema!U866</f>
        <v>1.45180303</v>
      </c>
      <c r="Y94" s="1"/>
      <c r="Z94" s="1"/>
      <c r="AA94" s="1">
        <f>+Sistema!W866</f>
        <v>4.1766910000000004E-2</v>
      </c>
      <c r="AB94" s="1">
        <f>+Sistema!X866</f>
        <v>6.5593910000000005E-2</v>
      </c>
      <c r="AC94" s="1">
        <f>+Sistema!Y866</f>
        <v>8.5313899999999998E-2</v>
      </c>
      <c r="AD94" s="1">
        <f>+Sistema!Z866</f>
        <v>0.10082119</v>
      </c>
      <c r="AE94" s="1">
        <f>+Sistema!AA866</f>
        <v>8.2881549999999998E-2</v>
      </c>
      <c r="AF94" s="1">
        <f>+Sistema!AB866</f>
        <v>6.743217E-2</v>
      </c>
    </row>
    <row r="95" spans="1:32" x14ac:dyDescent="0.25">
      <c r="A95" t="str">
        <f>+Sistema!A875</f>
        <v>4507                Otros gastos</v>
      </c>
      <c r="B95" s="1" t="e">
        <f>+Sistema!#REF!</f>
        <v>#REF!</v>
      </c>
      <c r="C95" s="1">
        <f>+Sistema!B875</f>
        <v>3.6212039300000001</v>
      </c>
      <c r="D95" s="1">
        <f>+Sistema!C875</f>
        <v>3.6917274900000003</v>
      </c>
      <c r="E95" s="1">
        <f>+Sistema!D875</f>
        <v>4.2348478499999995</v>
      </c>
      <c r="F95" s="1">
        <f>+Sistema!E875</f>
        <v>4.91764241</v>
      </c>
      <c r="G95" s="1">
        <f>+Sistema!F875</f>
        <v>5.3041923300000002</v>
      </c>
      <c r="H95" s="1">
        <f>+Sistema!G875</f>
        <v>4.2911365699999999</v>
      </c>
      <c r="I95" s="1"/>
      <c r="J95" s="1"/>
      <c r="K95" s="1">
        <f>+Sistema!I875</f>
        <v>0.51949937000000002</v>
      </c>
      <c r="L95" s="1">
        <f>+Sistema!J875</f>
        <v>0.49444922999999996</v>
      </c>
      <c r="M95" s="1">
        <f>+Sistema!K875</f>
        <v>0.47044220000000003</v>
      </c>
      <c r="N95" s="1">
        <f>+Sistema!L875</f>
        <v>0.88835712</v>
      </c>
      <c r="O95" s="1">
        <f>+Sistema!M875</f>
        <v>0.92577637000000002</v>
      </c>
      <c r="P95" s="1">
        <f>+Sistema!N875</f>
        <v>0.59807610999999994</v>
      </c>
      <c r="Q95" s="1"/>
      <c r="R95" s="1"/>
      <c r="S95" s="1">
        <f>+Sistema!P875</f>
        <v>1.58396709</v>
      </c>
      <c r="T95" s="1">
        <f>+Sistema!Q875</f>
        <v>2.7114456600000003</v>
      </c>
      <c r="U95" s="1">
        <f>+Sistema!R875</f>
        <v>3.8220073999999999</v>
      </c>
      <c r="V95" s="1">
        <f>+Sistema!S875</f>
        <v>3.3167300099999997</v>
      </c>
      <c r="W95" s="1">
        <f>+Sistema!T875</f>
        <v>4.5953065899999999</v>
      </c>
      <c r="X95" s="1">
        <f>+Sistema!U875</f>
        <v>5.2593622699999996</v>
      </c>
      <c r="Y95" s="1"/>
      <c r="Z95" s="1"/>
      <c r="AA95" s="1">
        <f>+Sistema!W875</f>
        <v>0.72398609999999997</v>
      </c>
      <c r="AB95" s="1">
        <f>+Sistema!X875</f>
        <v>0.98461419999999999</v>
      </c>
      <c r="AC95" s="1">
        <f>+Sistema!Y875</f>
        <v>1.4115863700000002</v>
      </c>
      <c r="AD95" s="1">
        <f>+Sistema!Z875</f>
        <v>0.93012631999999995</v>
      </c>
      <c r="AE95" s="1">
        <f>+Sistema!AA875</f>
        <v>0.92182242000000003</v>
      </c>
      <c r="AF95" s="1">
        <f>+Sistema!AB875</f>
        <v>1.4224583200000001</v>
      </c>
    </row>
    <row r="97" spans="1:33" x14ac:dyDescent="0.25">
      <c r="A97">
        <v>45</v>
      </c>
      <c r="B97" s="1" t="e">
        <f t="shared" ref="B97:G97" si="125">+B68+B69+B72+B73+B93+B94+B95</f>
        <v>#REF!</v>
      </c>
      <c r="C97" s="1">
        <f t="shared" si="125"/>
        <v>58.259527180000006</v>
      </c>
      <c r="D97" s="1">
        <f t="shared" si="125"/>
        <v>70.538997630000011</v>
      </c>
      <c r="E97" s="1">
        <f t="shared" si="125"/>
        <v>68.229292079999993</v>
      </c>
      <c r="F97" s="1">
        <f t="shared" si="125"/>
        <v>79.35732938000001</v>
      </c>
      <c r="G97" s="1">
        <f t="shared" si="125"/>
        <v>79.319339920000019</v>
      </c>
      <c r="H97" s="1">
        <f t="shared" ref="H97" si="126">+H68+H69+H72+H73+H93+H94+H95</f>
        <v>86.132888730000005</v>
      </c>
      <c r="I97" s="1"/>
      <c r="J97" s="1"/>
      <c r="K97" s="1">
        <f t="shared" ref="K97:O97" si="127">+K68+K69+K72+K73+K93+K94+K95</f>
        <v>7.0063074299999997</v>
      </c>
      <c r="L97" s="1">
        <f t="shared" si="127"/>
        <v>6.6713918199999984</v>
      </c>
      <c r="M97" s="1">
        <f t="shared" si="127"/>
        <v>8.0087549400000011</v>
      </c>
      <c r="N97" s="1">
        <f t="shared" si="127"/>
        <v>10.153919000000002</v>
      </c>
      <c r="O97" s="1">
        <f t="shared" si="127"/>
        <v>10.647981399999999</v>
      </c>
      <c r="P97" s="1">
        <f t="shared" ref="P97" si="128">+P68+P69+P72+P73+P93+P94+P95</f>
        <v>9.4199149299999974</v>
      </c>
      <c r="Q97" s="1"/>
      <c r="R97" s="1"/>
      <c r="S97" s="1">
        <f t="shared" ref="S97:W97" si="129">+S68+S69+S72+S73+S93+S94+S95</f>
        <v>19.917253580000004</v>
      </c>
      <c r="T97" s="1">
        <f t="shared" si="129"/>
        <v>25.403503999999998</v>
      </c>
      <c r="U97" s="1">
        <f t="shared" si="129"/>
        <v>31.856321269999999</v>
      </c>
      <c r="V97" s="1">
        <f t="shared" si="129"/>
        <v>35.369339089999997</v>
      </c>
      <c r="W97" s="1">
        <f t="shared" si="129"/>
        <v>43.336473850000004</v>
      </c>
      <c r="X97" s="1">
        <f t="shared" ref="X97" si="130">+X68+X69+X72+X73+X93+X94+X95</f>
        <v>47.963559689999997</v>
      </c>
      <c r="Y97" s="1"/>
      <c r="Z97" s="1"/>
      <c r="AA97" s="1">
        <f t="shared" ref="AA97:AE97" si="131">+AA68+AA69+AA72+AA73+AA93+AA94+AA95</f>
        <v>12.97866769</v>
      </c>
      <c r="AB97" s="1">
        <f t="shared" si="131"/>
        <v>13.681179970000001</v>
      </c>
      <c r="AC97" s="1">
        <f t="shared" si="131"/>
        <v>13.465795480000001</v>
      </c>
      <c r="AD97" s="1">
        <f t="shared" si="131"/>
        <v>15.435456029999999</v>
      </c>
      <c r="AE97" s="1">
        <f t="shared" si="131"/>
        <v>15.021547399999999</v>
      </c>
      <c r="AF97" s="1">
        <f t="shared" ref="AF97" si="132">+AF68+AF69+AF72+AF73+AF93+AF94+AF95</f>
        <v>19.50692265</v>
      </c>
    </row>
    <row r="98" spans="1:33" x14ac:dyDescent="0.25">
      <c r="A98" s="156" t="str">
        <f>+Sistema!A826</f>
        <v>45                  GASTOS DE OPERACION</v>
      </c>
      <c r="B98" s="1" t="e">
        <f>+Sistema!#REF!</f>
        <v>#REF!</v>
      </c>
      <c r="C98" s="1">
        <f>+Sistema!B826</f>
        <v>58.259527179999999</v>
      </c>
      <c r="D98" s="1">
        <f>+Sistema!C826</f>
        <v>70.538997629999997</v>
      </c>
      <c r="E98" s="1">
        <f>+Sistema!D826</f>
        <v>68.229292079999993</v>
      </c>
      <c r="F98" s="1">
        <f>+Sistema!E826</f>
        <v>79.357329379999996</v>
      </c>
      <c r="G98" s="1">
        <f>+Sistema!F826</f>
        <v>79.319339920000004</v>
      </c>
      <c r="H98" s="1">
        <f>+Sistema!G826</f>
        <v>86.132888730000005</v>
      </c>
      <c r="I98" s="1"/>
      <c r="J98" s="1"/>
      <c r="K98" s="1">
        <f>+Sistema!I826</f>
        <v>7.0063074299999997</v>
      </c>
      <c r="L98" s="1">
        <f>+Sistema!J826</f>
        <v>6.6713918200000002</v>
      </c>
      <c r="M98" s="1">
        <f>+Sistema!K826</f>
        <v>8.0087549400000011</v>
      </c>
      <c r="N98" s="1">
        <f>+Sistema!L826</f>
        <v>10.153919</v>
      </c>
      <c r="O98" s="1">
        <f>+Sistema!M826</f>
        <v>10.647981400000001</v>
      </c>
      <c r="P98" s="1">
        <f>+Sistema!N826</f>
        <v>9.4199149299999991</v>
      </c>
      <c r="Q98" s="1"/>
      <c r="R98" s="1"/>
      <c r="S98" s="1">
        <f>+Sistema!P826</f>
        <v>19.917253579999997</v>
      </c>
      <c r="T98" s="1">
        <f>+Sistema!Q826</f>
        <v>25.403504000000002</v>
      </c>
      <c r="U98" s="1">
        <f>+Sistema!R826</f>
        <v>31.856321269999999</v>
      </c>
      <c r="V98" s="1">
        <f>+Sistema!S826</f>
        <v>35.369339090000004</v>
      </c>
      <c r="W98" s="149">
        <f>+Sistema!T826</f>
        <v>43.336473850000004</v>
      </c>
      <c r="X98" s="149">
        <f>+Sistema!U826</f>
        <v>47.963559689999997</v>
      </c>
      <c r="Y98" s="1"/>
      <c r="Z98" s="1"/>
      <c r="AA98" s="1">
        <f>+Sistema!W826</f>
        <v>12.97866769</v>
      </c>
      <c r="AB98" s="1">
        <f>+Sistema!X826</f>
        <v>13.681179970000001</v>
      </c>
      <c r="AC98" s="1">
        <f>+Sistema!Y826</f>
        <v>13.465795480000001</v>
      </c>
      <c r="AD98" s="1">
        <f>+Sistema!Z826</f>
        <v>15.435456029999999</v>
      </c>
      <c r="AE98" s="1">
        <f>+Sistema!AA826</f>
        <v>15.021547400000001</v>
      </c>
      <c r="AF98" s="1">
        <f>+Sistema!AB826</f>
        <v>19.50692265</v>
      </c>
    </row>
    <row r="100" spans="1:33" x14ac:dyDescent="0.25">
      <c r="A100" t="s">
        <v>1247</v>
      </c>
      <c r="B100" s="1" t="e">
        <f t="shared" ref="B100:F100" si="133">+B44-B53-B67-B71-B76-B79+B82-B89</f>
        <v>#REF!</v>
      </c>
      <c r="C100" s="1">
        <f t="shared" si="133"/>
        <v>-37.688444009999991</v>
      </c>
      <c r="D100" s="1">
        <f t="shared" si="133"/>
        <v>21.213090039999997</v>
      </c>
      <c r="E100" s="1">
        <f t="shared" si="133"/>
        <v>2.4566269400000031</v>
      </c>
      <c r="F100" s="1">
        <f t="shared" si="133"/>
        <v>1.6931691399999984</v>
      </c>
      <c r="G100" s="1">
        <f>+G44-G53-G67-G71-G76-G79+G82-G89</f>
        <v>-1.7426686799999871</v>
      </c>
      <c r="H100" s="1">
        <f>+H44-H53-H67-H71-H76-H79+H82-H89</f>
        <v>8.9194632499999891</v>
      </c>
      <c r="I100" s="1"/>
      <c r="J100" s="1"/>
      <c r="K100" s="1">
        <f t="shared" ref="K100:O100" si="134">+K44-K53-K67-K71-K76-K79+K82-K89</f>
        <v>0.44659939000000004</v>
      </c>
      <c r="L100" s="1">
        <f t="shared" si="134"/>
        <v>1.5384701400000007</v>
      </c>
      <c r="M100" s="1">
        <f t="shared" si="134"/>
        <v>7.816069950000001</v>
      </c>
      <c r="N100" s="1">
        <f t="shared" si="134"/>
        <v>1.9765358799999966</v>
      </c>
      <c r="O100" s="1">
        <f t="shared" si="134"/>
        <v>-7.4924504999999986</v>
      </c>
      <c r="P100" s="1">
        <f t="shared" ref="P100" si="135">+P44-P53-P67-P71-P76-P79+P82-P89</f>
        <v>5.0146604900000025</v>
      </c>
      <c r="Q100" s="1"/>
      <c r="R100" s="1"/>
      <c r="S100" s="1">
        <f t="shared" ref="S100:W100" si="136">+S44-S53-S67-S71-S76-S79+S82-S89</f>
        <v>18.240143960000001</v>
      </c>
      <c r="T100" s="1">
        <f t="shared" si="136"/>
        <v>10.880490699999989</v>
      </c>
      <c r="U100" s="1">
        <f t="shared" si="136"/>
        <v>21.308217959999986</v>
      </c>
      <c r="V100" s="1">
        <f t="shared" si="136"/>
        <v>32.516104980000001</v>
      </c>
      <c r="W100" s="1">
        <f t="shared" si="136"/>
        <v>80.016517780000029</v>
      </c>
      <c r="X100" s="1">
        <f t="shared" ref="X100" si="137">+X44-X53-X67-X71-X76-X79+X82-X89</f>
        <v>62.384673310000018</v>
      </c>
      <c r="Y100" s="1"/>
      <c r="Z100" s="1"/>
      <c r="AA100" s="1">
        <f t="shared" ref="AA100:AE100" si="138">+AA44-AA53-AA67-AA71-AA76-AA79+AA82-AA89</f>
        <v>14.904105179999998</v>
      </c>
      <c r="AB100" s="1">
        <f t="shared" si="138"/>
        <v>22.540074660000005</v>
      </c>
      <c r="AC100" s="1">
        <f t="shared" si="138"/>
        <v>35.602028729999986</v>
      </c>
      <c r="AD100" s="1">
        <f t="shared" si="138"/>
        <v>42.528485689999982</v>
      </c>
      <c r="AE100" s="1">
        <f t="shared" si="138"/>
        <v>49.274403169999992</v>
      </c>
      <c r="AF100" s="1">
        <f t="shared" ref="AF100" si="139">+AF44-AF53-AF67-AF71-AF76-AF79+AF82-AF89</f>
        <v>41.042447859999982</v>
      </c>
    </row>
    <row r="101" spans="1:33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3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>
        <v>11.60092289</v>
      </c>
      <c r="T102" s="7">
        <f>+S102/S104</f>
        <v>0.2586740391304771</v>
      </c>
      <c r="U102" s="1"/>
      <c r="V102" s="1"/>
      <c r="W102" s="1"/>
      <c r="X102" s="1">
        <v>69.919285260000009</v>
      </c>
      <c r="Y102" s="7">
        <f>+X102/X104</f>
        <v>0.45497658361120547</v>
      </c>
      <c r="Z102" s="1"/>
      <c r="AA102" s="1"/>
      <c r="AB102" s="1"/>
      <c r="AC102" s="1"/>
      <c r="AD102" s="1"/>
      <c r="AE102" s="1"/>
      <c r="AF102" s="1"/>
    </row>
    <row r="103" spans="1:33" x14ac:dyDescent="0.25">
      <c r="A103" t="s">
        <v>1248</v>
      </c>
      <c r="B103" s="1" t="e">
        <f t="shared" ref="B103:G103" si="140">+B44+B82</f>
        <v>#REF!</v>
      </c>
      <c r="C103" s="1">
        <f t="shared" si="140"/>
        <v>77.88082129</v>
      </c>
      <c r="D103" s="11">
        <f t="shared" si="140"/>
        <v>151.68739992000002</v>
      </c>
      <c r="E103" s="1">
        <f t="shared" si="140"/>
        <v>138.97438856000002</v>
      </c>
      <c r="F103" s="1">
        <f t="shared" si="140"/>
        <v>133.734498</v>
      </c>
      <c r="G103" s="1">
        <f t="shared" si="140"/>
        <v>149.68926264000001</v>
      </c>
      <c r="H103" s="1">
        <f t="shared" ref="H103" si="141">+H44+H82</f>
        <v>171.94591577999998</v>
      </c>
      <c r="I103" s="1"/>
      <c r="J103" s="1"/>
      <c r="K103" s="1">
        <f t="shared" ref="K103:O103" si="142">+K44+K82</f>
        <v>13.20051033</v>
      </c>
      <c r="L103" s="1">
        <f t="shared" si="142"/>
        <v>13.848133170000001</v>
      </c>
      <c r="M103" s="1">
        <f t="shared" si="142"/>
        <v>20.48179639</v>
      </c>
      <c r="N103" s="1">
        <f t="shared" si="142"/>
        <v>20.387583269999997</v>
      </c>
      <c r="O103" s="1">
        <f t="shared" si="142"/>
        <v>25.152709700000003</v>
      </c>
      <c r="P103" s="1">
        <f t="shared" ref="P103" si="143">+P44+P82</f>
        <v>52.595287679999998</v>
      </c>
      <c r="Q103" s="1"/>
      <c r="R103" s="1"/>
      <c r="S103" s="1">
        <f t="shared" ref="S103:W103" si="144">+S44+S82</f>
        <v>63.087794420000002</v>
      </c>
      <c r="T103" s="1">
        <f t="shared" si="144"/>
        <v>112.09563662999999</v>
      </c>
      <c r="U103" s="1">
        <f t="shared" si="144"/>
        <v>150.325367</v>
      </c>
      <c r="V103" s="1">
        <f t="shared" si="144"/>
        <v>142.25180999</v>
      </c>
      <c r="W103" s="1">
        <f t="shared" si="144"/>
        <v>223.23538895000002</v>
      </c>
      <c r="X103" s="1">
        <f t="shared" ref="X103" si="145">+X44+X82</f>
        <v>216.06134103000002</v>
      </c>
      <c r="Y103" s="1"/>
      <c r="Z103" s="1"/>
      <c r="AA103" s="1">
        <f t="shared" ref="AA103:AE103" si="146">+AA44+AA82</f>
        <v>34.063812870000007</v>
      </c>
      <c r="AB103" s="1">
        <f t="shared" si="146"/>
        <v>46.185626339999999</v>
      </c>
      <c r="AC103" s="1">
        <f t="shared" si="146"/>
        <v>62.854444589999993</v>
      </c>
      <c r="AD103" s="1">
        <f t="shared" si="146"/>
        <v>75.422546439999991</v>
      </c>
      <c r="AE103" s="1">
        <f t="shared" si="146"/>
        <v>83.183968369999988</v>
      </c>
      <c r="AF103" s="1">
        <f t="shared" ref="AF103" si="147">+AF44+AF82</f>
        <v>101.09131958999998</v>
      </c>
    </row>
    <row r="104" spans="1:33" x14ac:dyDescent="0.25">
      <c r="A104" t="s">
        <v>1249</v>
      </c>
      <c r="B104" s="1" t="e">
        <f t="shared" ref="B104:G104" si="148">+B53+B67+B71+B76+B79+B89</f>
        <v>#REF!</v>
      </c>
      <c r="C104" s="1">
        <f t="shared" si="148"/>
        <v>115.5692653</v>
      </c>
      <c r="D104" s="1">
        <f t="shared" si="148"/>
        <v>130.47430988000002</v>
      </c>
      <c r="E104" s="1">
        <f t="shared" si="148"/>
        <v>136.51776161999999</v>
      </c>
      <c r="F104" s="1">
        <f t="shared" si="148"/>
        <v>132.04132886000002</v>
      </c>
      <c r="G104" s="1">
        <f t="shared" si="148"/>
        <v>151.43193131999999</v>
      </c>
      <c r="H104" s="1">
        <f t="shared" ref="H104" si="149">+H53+H67+H71+H76+H79+H89</f>
        <v>163.02645253</v>
      </c>
      <c r="I104" s="7">
        <f>+H104/C104-1</f>
        <v>0.41063847820446431</v>
      </c>
      <c r="J104" s="7"/>
      <c r="K104" s="1">
        <f t="shared" ref="K104:O104" si="150">+K53+K67+K71+K76+K79+K89</f>
        <v>12.753910940000003</v>
      </c>
      <c r="L104" s="1">
        <f t="shared" si="150"/>
        <v>12.309663029999999</v>
      </c>
      <c r="M104" s="1">
        <f t="shared" si="150"/>
        <v>12.665726440000002</v>
      </c>
      <c r="N104" s="1">
        <f t="shared" si="150"/>
        <v>18.41104739</v>
      </c>
      <c r="O104" s="1">
        <f t="shared" si="150"/>
        <v>32.645160199999999</v>
      </c>
      <c r="P104" s="1">
        <f t="shared" ref="P104" si="151">+P53+P67+P71+P76+P79+P89</f>
        <v>47.580627190000001</v>
      </c>
      <c r="Q104" s="1"/>
      <c r="R104" s="1"/>
      <c r="S104" s="1">
        <f t="shared" ref="S104:W104" si="152">+S53+S67+S71+S76+S79+S89</f>
        <v>44.847650460000004</v>
      </c>
      <c r="T104" s="1">
        <f t="shared" si="152"/>
        <v>101.21514593000001</v>
      </c>
      <c r="U104" s="1">
        <f t="shared" si="152"/>
        <v>129.01714903999999</v>
      </c>
      <c r="V104" s="1">
        <f t="shared" si="152"/>
        <v>109.73570500999998</v>
      </c>
      <c r="W104" s="1">
        <f t="shared" si="152"/>
        <v>143.21887117</v>
      </c>
      <c r="X104" s="1">
        <f t="shared" ref="X104" si="153">+X53+X67+X71+X76+X79+X89</f>
        <v>153.67666771999998</v>
      </c>
      <c r="Y104" s="90">
        <f>+W104/S104</f>
        <v>3.1934531620054014</v>
      </c>
      <c r="Z104" s="90"/>
      <c r="AA104" s="1">
        <f t="shared" ref="AA104:AE104" si="154">+AA53+AA67+AA71+AA76+AA79+AA89</f>
        <v>19.159707690000001</v>
      </c>
      <c r="AB104" s="1">
        <f t="shared" si="154"/>
        <v>23.645551680000001</v>
      </c>
      <c r="AC104" s="1">
        <f t="shared" si="154"/>
        <v>27.252415859999999</v>
      </c>
      <c r="AD104" s="1">
        <f t="shared" si="154"/>
        <v>32.894060750000001</v>
      </c>
      <c r="AE104" s="1">
        <f t="shared" si="154"/>
        <v>33.909565200000003</v>
      </c>
      <c r="AF104" s="1">
        <f t="shared" ref="AF104" si="155">+AF53+AF67+AF71+AF76+AF79+AF89</f>
        <v>60.048871730000009</v>
      </c>
    </row>
    <row r="105" spans="1:33" x14ac:dyDescent="0.25">
      <c r="D105" s="7">
        <f t="shared" ref="D105:H105" si="156">+D104/C104-1</f>
        <v>0.12897066137185198</v>
      </c>
      <c r="E105" s="7">
        <f t="shared" si="156"/>
        <v>4.6319093356832042E-2</v>
      </c>
      <c r="F105" s="7">
        <f t="shared" si="156"/>
        <v>-3.2790112487049217E-2</v>
      </c>
      <c r="G105" s="7">
        <f t="shared" si="156"/>
        <v>0.14685252433773455</v>
      </c>
      <c r="H105" s="7">
        <f t="shared" si="156"/>
        <v>7.6565894055058425E-2</v>
      </c>
      <c r="I105" s="8"/>
      <c r="J105" s="8"/>
      <c r="T105" s="7">
        <f>+T104/S104-1</f>
        <v>1.2568661879015188</v>
      </c>
      <c r="U105" s="7">
        <f>+U104/T104-1</f>
        <v>0.27468224102771877</v>
      </c>
      <c r="V105" s="7">
        <f>+V104/U104-1</f>
        <v>-0.14944869091799629</v>
      </c>
      <c r="W105" s="7">
        <f>+W104/V104-1</f>
        <v>0.30512553919390939</v>
      </c>
      <c r="X105" s="7">
        <f>+X104/W104-1</f>
        <v>7.3019682843238121E-2</v>
      </c>
      <c r="Y105" s="8">
        <f>+AVERAGE(T105:W105)</f>
        <v>0.42180631930128765</v>
      </c>
      <c r="Z105" s="8"/>
      <c r="AB105" s="7">
        <f>+AB104/AA104-1</f>
        <v>0.23412904114091937</v>
      </c>
      <c r="AC105" s="7">
        <f t="shared" ref="AC105:AF105" si="157">+AC104/AB104-1</f>
        <v>0.15253880428811373</v>
      </c>
      <c r="AD105" s="7">
        <f t="shared" si="157"/>
        <v>0.20701448704518643</v>
      </c>
      <c r="AE105" s="7">
        <f t="shared" si="157"/>
        <v>3.0871969797769738E-2</v>
      </c>
      <c r="AF105" s="7">
        <f t="shared" si="157"/>
        <v>0.77085348561178257</v>
      </c>
    </row>
    <row r="106" spans="1:33" x14ac:dyDescent="0.25">
      <c r="A106" t="str">
        <f>+Sistema!A767</f>
        <v>4                   GASTOS</v>
      </c>
      <c r="B106" s="1" t="e">
        <f>+Sistema!#REF!</f>
        <v>#REF!</v>
      </c>
      <c r="C106" s="1">
        <f>+Sistema!B767</f>
        <v>115.5692653</v>
      </c>
      <c r="D106" s="1">
        <f>+Sistema!C767</f>
        <v>130.47430987999999</v>
      </c>
      <c r="E106" s="1">
        <f>+Sistema!D767</f>
        <v>136.51776162000002</v>
      </c>
      <c r="F106" s="1">
        <f>+Sistema!E767</f>
        <v>132.04132885999999</v>
      </c>
      <c r="G106" s="1">
        <f>+Sistema!F767</f>
        <v>151.43193131999999</v>
      </c>
      <c r="H106" s="1">
        <f>+Sistema!G767</f>
        <v>163.02645253</v>
      </c>
      <c r="I106" s="1"/>
      <c r="J106" s="1"/>
      <c r="K106" s="1">
        <f>+Sistema!I767</f>
        <v>12.753910939999999</v>
      </c>
      <c r="L106" s="1">
        <f>+Sistema!J767</f>
        <v>12.309663029999999</v>
      </c>
      <c r="M106" s="1">
        <f>+Sistema!K767</f>
        <v>12.66572644</v>
      </c>
      <c r="N106" s="1">
        <f>+Sistema!L767</f>
        <v>18.41104739</v>
      </c>
      <c r="O106" s="1">
        <f>+Sistema!M767</f>
        <v>32.645160199999999</v>
      </c>
      <c r="P106" s="1">
        <f>+Sistema!N767</f>
        <v>47.580627189999994</v>
      </c>
      <c r="Q106" s="1"/>
      <c r="R106" s="1"/>
      <c r="S106" s="1">
        <f>+Sistema!P767</f>
        <v>44.847650460000004</v>
      </c>
      <c r="T106" s="1">
        <f>+Sistema!Q767</f>
        <v>101.21514593000001</v>
      </c>
      <c r="U106" s="1">
        <f>+Sistema!R767</f>
        <v>129.01714903999999</v>
      </c>
      <c r="V106" s="1">
        <f>+Sistema!S767</f>
        <v>109.73570501</v>
      </c>
      <c r="W106" s="1">
        <f>+Sistema!T767</f>
        <v>143.21887117</v>
      </c>
      <c r="X106" s="1">
        <f>+Sistema!U767</f>
        <v>153.67666772000001</v>
      </c>
      <c r="Y106" s="1"/>
      <c r="Z106" s="1"/>
      <c r="AA106" s="1">
        <f>+Sistema!W767</f>
        <v>19.159707690000001</v>
      </c>
      <c r="AB106" s="1">
        <f>+Sistema!X767</f>
        <v>23.645551680000001</v>
      </c>
      <c r="AC106" s="1">
        <f>+Sistema!Y767</f>
        <v>27.252415859999999</v>
      </c>
      <c r="AD106" s="1">
        <f>+Sistema!Z767</f>
        <v>32.894060750000001</v>
      </c>
      <c r="AE106" s="1">
        <f>+Sistema!AA767</f>
        <v>33.909565200000003</v>
      </c>
      <c r="AF106" s="1">
        <f>+Sistema!AB767</f>
        <v>60.048871729999995</v>
      </c>
    </row>
    <row r="107" spans="1:33" x14ac:dyDescent="0.25">
      <c r="B107" s="1" t="e">
        <f t="shared" ref="B107:G107" si="158">+B106-B104</f>
        <v>#REF!</v>
      </c>
      <c r="C107" s="1">
        <f t="shared" si="158"/>
        <v>0</v>
      </c>
      <c r="D107" s="1">
        <f t="shared" si="158"/>
        <v>0</v>
      </c>
      <c r="E107" s="1">
        <f t="shared" si="158"/>
        <v>0</v>
      </c>
      <c r="F107" s="1">
        <f t="shared" si="158"/>
        <v>0</v>
      </c>
      <c r="G107" s="1">
        <f t="shared" si="158"/>
        <v>0</v>
      </c>
      <c r="H107" s="1">
        <f t="shared" ref="H107" si="159">+H106-H104</f>
        <v>0</v>
      </c>
      <c r="I107" s="1"/>
      <c r="J107" s="1"/>
      <c r="K107" s="1">
        <f t="shared" ref="K107:O107" si="160">+K106-K104</f>
        <v>0</v>
      </c>
      <c r="L107" s="1">
        <f t="shared" si="160"/>
        <v>0</v>
      </c>
      <c r="M107" s="1">
        <f t="shared" si="160"/>
        <v>0</v>
      </c>
      <c r="N107" s="1">
        <f t="shared" si="160"/>
        <v>0</v>
      </c>
      <c r="O107" s="1">
        <f t="shared" si="160"/>
        <v>0</v>
      </c>
      <c r="P107" s="1">
        <f t="shared" ref="P107" si="161">+P106-P104</f>
        <v>0</v>
      </c>
      <c r="Q107" s="1"/>
      <c r="R107" s="1"/>
      <c r="S107" s="1">
        <f t="shared" ref="S107:W107" si="162">+S106-S104</f>
        <v>0</v>
      </c>
      <c r="T107" s="1">
        <f t="shared" si="162"/>
        <v>0</v>
      </c>
      <c r="U107" s="1">
        <f t="shared" si="162"/>
        <v>0</v>
      </c>
      <c r="V107" s="1">
        <f t="shared" si="162"/>
        <v>0</v>
      </c>
      <c r="W107" s="1">
        <f t="shared" si="162"/>
        <v>0</v>
      </c>
      <c r="X107" s="1">
        <f t="shared" ref="X107" si="163">+X106-X104</f>
        <v>0</v>
      </c>
      <c r="Y107" s="1"/>
      <c r="Z107" s="1"/>
      <c r="AA107" s="1">
        <f t="shared" ref="AA107:AE107" si="164">+AA106-AA104</f>
        <v>0</v>
      </c>
      <c r="AB107" s="1">
        <f t="shared" si="164"/>
        <v>0</v>
      </c>
      <c r="AC107" s="1">
        <f t="shared" si="164"/>
        <v>0</v>
      </c>
      <c r="AD107" s="1">
        <f t="shared" si="164"/>
        <v>0</v>
      </c>
      <c r="AE107" s="1">
        <f t="shared" si="164"/>
        <v>0</v>
      </c>
      <c r="AF107" s="1">
        <f t="shared" ref="AF107" si="165">+AF106-AF104</f>
        <v>0</v>
      </c>
    </row>
    <row r="109" spans="1:33" x14ac:dyDescent="0.25">
      <c r="A109" t="str">
        <f>+Sistema!A894</f>
        <v>5                   INGRESOS</v>
      </c>
      <c r="B109" s="1" t="e">
        <f>+Sistema!#REF!</f>
        <v>#REF!</v>
      </c>
      <c r="C109" s="1">
        <f>+Sistema!B894</f>
        <v>77.88082129</v>
      </c>
      <c r="D109" s="1">
        <f>+Sistema!C894</f>
        <v>151.68739991999999</v>
      </c>
      <c r="E109" s="1">
        <f>+Sistema!D894</f>
        <v>138.97923768000001</v>
      </c>
      <c r="F109" s="1">
        <f>+Sistema!E894</f>
        <v>133.7376323</v>
      </c>
      <c r="G109" s="1">
        <f>+Sistema!F894</f>
        <v>149.68926263999998</v>
      </c>
      <c r="H109" s="1">
        <f>+Sistema!G894</f>
        <v>171.94591578000001</v>
      </c>
      <c r="I109" s="1"/>
      <c r="J109" s="1"/>
      <c r="K109" s="1">
        <f>+Sistema!I894</f>
        <v>12.89694064</v>
      </c>
      <c r="L109" s="1">
        <f>+Sistema!J894</f>
        <v>13.82933703</v>
      </c>
      <c r="M109" s="1">
        <f>+Sistema!K894</f>
        <v>17.556886280000001</v>
      </c>
      <c r="N109" s="1">
        <f>+Sistema!L894</f>
        <v>18.63764072</v>
      </c>
      <c r="O109" s="1">
        <f>+Sistema!M894</f>
        <v>23.3955755</v>
      </c>
      <c r="P109" s="1">
        <f>+Sistema!N894</f>
        <v>52.595287679999998</v>
      </c>
      <c r="Q109" s="1"/>
      <c r="R109" s="1"/>
      <c r="S109" s="1">
        <f>+Sistema!P894</f>
        <v>62.835841950000002</v>
      </c>
      <c r="T109" s="1">
        <f>+Sistema!Q894</f>
        <v>111.95781634000001</v>
      </c>
      <c r="U109" s="1">
        <f>+Sistema!R894</f>
        <v>149.58932295</v>
      </c>
      <c r="V109" s="1">
        <f>+Sistema!S894</f>
        <v>140.09658163999998</v>
      </c>
      <c r="W109" s="1">
        <f>+Sistema!T894</f>
        <v>222.50295508000002</v>
      </c>
      <c r="X109" s="1">
        <f>+Sistema!U894</f>
        <v>216.06134102999999</v>
      </c>
      <c r="Y109" s="1"/>
      <c r="Z109" s="1"/>
      <c r="AA109" s="1">
        <f>+Sistema!W894</f>
        <v>34.06381287</v>
      </c>
      <c r="AB109" s="1">
        <f>+Sistema!X894</f>
        <v>46.185626340000006</v>
      </c>
      <c r="AC109" s="1">
        <f>+Sistema!Y894</f>
        <v>62.854444590000007</v>
      </c>
      <c r="AD109" s="1">
        <f>+Sistema!Z894</f>
        <v>75.422546439999991</v>
      </c>
      <c r="AE109" s="1">
        <f>+Sistema!AA894</f>
        <v>83.183968370000002</v>
      </c>
      <c r="AF109" s="1">
        <f>+Sistema!AB894</f>
        <v>101.09131959</v>
      </c>
    </row>
    <row r="110" spans="1:33" x14ac:dyDescent="0.25">
      <c r="B110" s="1" t="e">
        <f t="shared" ref="B110:G110" si="166">+B103-B109</f>
        <v>#REF!</v>
      </c>
      <c r="C110" s="1">
        <f t="shared" si="166"/>
        <v>0</v>
      </c>
      <c r="D110" s="1">
        <f t="shared" si="166"/>
        <v>0</v>
      </c>
      <c r="E110" s="1">
        <f t="shared" si="166"/>
        <v>-4.8491199999887158E-3</v>
      </c>
      <c r="F110" s="1">
        <f t="shared" si="166"/>
        <v>-3.1342999999992571E-3</v>
      </c>
      <c r="G110" s="1">
        <f t="shared" si="166"/>
        <v>0</v>
      </c>
      <c r="H110" s="1">
        <f t="shared" ref="H110" si="167">+H103-H109</f>
        <v>0</v>
      </c>
      <c r="I110" s="1"/>
      <c r="J110" s="1"/>
      <c r="K110" s="1">
        <f t="shared" ref="K110:O110" si="168">+K103-K109</f>
        <v>0.30356968999999978</v>
      </c>
      <c r="L110" s="1">
        <f t="shared" si="168"/>
        <v>1.879614000000096E-2</v>
      </c>
      <c r="M110" s="1">
        <f t="shared" si="168"/>
        <v>2.924910109999999</v>
      </c>
      <c r="N110" s="1">
        <f t="shared" si="168"/>
        <v>1.7499425499999965</v>
      </c>
      <c r="O110" s="1">
        <f t="shared" si="168"/>
        <v>1.757134200000003</v>
      </c>
      <c r="P110" s="1">
        <f t="shared" ref="P110" si="169">+P103-P109</f>
        <v>0</v>
      </c>
      <c r="Q110" s="1"/>
      <c r="R110" s="1"/>
      <c r="S110" s="1">
        <f t="shared" ref="S110:W110" si="170">+S103-S109</f>
        <v>0.2519524699999991</v>
      </c>
      <c r="T110" s="1">
        <f t="shared" si="170"/>
        <v>0.1378202899999792</v>
      </c>
      <c r="U110" s="1">
        <f t="shared" si="170"/>
        <v>0.73604405000000384</v>
      </c>
      <c r="V110" s="1">
        <f t="shared" si="170"/>
        <v>2.1552283500000158</v>
      </c>
      <c r="W110" s="1">
        <f t="shared" si="170"/>
        <v>0.73243386999999416</v>
      </c>
      <c r="X110" s="1">
        <f t="shared" ref="X110" si="171">+X103-X109</f>
        <v>0</v>
      </c>
      <c r="Y110" s="1"/>
      <c r="Z110" s="1"/>
      <c r="AA110" s="1">
        <f t="shared" ref="AA110:AE110" si="172">+AA103-AA109</f>
        <v>0</v>
      </c>
      <c r="AB110" s="1">
        <f t="shared" si="172"/>
        <v>0</v>
      </c>
      <c r="AC110" s="1">
        <f t="shared" si="172"/>
        <v>0</v>
      </c>
      <c r="AD110" s="1">
        <f t="shared" si="172"/>
        <v>0</v>
      </c>
      <c r="AE110" s="1">
        <f t="shared" si="172"/>
        <v>0</v>
      </c>
      <c r="AF110" s="1">
        <f t="shared" ref="AF110" si="173">+AF103-AF109</f>
        <v>0</v>
      </c>
    </row>
    <row r="111" spans="1:33" x14ac:dyDescent="0.25">
      <c r="A111" s="4" t="s">
        <v>1368</v>
      </c>
    </row>
    <row r="112" spans="1:33" x14ac:dyDescent="0.25">
      <c r="A112" t="s">
        <v>1239</v>
      </c>
      <c r="B112" s="1" t="e">
        <f t="shared" ref="B112:O112" si="174">+B53</f>
        <v>#REF!</v>
      </c>
      <c r="C112" s="1">
        <f t="shared" si="174"/>
        <v>9.9167720699999986</v>
      </c>
      <c r="D112" s="1">
        <f t="shared" si="174"/>
        <v>6.5592497399999994</v>
      </c>
      <c r="E112" s="1">
        <f t="shared" si="174"/>
        <v>11.07704601</v>
      </c>
      <c r="F112" s="1">
        <f t="shared" si="174"/>
        <v>14.533193559999999</v>
      </c>
      <c r="G112" s="1">
        <f t="shared" si="174"/>
        <v>16.890153550000001</v>
      </c>
      <c r="H112" s="1">
        <f t="shared" ref="H112" si="175">+H53</f>
        <v>22.8333887</v>
      </c>
      <c r="I112" s="1"/>
      <c r="J112" s="1"/>
      <c r="K112" s="1">
        <f t="shared" si="174"/>
        <v>1.55224947</v>
      </c>
      <c r="L112" s="1">
        <f t="shared" si="174"/>
        <v>1.2781032000000001</v>
      </c>
      <c r="M112" s="1">
        <f t="shared" si="174"/>
        <v>1.38537606</v>
      </c>
      <c r="N112" s="1">
        <f t="shared" si="174"/>
        <v>1.4048293300000001</v>
      </c>
      <c r="O112" s="1">
        <f t="shared" si="174"/>
        <v>2.6402843300000001</v>
      </c>
      <c r="P112" s="1">
        <f t="shared" ref="P112" si="176">+P53</f>
        <v>1.6044359699999999</v>
      </c>
      <c r="Q112" s="1"/>
      <c r="R112" s="1"/>
      <c r="S112" s="1">
        <f t="shared" ref="S112:X112" si="177">+S53</f>
        <v>11.60092289</v>
      </c>
      <c r="T112" s="1">
        <f t="shared" si="177"/>
        <v>32.053337030000002</v>
      </c>
      <c r="U112" s="1">
        <f t="shared" si="177"/>
        <v>30.730315900000004</v>
      </c>
      <c r="V112" s="1">
        <f t="shared" si="177"/>
        <v>44.434297649999998</v>
      </c>
      <c r="W112" s="1">
        <f t="shared" si="177"/>
        <v>52.014941819999997</v>
      </c>
      <c r="X112" s="1">
        <f t="shared" si="177"/>
        <v>69.919285260000009</v>
      </c>
      <c r="Y112" s="1"/>
      <c r="Z112" s="1"/>
      <c r="AA112" s="1">
        <f t="shared" ref="AA112:AE112" si="178">+AA53</f>
        <v>1.5183956300000001</v>
      </c>
      <c r="AB112" s="1">
        <f t="shared" si="178"/>
        <v>7.0542062400000001</v>
      </c>
      <c r="AC112" s="1">
        <f t="shared" si="178"/>
        <v>10.00330441</v>
      </c>
      <c r="AD112" s="1">
        <f t="shared" si="178"/>
        <v>12.945828799999999</v>
      </c>
      <c r="AE112" s="1">
        <f t="shared" si="178"/>
        <v>14.118865929999998</v>
      </c>
      <c r="AF112" s="1">
        <f t="shared" ref="AF112" si="179">+AF53</f>
        <v>21.97279005</v>
      </c>
      <c r="AG112" s="7"/>
    </row>
    <row r="113" spans="1:33" x14ac:dyDescent="0.25">
      <c r="A113" t="s">
        <v>1243</v>
      </c>
      <c r="B113" s="1" t="e">
        <f t="shared" ref="B113:O113" si="180">+B67</f>
        <v>#REF!</v>
      </c>
      <c r="C113" s="1">
        <f t="shared" si="180"/>
        <v>40.00156449</v>
      </c>
      <c r="D113" s="1">
        <f t="shared" si="180"/>
        <v>45.282598760000006</v>
      </c>
      <c r="E113" s="1">
        <f t="shared" si="180"/>
        <v>44.90794829</v>
      </c>
      <c r="F113" s="1">
        <f t="shared" si="180"/>
        <v>50.343636600000004</v>
      </c>
      <c r="G113" s="1">
        <f t="shared" si="180"/>
        <v>46.809255440000001</v>
      </c>
      <c r="H113" s="1">
        <f t="shared" ref="H113" si="181">+H67</f>
        <v>52.720597549999994</v>
      </c>
      <c r="I113" s="1"/>
      <c r="J113" s="1"/>
      <c r="K113" s="1">
        <f t="shared" si="180"/>
        <v>5.1450471000000002</v>
      </c>
      <c r="L113" s="1">
        <f t="shared" si="180"/>
        <v>4.9717444199999994</v>
      </c>
      <c r="M113" s="1">
        <f t="shared" si="180"/>
        <v>6.0206937400000005</v>
      </c>
      <c r="N113" s="1">
        <f t="shared" si="180"/>
        <v>7.3568331200000001</v>
      </c>
      <c r="O113" s="1">
        <f t="shared" si="180"/>
        <v>7.4360161900000001</v>
      </c>
      <c r="P113" s="1">
        <f t="shared" ref="P113" si="182">+P67</f>
        <v>6.4046362700000001</v>
      </c>
      <c r="Q113" s="1"/>
      <c r="R113" s="1"/>
      <c r="S113" s="1">
        <f t="shared" ref="S113:X113" si="183">+S67</f>
        <v>13.349389589999999</v>
      </c>
      <c r="T113" s="1">
        <f t="shared" si="183"/>
        <v>16.31500423</v>
      </c>
      <c r="U113" s="1">
        <f t="shared" si="183"/>
        <v>19.497705519999997</v>
      </c>
      <c r="V113" s="1">
        <f t="shared" si="183"/>
        <v>21.115867189999999</v>
      </c>
      <c r="W113" s="1">
        <f t="shared" si="183"/>
        <v>23.895274329999999</v>
      </c>
      <c r="X113" s="1">
        <f t="shared" si="183"/>
        <v>25.379907350000003</v>
      </c>
      <c r="Y113" s="1"/>
      <c r="Z113" s="1"/>
      <c r="AA113" s="1">
        <f t="shared" ref="AA113:AE113" si="184">+AA67</f>
        <v>9.8213273300000008</v>
      </c>
      <c r="AB113" s="1">
        <f t="shared" si="184"/>
        <v>10.07929831</v>
      </c>
      <c r="AC113" s="1">
        <f t="shared" si="184"/>
        <v>10.030127540000001</v>
      </c>
      <c r="AD113" s="1">
        <f t="shared" si="184"/>
        <v>10.681052000000001</v>
      </c>
      <c r="AE113" s="1">
        <f t="shared" si="184"/>
        <v>11.67915166</v>
      </c>
      <c r="AF113" s="1">
        <f t="shared" ref="AF113" si="185">+AF67</f>
        <v>15.0435795</v>
      </c>
      <c r="AG113" s="7">
        <f>+AE112/AE106</f>
        <v>0.41636823848157151</v>
      </c>
    </row>
    <row r="114" spans="1:33" x14ac:dyDescent="0.25">
      <c r="A114" t="s">
        <v>1244</v>
      </c>
      <c r="B114" s="1" t="e">
        <f t="shared" ref="B114:O114" si="186">+B71</f>
        <v>#REF!</v>
      </c>
      <c r="C114" s="1">
        <f t="shared" si="186"/>
        <v>12.80151339</v>
      </c>
      <c r="D114" s="1">
        <f t="shared" si="186"/>
        <v>17.39900527</v>
      </c>
      <c r="E114" s="1">
        <f t="shared" si="186"/>
        <v>15.802058990000003</v>
      </c>
      <c r="F114" s="1">
        <f t="shared" si="186"/>
        <v>18.91232342</v>
      </c>
      <c r="G114" s="1">
        <f t="shared" si="186"/>
        <v>21.447781069999998</v>
      </c>
      <c r="H114" s="1">
        <f t="shared" ref="H114" si="187">+H71</f>
        <v>23.519188829999997</v>
      </c>
      <c r="I114" s="1"/>
      <c r="J114" s="1"/>
      <c r="K114" s="1">
        <f t="shared" si="186"/>
        <v>1.05751291</v>
      </c>
      <c r="L114" s="1">
        <f t="shared" si="186"/>
        <v>0.95097971000000003</v>
      </c>
      <c r="M114" s="1">
        <f t="shared" si="186"/>
        <v>1.3336994799999999</v>
      </c>
      <c r="N114" s="1">
        <f t="shared" si="186"/>
        <v>1.6316688000000001</v>
      </c>
      <c r="O114" s="1">
        <f t="shared" si="186"/>
        <v>1.7244043799999997</v>
      </c>
      <c r="P114" s="1">
        <f t="shared" ref="P114" si="188">+P71</f>
        <v>1.8730214100000002</v>
      </c>
      <c r="Q114" s="1"/>
      <c r="R114" s="1"/>
      <c r="S114" s="1">
        <f t="shared" ref="S114:X114" si="189">+S71</f>
        <v>3.63308257</v>
      </c>
      <c r="T114" s="1">
        <f t="shared" si="189"/>
        <v>4.7390590899999996</v>
      </c>
      <c r="U114" s="1">
        <f t="shared" si="189"/>
        <v>6.4994430700000008</v>
      </c>
      <c r="V114" s="1">
        <f t="shared" si="189"/>
        <v>7.4335055700000003</v>
      </c>
      <c r="W114" s="1">
        <f t="shared" si="189"/>
        <v>11.044074609999999</v>
      </c>
      <c r="X114" s="1">
        <f t="shared" si="189"/>
        <v>12.004876889999998</v>
      </c>
      <c r="Y114" s="1"/>
      <c r="Z114" s="1"/>
      <c r="AA114" s="1">
        <f t="shared" ref="AA114:AE114" si="190">+AA71</f>
        <v>1.6566248699999999</v>
      </c>
      <c r="AB114" s="1">
        <f t="shared" si="190"/>
        <v>1.8865342300000001</v>
      </c>
      <c r="AC114" s="1">
        <f t="shared" si="190"/>
        <v>1.20682881</v>
      </c>
      <c r="AD114" s="1">
        <f t="shared" si="190"/>
        <v>2.7553445400000003</v>
      </c>
      <c r="AE114" s="1">
        <f t="shared" si="190"/>
        <v>1.43239107</v>
      </c>
      <c r="AF114" s="1">
        <f t="shared" ref="AF114" si="191">+AF71</f>
        <v>2.0857241399999999</v>
      </c>
      <c r="AG114" s="1"/>
    </row>
    <row r="115" spans="1:33" x14ac:dyDescent="0.25">
      <c r="A115" t="s">
        <v>798</v>
      </c>
      <c r="B115" s="1" t="e">
        <f t="shared" ref="B115:O115" si="192">+B76</f>
        <v>#REF!</v>
      </c>
      <c r="C115" s="1">
        <f t="shared" si="192"/>
        <v>39.375808999999997</v>
      </c>
      <c r="D115" s="1">
        <f t="shared" si="192"/>
        <v>42.172747310000005</v>
      </c>
      <c r="E115" s="1">
        <f t="shared" si="192"/>
        <v>45.150936999999999</v>
      </c>
      <c r="F115" s="1">
        <f t="shared" si="192"/>
        <v>34.674981219999999</v>
      </c>
      <c r="G115" s="1">
        <f t="shared" si="192"/>
        <v>48.462869789999999</v>
      </c>
      <c r="H115" s="1">
        <f t="shared" ref="H115" si="193">+H76</f>
        <v>49.008898719999998</v>
      </c>
      <c r="I115" s="1"/>
      <c r="J115" s="1"/>
      <c r="K115" s="1">
        <f t="shared" si="192"/>
        <v>4.0612468900000005</v>
      </c>
      <c r="L115" s="1">
        <f t="shared" si="192"/>
        <v>4.0709501000000001</v>
      </c>
      <c r="M115" s="1">
        <f t="shared" si="192"/>
        <v>3.1988281499999998</v>
      </c>
      <c r="N115" s="1">
        <f t="shared" si="192"/>
        <v>6.79043055</v>
      </c>
      <c r="O115" s="1">
        <f t="shared" si="192"/>
        <v>19.332260059999999</v>
      </c>
      <c r="P115" s="1">
        <f t="shared" ref="P115" si="194">+P76</f>
        <v>36.177881970000001</v>
      </c>
      <c r="Q115" s="1"/>
      <c r="R115" s="1"/>
      <c r="S115" s="1">
        <f t="shared" ref="S115:X115" si="195">+S76</f>
        <v>12.73106875</v>
      </c>
      <c r="T115" s="1">
        <f t="shared" si="195"/>
        <v>41.157174869999999</v>
      </c>
      <c r="U115" s="1">
        <f t="shared" si="195"/>
        <v>58.067796350000002</v>
      </c>
      <c r="V115" s="1">
        <f t="shared" si="195"/>
        <v>27.196974640000001</v>
      </c>
      <c r="W115" s="1">
        <f t="shared" si="195"/>
        <v>40.927182189999996</v>
      </c>
      <c r="X115" s="1">
        <f t="shared" si="195"/>
        <v>32.990835310000001</v>
      </c>
      <c r="Y115" s="1"/>
      <c r="Z115" s="1"/>
      <c r="AA115" s="145">
        <f t="shared" ref="AA115:AE115" si="196">+AA76</f>
        <v>3.4807113900000002</v>
      </c>
      <c r="AB115" s="1">
        <f t="shared" si="196"/>
        <v>1.0979882700000001</v>
      </c>
      <c r="AC115" s="1">
        <f t="shared" si="196"/>
        <v>1.7644384</v>
      </c>
      <c r="AD115" s="1">
        <f t="shared" si="196"/>
        <v>1.89485708</v>
      </c>
      <c r="AE115" s="145">
        <f t="shared" si="196"/>
        <v>1.7410829999999999</v>
      </c>
      <c r="AF115" s="145">
        <f t="shared" ref="AF115" si="197">+AF76</f>
        <v>16.355972640000001</v>
      </c>
      <c r="AG115" s="1"/>
    </row>
    <row r="116" spans="1:33" x14ac:dyDescent="0.25">
      <c r="A116" t="s">
        <v>869</v>
      </c>
      <c r="B116" s="1" t="e">
        <f t="shared" ref="B116:O116" si="198">+B79</f>
        <v>#REF!</v>
      </c>
      <c r="C116" s="1">
        <f t="shared" si="198"/>
        <v>0</v>
      </c>
      <c r="D116" s="1">
        <f t="shared" si="198"/>
        <v>0</v>
      </c>
      <c r="E116" s="1">
        <f t="shared" si="198"/>
        <v>0</v>
      </c>
      <c r="F116" s="1">
        <f t="shared" si="198"/>
        <v>0</v>
      </c>
      <c r="G116" s="1">
        <f t="shared" si="198"/>
        <v>0</v>
      </c>
      <c r="H116" s="1">
        <f t="shared" ref="H116" si="199">+H79</f>
        <v>0</v>
      </c>
      <c r="I116" s="1"/>
      <c r="J116" s="1"/>
      <c r="K116" s="1">
        <f t="shared" si="198"/>
        <v>0</v>
      </c>
      <c r="L116" s="1">
        <f t="shared" si="198"/>
        <v>0</v>
      </c>
      <c r="M116" s="1">
        <f t="shared" si="198"/>
        <v>0</v>
      </c>
      <c r="N116" s="1">
        <f t="shared" si="198"/>
        <v>0</v>
      </c>
      <c r="O116" s="1">
        <f t="shared" si="198"/>
        <v>0</v>
      </c>
      <c r="P116" s="1">
        <f t="shared" ref="P116" si="200">+P79</f>
        <v>0</v>
      </c>
      <c r="Q116" s="1"/>
      <c r="R116" s="1"/>
      <c r="S116" s="1">
        <f t="shared" ref="S116:X116" si="201">+S79</f>
        <v>0.36710595000000001</v>
      </c>
      <c r="T116" s="1">
        <f t="shared" si="201"/>
        <v>0</v>
      </c>
      <c r="U116" s="1">
        <f t="shared" si="201"/>
        <v>0</v>
      </c>
      <c r="V116" s="1">
        <f t="shared" si="201"/>
        <v>0</v>
      </c>
      <c r="W116" s="1">
        <f t="shared" si="201"/>
        <v>0</v>
      </c>
      <c r="X116" s="1">
        <f t="shared" si="201"/>
        <v>0</v>
      </c>
      <c r="Y116" s="1"/>
      <c r="Z116" s="1"/>
      <c r="AA116" s="1">
        <f t="shared" ref="AA116:AE116" si="202">+AA79</f>
        <v>1.12181434</v>
      </c>
      <c r="AB116" s="1">
        <f t="shared" si="202"/>
        <v>1.69656473</v>
      </c>
      <c r="AC116" s="1">
        <f t="shared" si="202"/>
        <v>1.87379099</v>
      </c>
      <c r="AD116" s="1">
        <f t="shared" si="202"/>
        <v>2.2383413500000002</v>
      </c>
      <c r="AE116" s="1">
        <f t="shared" si="202"/>
        <v>2.5933896400000003</v>
      </c>
      <c r="AF116" s="1">
        <f t="shared" ref="AF116" si="203">+AF79</f>
        <v>2.1601288400000001</v>
      </c>
      <c r="AG116" s="1"/>
    </row>
    <row r="117" spans="1:33" x14ac:dyDescent="0.25">
      <c r="A117" t="s">
        <v>1245</v>
      </c>
      <c r="B117" s="1" t="e">
        <f t="shared" ref="B117:O117" si="204">+B89</f>
        <v>#REF!</v>
      </c>
      <c r="C117" s="1">
        <f t="shared" si="204"/>
        <v>13.473606349999999</v>
      </c>
      <c r="D117" s="1">
        <f t="shared" si="204"/>
        <v>19.0607088</v>
      </c>
      <c r="E117" s="1">
        <f t="shared" si="204"/>
        <v>19.57977133</v>
      </c>
      <c r="F117" s="1">
        <f t="shared" si="204"/>
        <v>13.57719406</v>
      </c>
      <c r="G117" s="1">
        <f t="shared" si="204"/>
        <v>17.821871469999998</v>
      </c>
      <c r="H117" s="1">
        <f t="shared" ref="H117" si="205">+H89</f>
        <v>14.94437873</v>
      </c>
      <c r="I117" s="1"/>
      <c r="J117" s="1"/>
      <c r="K117" s="1">
        <f t="shared" si="204"/>
        <v>0.93785457000000005</v>
      </c>
      <c r="L117" s="1">
        <f t="shared" si="204"/>
        <v>1.0378856000000001</v>
      </c>
      <c r="M117" s="1">
        <f t="shared" si="204"/>
        <v>0.72712901000000008</v>
      </c>
      <c r="N117" s="1">
        <f t="shared" si="204"/>
        <v>1.2272855900000001</v>
      </c>
      <c r="O117" s="1">
        <f t="shared" si="204"/>
        <v>1.5121952400000001</v>
      </c>
      <c r="P117" s="1">
        <f t="shared" ref="P117" si="206">+P89</f>
        <v>1.5206515700000001</v>
      </c>
      <c r="Q117" s="1"/>
      <c r="R117" s="1"/>
      <c r="S117" s="1">
        <f t="shared" ref="S117:X117" si="207">+S89</f>
        <v>3.1660807100000001</v>
      </c>
      <c r="T117" s="1">
        <f t="shared" si="207"/>
        <v>6.9505707100000009</v>
      </c>
      <c r="U117" s="1">
        <f t="shared" si="207"/>
        <v>14.2218882</v>
      </c>
      <c r="V117" s="1">
        <f t="shared" si="207"/>
        <v>9.5550599599999995</v>
      </c>
      <c r="W117" s="1">
        <f t="shared" si="207"/>
        <v>15.337398219999999</v>
      </c>
      <c r="X117" s="1">
        <f t="shared" si="207"/>
        <v>13.381762909999999</v>
      </c>
      <c r="Y117" s="1"/>
      <c r="Z117" s="1"/>
      <c r="AA117" s="1">
        <f t="shared" ref="AA117:AE117" si="208">+AA89</f>
        <v>1.5608341299999999</v>
      </c>
      <c r="AB117" s="1">
        <f t="shared" si="208"/>
        <v>1.8309598999999999</v>
      </c>
      <c r="AC117" s="1">
        <f t="shared" si="208"/>
        <v>2.37392571</v>
      </c>
      <c r="AD117" s="1">
        <f t="shared" si="208"/>
        <v>2.37863698</v>
      </c>
      <c r="AE117" s="1">
        <f t="shared" si="208"/>
        <v>2.3446838999999997</v>
      </c>
      <c r="AF117" s="1">
        <f t="shared" ref="AF117" si="209">+AF89</f>
        <v>2.4306765600000002</v>
      </c>
      <c r="AG117" s="1"/>
    </row>
    <row r="118" spans="1:33" x14ac:dyDescent="0.25">
      <c r="B118" s="100"/>
      <c r="C118" s="100"/>
      <c r="D118" s="100"/>
      <c r="E118" s="100"/>
      <c r="F118" s="100"/>
      <c r="G118" s="100"/>
      <c r="H118" s="100"/>
    </row>
    <row r="119" spans="1:33" x14ac:dyDescent="0.25">
      <c r="A119" s="4" t="s">
        <v>1392</v>
      </c>
      <c r="B119" s="100"/>
      <c r="C119" s="100"/>
      <c r="D119" s="100"/>
      <c r="E119" s="100"/>
      <c r="F119" s="100"/>
      <c r="G119" s="100"/>
      <c r="H119" s="100"/>
    </row>
    <row r="120" spans="1:33" x14ac:dyDescent="0.25">
      <c r="A120" t="s">
        <v>1239</v>
      </c>
      <c r="B120" s="28"/>
      <c r="C120" s="28">
        <f t="shared" ref="C120:H120" si="210">+C112/C$104</f>
        <v>8.5808039397478095E-2</v>
      </c>
      <c r="D120" s="28">
        <f t="shared" si="210"/>
        <v>5.0272346686736108E-2</v>
      </c>
      <c r="E120" s="28">
        <f t="shared" si="210"/>
        <v>8.1139962145242217E-2</v>
      </c>
      <c r="F120" s="28">
        <f t="shared" si="210"/>
        <v>0.11006548999070712</v>
      </c>
      <c r="G120" s="28">
        <f t="shared" si="210"/>
        <v>0.11153627509582767</v>
      </c>
      <c r="H120" s="28">
        <f t="shared" si="210"/>
        <v>0.14005940965806282</v>
      </c>
      <c r="K120" s="28">
        <f t="shared" ref="K120:AE120" si="211">+K112/K$104</f>
        <v>0.12170772379566261</v>
      </c>
      <c r="L120" s="28">
        <f t="shared" si="211"/>
        <v>0.10382925973563389</v>
      </c>
      <c r="M120" s="28">
        <f t="shared" si="211"/>
        <v>0.10937991330878609</v>
      </c>
      <c r="N120" s="28">
        <f t="shared" si="211"/>
        <v>7.6303607298465609E-2</v>
      </c>
      <c r="O120" s="28">
        <f t="shared" si="211"/>
        <v>8.0878277632100579E-2</v>
      </c>
      <c r="P120" s="28">
        <f t="shared" ref="P120" si="212">+P112/P$104</f>
        <v>3.3720361936237855E-2</v>
      </c>
      <c r="Q120" s="28"/>
      <c r="R120" s="28"/>
      <c r="S120" s="28">
        <f t="shared" si="211"/>
        <v>0.2586740391304771</v>
      </c>
      <c r="T120" s="28">
        <f t="shared" si="211"/>
        <v>0.31668518318560707</v>
      </c>
      <c r="U120" s="28">
        <f t="shared" si="211"/>
        <v>0.23818783881569491</v>
      </c>
      <c r="V120" s="28">
        <f t="shared" si="211"/>
        <v>0.4049210568788964</v>
      </c>
      <c r="W120" s="28">
        <f t="shared" si="211"/>
        <v>0.36318497272792044</v>
      </c>
      <c r="X120" s="28">
        <f t="shared" ref="X120" si="213">+X112/X$104</f>
        <v>0.45497658361120547</v>
      </c>
      <c r="Y120" s="28"/>
      <c r="Z120" s="28"/>
      <c r="AA120" s="28">
        <f t="shared" si="211"/>
        <v>7.9249415208588705E-2</v>
      </c>
      <c r="AB120" s="28">
        <f t="shared" si="211"/>
        <v>0.29833121829703912</v>
      </c>
      <c r="AC120" s="28">
        <f t="shared" si="211"/>
        <v>0.36706119785447894</v>
      </c>
      <c r="AD120" s="28">
        <f t="shared" si="211"/>
        <v>0.39356128446379179</v>
      </c>
      <c r="AE120" s="28">
        <f t="shared" si="211"/>
        <v>0.41636823848157151</v>
      </c>
      <c r="AF120" s="28">
        <f t="shared" ref="AF120" si="214">+AF112/AF$104</f>
        <v>0.36591511908495267</v>
      </c>
    </row>
    <row r="121" spans="1:33" x14ac:dyDescent="0.25">
      <c r="A121" t="s">
        <v>1243</v>
      </c>
      <c r="B121" s="28"/>
      <c r="C121" s="28">
        <f t="shared" ref="C121:G125" si="215">+C113/C$104</f>
        <v>0.34612631988411541</v>
      </c>
      <c r="D121" s="28">
        <f t="shared" si="215"/>
        <v>0.34706141616420405</v>
      </c>
      <c r="E121" s="28">
        <f t="shared" si="215"/>
        <v>0.32895315420569377</v>
      </c>
      <c r="F121" s="28">
        <f t="shared" si="215"/>
        <v>0.38127181114163167</v>
      </c>
      <c r="G121" s="28">
        <f>+G113/G$104</f>
        <v>0.30911086606354193</v>
      </c>
      <c r="H121" s="28">
        <f>+H113/H$104</f>
        <v>0.32338676780259568</v>
      </c>
      <c r="K121" s="28">
        <f t="shared" ref="K121:AE121" si="216">+K113/K$104</f>
        <v>0.40340936393585947</v>
      </c>
      <c r="L121" s="28">
        <f t="shared" si="216"/>
        <v>0.4038895628485778</v>
      </c>
      <c r="M121" s="28">
        <f t="shared" si="216"/>
        <v>0.47535321156044164</v>
      </c>
      <c r="N121" s="28">
        <f t="shared" si="216"/>
        <v>0.39958797368561877</v>
      </c>
      <c r="O121" s="28">
        <f t="shared" si="216"/>
        <v>0.22778311224216324</v>
      </c>
      <c r="P121" s="28">
        <f t="shared" ref="P121" si="217">+P113/P$104</f>
        <v>0.13460596566802002</v>
      </c>
      <c r="Q121" s="28"/>
      <c r="R121" s="28"/>
      <c r="S121" s="28">
        <f t="shared" si="216"/>
        <v>0.29766084628906997</v>
      </c>
      <c r="T121" s="28">
        <f t="shared" si="216"/>
        <v>0.16119133238501077</v>
      </c>
      <c r="U121" s="28">
        <f t="shared" si="216"/>
        <v>0.1511249137427072</v>
      </c>
      <c r="V121" s="28">
        <f t="shared" si="216"/>
        <v>0.19242476446545595</v>
      </c>
      <c r="W121" s="28">
        <f t="shared" si="216"/>
        <v>0.16684445377059592</v>
      </c>
      <c r="X121" s="28">
        <f t="shared" ref="X121" si="218">+X113/X$104</f>
        <v>0.16515133836870005</v>
      </c>
      <c r="Y121" s="28"/>
      <c r="Z121" s="28"/>
      <c r="AA121" s="28">
        <f t="shared" si="216"/>
        <v>0.512603192538581</v>
      </c>
      <c r="AB121" s="28">
        <f t="shared" si="216"/>
        <v>0.42626615130004869</v>
      </c>
      <c r="AC121" s="28">
        <f t="shared" si="216"/>
        <v>0.36804544564145664</v>
      </c>
      <c r="AD121" s="28">
        <f t="shared" si="216"/>
        <v>0.32471065464302701</v>
      </c>
      <c r="AE121" s="28">
        <f t="shared" si="216"/>
        <v>0.34442056661935611</v>
      </c>
      <c r="AF121" s="28">
        <f t="shared" ref="AF121" si="219">+AF113/AF$104</f>
        <v>0.25052226738981892</v>
      </c>
    </row>
    <row r="122" spans="1:33" x14ac:dyDescent="0.25">
      <c r="A122" t="s">
        <v>1244</v>
      </c>
      <c r="B122" s="28"/>
      <c r="C122" s="28">
        <f t="shared" si="215"/>
        <v>0.11076918553362129</v>
      </c>
      <c r="D122" s="28">
        <f t="shared" si="215"/>
        <v>0.13335196243614725</v>
      </c>
      <c r="E122" s="28">
        <f t="shared" si="215"/>
        <v>0.1157509382111418</v>
      </c>
      <c r="F122" s="28">
        <f t="shared" si="215"/>
        <v>0.14323033237610205</v>
      </c>
      <c r="G122" s="28">
        <f t="shared" si="215"/>
        <v>0.14163314753397283</v>
      </c>
      <c r="H122" s="28">
        <f t="shared" ref="H122" si="220">+H114/H$104</f>
        <v>0.14426608973578697</v>
      </c>
      <c r="K122" s="28">
        <f t="shared" ref="K122:AE122" si="221">+K114/K$104</f>
        <v>8.2916755101631573E-2</v>
      </c>
      <c r="L122" s="28">
        <f t="shared" si="221"/>
        <v>7.7254731318181349E-2</v>
      </c>
      <c r="M122" s="28">
        <f t="shared" si="221"/>
        <v>0.10529988045438946</v>
      </c>
      <c r="N122" s="28">
        <f t="shared" si="221"/>
        <v>8.8624441914491217E-2</v>
      </c>
      <c r="O122" s="28">
        <f t="shared" si="221"/>
        <v>5.2822665578464517E-2</v>
      </c>
      <c r="P122" s="28">
        <f t="shared" ref="P122" si="222">+P114/P$104</f>
        <v>3.936521060389999E-2</v>
      </c>
      <c r="Q122" s="28"/>
      <c r="R122" s="28"/>
      <c r="S122" s="28">
        <f t="shared" si="221"/>
        <v>8.1009429317604423E-2</v>
      </c>
      <c r="T122" s="28">
        <f t="shared" si="221"/>
        <v>4.6821639651416537E-2</v>
      </c>
      <c r="U122" s="28">
        <f t="shared" si="221"/>
        <v>5.0376582635421108E-2</v>
      </c>
      <c r="V122" s="28">
        <f t="shared" si="221"/>
        <v>6.7740081218985213E-2</v>
      </c>
      <c r="W122" s="28">
        <f t="shared" si="221"/>
        <v>7.7113263914018321E-2</v>
      </c>
      <c r="X122" s="28">
        <f t="shared" ref="X122" si="223">+X114/X$104</f>
        <v>7.8117758981298135E-2</v>
      </c>
      <c r="Y122" s="28"/>
      <c r="Z122" s="28"/>
      <c r="AA122" s="28">
        <f t="shared" si="221"/>
        <v>8.6463995004717104E-2</v>
      </c>
      <c r="AB122" s="28">
        <f t="shared" si="221"/>
        <v>7.9783895742034136E-2</v>
      </c>
      <c r="AC122" s="28">
        <f t="shared" si="221"/>
        <v>4.4283369819383051E-2</v>
      </c>
      <c r="AD122" s="28">
        <f t="shared" si="221"/>
        <v>8.3764195638265801E-2</v>
      </c>
      <c r="AE122" s="28">
        <f t="shared" si="221"/>
        <v>4.2241505060642885E-2</v>
      </c>
      <c r="AF122" s="28">
        <f t="shared" ref="AF122" si="224">+AF114/AF$104</f>
        <v>3.4733777336868533E-2</v>
      </c>
    </row>
    <row r="123" spans="1:33" x14ac:dyDescent="0.25">
      <c r="A123" t="s">
        <v>798</v>
      </c>
      <c r="B123" s="28"/>
      <c r="C123" s="28">
        <f t="shared" si="215"/>
        <v>0.34071177053679857</v>
      </c>
      <c r="D123" s="28">
        <f t="shared" si="215"/>
        <v>0.32322644472147177</v>
      </c>
      <c r="E123" s="28">
        <f t="shared" si="215"/>
        <v>0.3307330596708622</v>
      </c>
      <c r="F123" s="28">
        <f t="shared" si="215"/>
        <v>0.26260703008196001</v>
      </c>
      <c r="G123" s="28">
        <f>+G115/G$104</f>
        <v>0.32003071853841825</v>
      </c>
      <c r="H123" s="28">
        <f>+H115/H$104</f>
        <v>0.30061930416465033</v>
      </c>
      <c r="K123" s="28">
        <f t="shared" ref="K123:AE123" si="225">+K115/K$104</f>
        <v>0.31843149204239307</v>
      </c>
      <c r="L123" s="28">
        <f t="shared" si="225"/>
        <v>0.33071174166820394</v>
      </c>
      <c r="M123" s="28">
        <f t="shared" si="225"/>
        <v>0.25255781144125194</v>
      </c>
      <c r="N123" s="28">
        <f t="shared" si="225"/>
        <v>0.36882369623839201</v>
      </c>
      <c r="O123" s="28">
        <f t="shared" si="225"/>
        <v>0.59219375679461361</v>
      </c>
      <c r="P123" s="28">
        <f t="shared" ref="P123" si="226">+P115/P$104</f>
        <v>0.76034899299527292</v>
      </c>
      <c r="Q123" s="28"/>
      <c r="R123" s="28"/>
      <c r="S123" s="28">
        <f t="shared" si="225"/>
        <v>0.28387370619013691</v>
      </c>
      <c r="T123" s="28">
        <f t="shared" si="225"/>
        <v>0.40663059359183396</v>
      </c>
      <c r="U123" s="28">
        <f t="shared" si="225"/>
        <v>0.45007812358337634</v>
      </c>
      <c r="V123" s="28">
        <f t="shared" si="225"/>
        <v>0.24784070633638886</v>
      </c>
      <c r="W123" s="43">
        <f t="shared" si="225"/>
        <v>0.28576668602156247</v>
      </c>
      <c r="X123" s="43">
        <f t="shared" ref="X123" si="227">+X115/X$104</f>
        <v>0.2146769304635727</v>
      </c>
      <c r="Y123" s="28"/>
      <c r="Z123" s="28"/>
      <c r="AA123" s="28">
        <f t="shared" si="225"/>
        <v>0.18166829297801254</v>
      </c>
      <c r="AB123" s="28">
        <f t="shared" si="225"/>
        <v>4.643529932645666E-2</v>
      </c>
      <c r="AC123" s="28">
        <f t="shared" si="225"/>
        <v>6.4744293095489264E-2</v>
      </c>
      <c r="AD123" s="28">
        <f t="shared" si="225"/>
        <v>5.7604839195780959E-2</v>
      </c>
      <c r="AE123" s="28">
        <f t="shared" si="225"/>
        <v>5.1344893092288894E-2</v>
      </c>
      <c r="AF123" s="28">
        <f t="shared" ref="AF123" si="228">+AF115/AF$104</f>
        <v>0.27237768452239991</v>
      </c>
    </row>
    <row r="124" spans="1:33" x14ac:dyDescent="0.25">
      <c r="A124" t="s">
        <v>869</v>
      </c>
      <c r="B124" s="28"/>
      <c r="C124" s="28">
        <f t="shared" si="215"/>
        <v>0</v>
      </c>
      <c r="D124" s="28">
        <f t="shared" si="215"/>
        <v>0</v>
      </c>
      <c r="E124" s="28">
        <f t="shared" si="215"/>
        <v>0</v>
      </c>
      <c r="F124" s="28">
        <f t="shared" si="215"/>
        <v>0</v>
      </c>
      <c r="G124" s="28">
        <f t="shared" si="215"/>
        <v>0</v>
      </c>
      <c r="H124" s="28">
        <f t="shared" ref="H124" si="229">+H116/H$104</f>
        <v>0</v>
      </c>
      <c r="K124" s="28">
        <f t="shared" ref="K124:AE124" si="230">+K116/K$104</f>
        <v>0</v>
      </c>
      <c r="L124" s="28">
        <f t="shared" si="230"/>
        <v>0</v>
      </c>
      <c r="M124" s="28">
        <f t="shared" si="230"/>
        <v>0</v>
      </c>
      <c r="N124" s="28">
        <f t="shared" si="230"/>
        <v>0</v>
      </c>
      <c r="O124" s="28">
        <f t="shared" si="230"/>
        <v>0</v>
      </c>
      <c r="P124" s="28">
        <f t="shared" ref="P124" si="231">+P116/P$104</f>
        <v>0</v>
      </c>
      <c r="Q124" s="28"/>
      <c r="R124" s="28"/>
      <c r="S124" s="28">
        <f t="shared" si="230"/>
        <v>8.1856227970610162E-3</v>
      </c>
      <c r="T124" s="28">
        <f t="shared" si="230"/>
        <v>0</v>
      </c>
      <c r="U124" s="28">
        <f t="shared" si="230"/>
        <v>0</v>
      </c>
      <c r="V124" s="28">
        <f t="shared" si="230"/>
        <v>0</v>
      </c>
      <c r="W124" s="28">
        <f t="shared" si="230"/>
        <v>0</v>
      </c>
      <c r="X124" s="28">
        <f t="shared" ref="X124" si="232">+X116/X$104</f>
        <v>0</v>
      </c>
      <c r="Y124" s="28"/>
      <c r="Z124" s="28"/>
      <c r="AA124" s="28">
        <f t="shared" si="230"/>
        <v>5.8550702241950539E-2</v>
      </c>
      <c r="AB124" s="28">
        <f t="shared" si="230"/>
        <v>7.1749847622925078E-2</v>
      </c>
      <c r="AC124" s="28">
        <f t="shared" si="230"/>
        <v>6.8756876440825024E-2</v>
      </c>
      <c r="AD124" s="28">
        <f t="shared" si="230"/>
        <v>6.8046975623099387E-2</v>
      </c>
      <c r="AE124" s="28">
        <f t="shared" si="230"/>
        <v>7.6479589894594108E-2</v>
      </c>
      <c r="AF124" s="28">
        <f t="shared" ref="AF124" si="233">+AF116/AF$104</f>
        <v>3.5972846412713103E-2</v>
      </c>
    </row>
    <row r="125" spans="1:33" x14ac:dyDescent="0.25">
      <c r="A125" t="s">
        <v>1245</v>
      </c>
      <c r="B125" s="28"/>
      <c r="C125" s="28">
        <f t="shared" si="215"/>
        <v>0.11658468464798659</v>
      </c>
      <c r="D125" s="28">
        <f t="shared" si="215"/>
        <v>0.14608782999144074</v>
      </c>
      <c r="E125" s="28">
        <f t="shared" si="215"/>
        <v>0.14342288576706011</v>
      </c>
      <c r="F125" s="28">
        <f t="shared" si="215"/>
        <v>0.10282533640959904</v>
      </c>
      <c r="G125" s="28">
        <f t="shared" si="215"/>
        <v>0.11768899276823935</v>
      </c>
      <c r="H125" s="28">
        <f t="shared" ref="H125" si="234">+H117/H$104</f>
        <v>9.1668428638904148E-2</v>
      </c>
      <c r="K125" s="28">
        <f t="shared" ref="K125:AE125" si="235">+K117/K$104</f>
        <v>7.3534665124453183E-2</v>
      </c>
      <c r="L125" s="28">
        <f t="shared" si="235"/>
        <v>8.4314704429403059E-2</v>
      </c>
      <c r="M125" s="28">
        <f t="shared" si="235"/>
        <v>5.7409183235130723E-2</v>
      </c>
      <c r="N125" s="28">
        <f t="shared" si="235"/>
        <v>6.6660280863032426E-2</v>
      </c>
      <c r="O125" s="28">
        <f t="shared" si="235"/>
        <v>4.6322187752658055E-2</v>
      </c>
      <c r="P125" s="28">
        <f t="shared" ref="P125" si="236">+P117/P$104</f>
        <v>3.195946879656926E-2</v>
      </c>
      <c r="Q125" s="28"/>
      <c r="R125" s="28"/>
      <c r="S125" s="28">
        <f t="shared" si="235"/>
        <v>7.0596356275650474E-2</v>
      </c>
      <c r="T125" s="28">
        <f t="shared" si="235"/>
        <v>6.8671251186131654E-2</v>
      </c>
      <c r="U125" s="28">
        <f t="shared" si="235"/>
        <v>0.11023254122280055</v>
      </c>
      <c r="V125" s="28">
        <f t="shared" si="235"/>
        <v>8.7073391100273775E-2</v>
      </c>
      <c r="W125" s="28">
        <f t="shared" si="235"/>
        <v>0.10709062356590279</v>
      </c>
      <c r="X125" s="28">
        <f t="shared" ref="X125" si="237">+X117/X$104</f>
        <v>8.707738857522386E-2</v>
      </c>
      <c r="Y125" s="28"/>
      <c r="Z125" s="28"/>
      <c r="AA125" s="28">
        <f t="shared" si="235"/>
        <v>8.146440202815014E-2</v>
      </c>
      <c r="AB125" s="28">
        <f t="shared" si="235"/>
        <v>7.7433587711496346E-2</v>
      </c>
      <c r="AC125" s="28">
        <f t="shared" si="235"/>
        <v>8.7108817148367115E-2</v>
      </c>
      <c r="AD125" s="28">
        <f t="shared" si="235"/>
        <v>7.2312050436035016E-2</v>
      </c>
      <c r="AE125" s="28">
        <f t="shared" si="235"/>
        <v>6.9145206851546404E-2</v>
      </c>
      <c r="AF125" s="28">
        <f t="shared" ref="AF125" si="238">+AF117/AF$104</f>
        <v>4.0478305253246763E-2</v>
      </c>
    </row>
    <row r="127" spans="1:33" x14ac:dyDescent="0.25">
      <c r="A127" s="4" t="s">
        <v>1302</v>
      </c>
    </row>
    <row r="128" spans="1:33" x14ac:dyDescent="0.25">
      <c r="A128" t="s">
        <v>1239</v>
      </c>
      <c r="C128" s="28"/>
      <c r="D128" s="28">
        <f t="shared" ref="D128:H131" si="239">+D112/C112-1</f>
        <v>-0.33857008170603231</v>
      </c>
      <c r="E128" s="28">
        <f t="shared" si="239"/>
        <v>0.68876722934473933</v>
      </c>
      <c r="F128" s="28">
        <f t="shared" si="239"/>
        <v>0.31200985776170831</v>
      </c>
      <c r="G128" s="28">
        <f t="shared" si="239"/>
        <v>0.1621777058338445</v>
      </c>
      <c r="H128" s="28">
        <f t="shared" si="239"/>
        <v>0.35187573235531655</v>
      </c>
      <c r="I128" s="105">
        <f>+AVERAGE(D128:H128)</f>
        <v>0.23525208871791525</v>
      </c>
      <c r="J128" s="105"/>
      <c r="L128" s="28">
        <f t="shared" ref="L128:P131" si="240">+L112/K112-1</f>
        <v>-0.17661224906071316</v>
      </c>
      <c r="M128" s="28">
        <f t="shared" si="240"/>
        <v>8.3931297566581353E-2</v>
      </c>
      <c r="N128" s="28">
        <f t="shared" si="240"/>
        <v>1.4041869613367064E-2</v>
      </c>
      <c r="O128" s="28">
        <f t="shared" si="240"/>
        <v>0.87943422992172282</v>
      </c>
      <c r="P128" s="28">
        <f t="shared" si="240"/>
        <v>-0.39232454937911942</v>
      </c>
      <c r="T128" s="28">
        <f t="shared" ref="T128:X131" si="241">+T112/S112-1</f>
        <v>1.7629988867204687</v>
      </c>
      <c r="U128" s="28">
        <f t="shared" si="241"/>
        <v>-4.1275612856213062E-2</v>
      </c>
      <c r="V128" s="28">
        <f t="shared" si="241"/>
        <v>0.44594340632860185</v>
      </c>
      <c r="W128" s="28">
        <f t="shared" si="241"/>
        <v>0.17060344308154041</v>
      </c>
      <c r="X128" s="28">
        <f t="shared" si="241"/>
        <v>0.34421538914642613</v>
      </c>
      <c r="AB128" s="28">
        <f t="shared" ref="AB128:AF131" si="242">+AB112/AA112-1</f>
        <v>3.6458288608219975</v>
      </c>
      <c r="AC128" s="28">
        <f t="shared" si="242"/>
        <v>0.41806236870103186</v>
      </c>
      <c r="AD128" s="28">
        <f t="shared" si="242"/>
        <v>0.2941552380489838</v>
      </c>
      <c r="AE128" s="28">
        <f t="shared" si="242"/>
        <v>9.0611203664302975E-2</v>
      </c>
      <c r="AF128" s="28">
        <f t="shared" si="242"/>
        <v>0.5562715985079123</v>
      </c>
    </row>
    <row r="129" spans="1:33" x14ac:dyDescent="0.25">
      <c r="A129" t="s">
        <v>1243</v>
      </c>
      <c r="C129" s="28"/>
      <c r="D129" s="28">
        <f t="shared" si="239"/>
        <v>0.13202069312364562</v>
      </c>
      <c r="E129" s="28">
        <f t="shared" si="239"/>
        <v>-8.2736079699328169E-3</v>
      </c>
      <c r="F129" s="28">
        <f t="shared" si="239"/>
        <v>0.12104067357738568</v>
      </c>
      <c r="G129" s="28">
        <f t="shared" si="239"/>
        <v>-7.0205122210023285E-2</v>
      </c>
      <c r="H129" s="28">
        <f t="shared" si="239"/>
        <v>0.12628575384150542</v>
      </c>
      <c r="I129" s="105">
        <f t="shared" ref="I129:I133" si="243">+AVERAGE(D129:H129)</f>
        <v>6.0173678072516126E-2</v>
      </c>
      <c r="J129" s="105"/>
      <c r="L129" s="28">
        <f t="shared" si="240"/>
        <v>-3.3683400099486116E-2</v>
      </c>
      <c r="M129" s="28">
        <f t="shared" si="240"/>
        <v>0.21098214859564335</v>
      </c>
      <c r="N129" s="28">
        <f t="shared" si="240"/>
        <v>0.22192448872179305</v>
      </c>
      <c r="O129" s="28">
        <f t="shared" si="240"/>
        <v>1.0763200511472171E-2</v>
      </c>
      <c r="P129" s="28">
        <f t="shared" si="240"/>
        <v>-0.13870060172636611</v>
      </c>
      <c r="T129" s="28">
        <f t="shared" si="241"/>
        <v>0.22215357638685851</v>
      </c>
      <c r="U129" s="28">
        <f t="shared" si="241"/>
        <v>0.1950781774329946</v>
      </c>
      <c r="V129" s="28">
        <f t="shared" si="241"/>
        <v>8.2992415099312877E-2</v>
      </c>
      <c r="W129" s="28">
        <f t="shared" si="241"/>
        <v>0.13162647382610282</v>
      </c>
      <c r="X129" s="28">
        <f t="shared" si="241"/>
        <v>6.2130821328804764E-2</v>
      </c>
      <c r="AB129" s="28">
        <f t="shared" si="242"/>
        <v>2.6266406905307793E-2</v>
      </c>
      <c r="AC129" s="28">
        <f t="shared" si="242"/>
        <v>-4.8783921745044756E-3</v>
      </c>
      <c r="AD129" s="28">
        <f t="shared" si="242"/>
        <v>6.4896927522020365E-2</v>
      </c>
      <c r="AE129" s="28">
        <f t="shared" si="242"/>
        <v>9.3445819756331039E-2</v>
      </c>
      <c r="AF129" s="28">
        <f t="shared" si="242"/>
        <v>0.28807125191488425</v>
      </c>
      <c r="AG129" s="28">
        <f>+AE113/AA113-1</f>
        <v>0.1891622453438786</v>
      </c>
    </row>
    <row r="130" spans="1:33" x14ac:dyDescent="0.25">
      <c r="A130" t="s">
        <v>1244</v>
      </c>
      <c r="C130" s="28"/>
      <c r="D130" s="28">
        <f t="shared" si="239"/>
        <v>0.35913659111518537</v>
      </c>
      <c r="E130" s="28">
        <f t="shared" si="239"/>
        <v>-9.1783768969454282E-2</v>
      </c>
      <c r="F130" s="28">
        <f t="shared" si="239"/>
        <v>0.19682652950278579</v>
      </c>
      <c r="G130" s="28">
        <f t="shared" si="239"/>
        <v>0.13406378442739197</v>
      </c>
      <c r="H130" s="28">
        <f t="shared" si="239"/>
        <v>9.6579117123559932E-2</v>
      </c>
      <c r="I130" s="105">
        <f t="shared" si="243"/>
        <v>0.13896445063989377</v>
      </c>
      <c r="J130" s="105"/>
      <c r="L130" s="28">
        <f t="shared" si="240"/>
        <v>-0.10073938482698996</v>
      </c>
      <c r="M130" s="28">
        <f t="shared" si="240"/>
        <v>0.40244788187962488</v>
      </c>
      <c r="N130" s="28">
        <f t="shared" si="240"/>
        <v>0.22341563783169516</v>
      </c>
      <c r="O130" s="28">
        <f t="shared" si="240"/>
        <v>5.6834806181254249E-2</v>
      </c>
      <c r="P130" s="28">
        <f t="shared" si="240"/>
        <v>8.6184558403870737E-2</v>
      </c>
      <c r="T130" s="28">
        <f t="shared" si="241"/>
        <v>0.30441821750282982</v>
      </c>
      <c r="U130" s="28">
        <f t="shared" si="241"/>
        <v>0.3714627622421145</v>
      </c>
      <c r="V130" s="28">
        <f t="shared" si="241"/>
        <v>0.14371423673382511</v>
      </c>
      <c r="W130" s="28">
        <f t="shared" si="241"/>
        <v>0.48571552223912562</v>
      </c>
      <c r="X130" s="28">
        <f t="shared" si="241"/>
        <v>8.6997083407063247E-2</v>
      </c>
      <c r="AB130" s="28">
        <f t="shared" si="242"/>
        <v>0.13878178709221012</v>
      </c>
      <c r="AC130" s="28">
        <f t="shared" si="242"/>
        <v>-0.36029318164028223</v>
      </c>
      <c r="AD130" s="28">
        <f t="shared" si="242"/>
        <v>1.2831279110746454</v>
      </c>
      <c r="AE130" s="28">
        <f t="shared" si="242"/>
        <v>-0.48014085018928343</v>
      </c>
      <c r="AF130" s="28">
        <f t="shared" si="242"/>
        <v>0.45611361567619935</v>
      </c>
    </row>
    <row r="131" spans="1:33" x14ac:dyDescent="0.25">
      <c r="A131" t="s">
        <v>798</v>
      </c>
      <c r="C131" s="28"/>
      <c r="D131" s="28">
        <f t="shared" si="239"/>
        <v>7.1031894481203173E-2</v>
      </c>
      <c r="E131" s="28">
        <f t="shared" si="239"/>
        <v>7.0618820920253622E-2</v>
      </c>
      <c r="F131" s="28">
        <f t="shared" si="239"/>
        <v>-0.23202078353324096</v>
      </c>
      <c r="G131" s="28">
        <f>+G115/F115-1</f>
        <v>0.39763218565342306</v>
      </c>
      <c r="H131" s="28">
        <f t="shared" si="239"/>
        <v>1.1266954110766836E-2</v>
      </c>
      <c r="I131" s="105">
        <f t="shared" si="243"/>
        <v>6.3705814326481147E-2</v>
      </c>
      <c r="J131" s="105"/>
      <c r="L131" s="28">
        <f t="shared" si="240"/>
        <v>2.3892194350192408E-3</v>
      </c>
      <c r="M131" s="28">
        <f t="shared" si="240"/>
        <v>-0.21423056745402025</v>
      </c>
      <c r="N131" s="28">
        <f t="shared" si="240"/>
        <v>1.1227869180781096</v>
      </c>
      <c r="O131" s="28">
        <f t="shared" si="240"/>
        <v>1.8469859043032257</v>
      </c>
      <c r="P131" s="28">
        <f t="shared" si="240"/>
        <v>0.87137364476360157</v>
      </c>
      <c r="T131" s="28">
        <f t="shared" si="241"/>
        <v>2.2328138099167831</v>
      </c>
      <c r="U131" s="28">
        <f t="shared" si="241"/>
        <v>0.4108790638185027</v>
      </c>
      <c r="V131" s="28">
        <f t="shared" si="241"/>
        <v>-0.53163411822842499</v>
      </c>
      <c r="W131" s="28">
        <f t="shared" si="241"/>
        <v>0.50484319420610357</v>
      </c>
      <c r="X131" s="28">
        <f t="shared" si="241"/>
        <v>-0.19391383563022657</v>
      </c>
      <c r="AB131" s="28">
        <f t="shared" si="242"/>
        <v>-0.68455061423521246</v>
      </c>
      <c r="AC131" s="28">
        <f t="shared" si="242"/>
        <v>0.60697381584959897</v>
      </c>
      <c r="AD131" s="28">
        <f t="shared" si="242"/>
        <v>7.3915122228126462E-2</v>
      </c>
      <c r="AE131" s="28">
        <f t="shared" si="242"/>
        <v>-8.1153392318116135E-2</v>
      </c>
      <c r="AF131" s="28">
        <f t="shared" si="242"/>
        <v>8.3941372352725292</v>
      </c>
    </row>
    <row r="132" spans="1:33" x14ac:dyDescent="0.25">
      <c r="A132" t="s">
        <v>869</v>
      </c>
      <c r="C132" s="28"/>
      <c r="D132" s="28">
        <v>0</v>
      </c>
      <c r="E132" s="28">
        <v>0</v>
      </c>
      <c r="F132" s="28">
        <v>0</v>
      </c>
      <c r="G132" s="28">
        <v>0</v>
      </c>
      <c r="H132" s="28">
        <v>0</v>
      </c>
      <c r="I132" s="105">
        <f t="shared" si="243"/>
        <v>0</v>
      </c>
      <c r="J132" s="105"/>
      <c r="L132" s="28">
        <v>0</v>
      </c>
      <c r="M132" s="28">
        <v>0</v>
      </c>
      <c r="N132" s="28">
        <v>0</v>
      </c>
      <c r="O132" s="28">
        <v>0</v>
      </c>
      <c r="P132" s="28">
        <v>1</v>
      </c>
      <c r="T132" s="28">
        <v>0</v>
      </c>
      <c r="U132" s="28">
        <v>0</v>
      </c>
      <c r="V132" s="28">
        <v>0</v>
      </c>
      <c r="W132" s="28">
        <v>0</v>
      </c>
      <c r="X132" s="28">
        <v>1</v>
      </c>
      <c r="AB132" s="28">
        <v>0</v>
      </c>
      <c r="AC132" s="28">
        <v>0</v>
      </c>
      <c r="AD132" s="28">
        <v>0</v>
      </c>
      <c r="AE132" s="28">
        <v>0</v>
      </c>
      <c r="AF132" s="28">
        <v>1</v>
      </c>
    </row>
    <row r="133" spans="1:33" x14ac:dyDescent="0.25">
      <c r="A133" t="s">
        <v>1245</v>
      </c>
      <c r="C133" s="28"/>
      <c r="D133" s="28">
        <f>+D117/C117-1</f>
        <v>0.41467015621990488</v>
      </c>
      <c r="E133" s="28">
        <f>+E117/D117-1</f>
        <v>2.7232068620659078E-2</v>
      </c>
      <c r="F133" s="28">
        <f>+F117/E117-1</f>
        <v>-0.30657034593672139</v>
      </c>
      <c r="G133" s="28">
        <f>+G117/F117-1</f>
        <v>0.3126328894793744</v>
      </c>
      <c r="H133" s="28">
        <f>+H117/G117-1</f>
        <v>-0.16145850590628219</v>
      </c>
      <c r="I133" s="105">
        <f t="shared" si="243"/>
        <v>5.7301252495386958E-2</v>
      </c>
      <c r="J133" s="105"/>
      <c r="L133" s="28">
        <f>+L117/K117-1</f>
        <v>0.10665942588518806</v>
      </c>
      <c r="M133" s="28">
        <f>+M117/L117-1</f>
        <v>-0.29941314341387915</v>
      </c>
      <c r="N133" s="28">
        <f>+N117/M117-1</f>
        <v>0.68785122464031523</v>
      </c>
      <c r="O133" s="28">
        <f>+O117/N117-1</f>
        <v>0.23214617063987508</v>
      </c>
      <c r="P133" s="28">
        <f>+P117/O117-1</f>
        <v>5.5920887570046762E-3</v>
      </c>
      <c r="T133" s="28">
        <f>+T117/S117-1</f>
        <v>1.1953232866258805</v>
      </c>
      <c r="U133" s="28">
        <f>+U117/T117-1</f>
        <v>1.0461468264093092</v>
      </c>
      <c r="V133" s="28">
        <f>+V117/U117-1</f>
        <v>-0.32814406739605795</v>
      </c>
      <c r="W133" s="28">
        <f>+W117/V117-1</f>
        <v>0.60515980896052901</v>
      </c>
      <c r="X133" s="28">
        <f>+X117/W117-1</f>
        <v>-0.12750763082162442</v>
      </c>
      <c r="AB133" s="28">
        <f>+AB117/AA117-1</f>
        <v>0.17306500723430496</v>
      </c>
      <c r="AC133" s="28">
        <f>+AC117/AB117-1</f>
        <v>0.2965470789393041</v>
      </c>
      <c r="AD133" s="28">
        <f>+AD117/AC117-1</f>
        <v>1.9845903265440779E-3</v>
      </c>
      <c r="AE133" s="28">
        <f>+AE117/AD117-1</f>
        <v>-1.4274174783913574E-2</v>
      </c>
      <c r="AF133" s="28">
        <f>+AF117/AE117-1</f>
        <v>3.6675587698623557E-2</v>
      </c>
    </row>
    <row r="134" spans="1:33" x14ac:dyDescent="0.25">
      <c r="S134" s="7">
        <f>+S71/S135</f>
        <v>1.1386507729757887E-2</v>
      </c>
      <c r="T134" s="7">
        <f t="shared" ref="T134:W134" si="244">+T71/T135</f>
        <v>1.1101170554705275E-2</v>
      </c>
      <c r="U134" s="7">
        <f t="shared" si="244"/>
        <v>1.7321584376997302E-2</v>
      </c>
      <c r="V134" s="7">
        <f t="shared" si="244"/>
        <v>1.4464138458388632E-2</v>
      </c>
      <c r="W134" s="7">
        <f t="shared" si="244"/>
        <v>1.4886362818903697E-2</v>
      </c>
      <c r="X134" s="7"/>
    </row>
    <row r="135" spans="1:33" x14ac:dyDescent="0.25">
      <c r="C135">
        <v>495.86299276000011</v>
      </c>
      <c r="D135">
        <v>452.8053805900006</v>
      </c>
      <c r="E135">
        <v>758.54166099999998</v>
      </c>
      <c r="F135">
        <v>510.48639725001453</v>
      </c>
      <c r="G135">
        <v>525.5313020399085</v>
      </c>
      <c r="S135">
        <v>319.06908213000008</v>
      </c>
      <c r="T135">
        <v>426.89724174999998</v>
      </c>
      <c r="U135">
        <v>375.2222041900003</v>
      </c>
      <c r="V135">
        <v>513.92660485000124</v>
      </c>
      <c r="W135">
        <v>741.89207561000035</v>
      </c>
      <c r="AA135" s="7">
        <f t="shared" ref="AA135:AD135" si="245">+AA137/AA136</f>
        <v>1.9910503894323427E-2</v>
      </c>
      <c r="AB135" s="7">
        <f t="shared" si="245"/>
        <v>2.3660060344871135E-2</v>
      </c>
      <c r="AC135" s="7">
        <f t="shared" si="245"/>
        <v>2.6289789442403858E-2</v>
      </c>
      <c r="AD135" s="7">
        <f t="shared" si="245"/>
        <v>3.2076328115053489E-2</v>
      </c>
      <c r="AE135" s="7">
        <f>+AE137/AE136</f>
        <v>3.7628002682662733E-2</v>
      </c>
      <c r="AF135" s="7"/>
    </row>
    <row r="136" spans="1:33" x14ac:dyDescent="0.25">
      <c r="D136">
        <f>+D137/C137-1</f>
        <v>0.13384954540163019</v>
      </c>
      <c r="E136">
        <f>+E137/D137-1</f>
        <v>-7.9301168426052504E-3</v>
      </c>
      <c r="F136">
        <f>+F137/E137-1</f>
        <v>0.1221461580545955</v>
      </c>
      <c r="G136">
        <f>+G137/F137-1</f>
        <v>-7.0152766593927773E-2</v>
      </c>
      <c r="T136" s="7">
        <f>+T137/S137-1</f>
        <v>0.26907410124082487</v>
      </c>
      <c r="U136" s="7">
        <f>+U137/T137-1</f>
        <v>0.18266548993943821</v>
      </c>
      <c r="V136" s="7">
        <f>+V137/U137-1</f>
        <v>0.10389021315819758</v>
      </c>
      <c r="W136" s="7">
        <f>+W137/V137-1</f>
        <v>0.13668115292446115</v>
      </c>
      <c r="X136" s="7"/>
      <c r="Y136" s="8">
        <f>+AVERAGE(T136:W136)</f>
        <v>0.17307773931573045</v>
      </c>
      <c r="Z136" s="8"/>
      <c r="AA136" s="100">
        <v>493.09286104</v>
      </c>
      <c r="AB136" s="100">
        <v>425.86431154999997</v>
      </c>
      <c r="AC136" s="100">
        <v>381.48839730999975</v>
      </c>
      <c r="AD136" s="100">
        <v>332.95958195999992</v>
      </c>
      <c r="AE136" s="100">
        <v>310.35943094000004</v>
      </c>
      <c r="AF136" s="100"/>
    </row>
    <row r="137" spans="1:33" x14ac:dyDescent="0.25">
      <c r="A137" t="s">
        <v>1393</v>
      </c>
      <c r="C137" s="100">
        <v>39.873408490000003</v>
      </c>
      <c r="D137" s="100">
        <v>45.210446090000005</v>
      </c>
      <c r="E137" s="100">
        <v>44.851921969999999</v>
      </c>
      <c r="F137" s="100">
        <v>50.330411920000003</v>
      </c>
      <c r="G137" s="100">
        <v>46.799594280000001</v>
      </c>
      <c r="H137" s="100">
        <v>52.710120909999993</v>
      </c>
      <c r="K137" s="100">
        <v>4.8323151700000002</v>
      </c>
      <c r="L137" s="100">
        <v>4.4820009699999996</v>
      </c>
      <c r="M137" s="100">
        <v>5.4093602300000008</v>
      </c>
      <c r="N137" s="100">
        <v>6.5030484099999999</v>
      </c>
      <c r="O137" s="100">
        <v>6.2612243300000001</v>
      </c>
      <c r="P137" s="100">
        <v>5.73541933</v>
      </c>
      <c r="S137">
        <f>+SUM(S138:S145)</f>
        <v>12.600369840000001</v>
      </c>
      <c r="T137">
        <f>+SUM(T138:T145)</f>
        <v>15.990803029999999</v>
      </c>
      <c r="U137">
        <f>+SUM(U138:U145)</f>
        <v>18.9117709</v>
      </c>
      <c r="V137">
        <f>+SUM(V138:V145)</f>
        <v>20.87651881</v>
      </c>
      <c r="W137">
        <f>+SUM(W138:W145)</f>
        <v>23.729945470000001</v>
      </c>
      <c r="X137" s="180">
        <v>25.153836300000002</v>
      </c>
      <c r="AA137" s="101">
        <v>9.8177273300000003</v>
      </c>
      <c r="AB137" s="101">
        <v>10.07597531</v>
      </c>
      <c r="AC137" s="101">
        <v>10.02924964</v>
      </c>
      <c r="AD137" s="101">
        <v>10.680120800000001</v>
      </c>
      <c r="AE137" s="101">
        <v>11.678205500000001</v>
      </c>
      <c r="AF137" s="101">
        <v>15.04224658</v>
      </c>
      <c r="AG137">
        <f>+AE138/AD138-1</f>
        <v>-9.7480130533740272E-2</v>
      </c>
    </row>
    <row r="138" spans="1:33" x14ac:dyDescent="0.25">
      <c r="A138" t="s">
        <v>808</v>
      </c>
      <c r="C138" s="100">
        <v>19.6301667</v>
      </c>
      <c r="D138" s="100">
        <v>22.222259440000002</v>
      </c>
      <c r="E138" s="100">
        <v>21.808542360000001</v>
      </c>
      <c r="F138" s="100">
        <v>21.433586870000003</v>
      </c>
      <c r="G138" s="100">
        <v>16.679534279999999</v>
      </c>
      <c r="H138" s="100">
        <v>23.392793530000002</v>
      </c>
      <c r="I138" s="43">
        <f t="shared" ref="I138:I144" si="246">+H138/$H$67</f>
        <v>0.44371260222941089</v>
      </c>
      <c r="J138" s="43">
        <f>+H138/G138-1</f>
        <v>0.40248481386256096</v>
      </c>
      <c r="K138" s="100">
        <v>2.9263280699999998</v>
      </c>
      <c r="L138" s="100">
        <v>2.8265444700000004</v>
      </c>
      <c r="M138" s="100">
        <v>3.00641932</v>
      </c>
      <c r="N138" s="100">
        <v>2.99478431</v>
      </c>
      <c r="O138" s="100">
        <v>2.2661936900000001</v>
      </c>
      <c r="P138" s="100">
        <v>2.05967119</v>
      </c>
      <c r="S138">
        <v>7.7396717699999993</v>
      </c>
      <c r="T138">
        <v>10.24848356</v>
      </c>
      <c r="U138">
        <v>12.45775965</v>
      </c>
      <c r="V138">
        <v>13.599375960000001</v>
      </c>
      <c r="W138">
        <v>15.074192929999999</v>
      </c>
      <c r="X138" s="180">
        <v>15.54755153</v>
      </c>
      <c r="Y138" s="7">
        <f t="shared" ref="Y138:Y145" si="247">+W138/$W$137</f>
        <v>0.63523925704157969</v>
      </c>
      <c r="Z138" s="7"/>
      <c r="AA138" s="101">
        <v>6.3174826299999998</v>
      </c>
      <c r="AB138" s="101">
        <v>6.5785166100000003</v>
      </c>
      <c r="AC138" s="101">
        <v>6.4056294600000001</v>
      </c>
      <c r="AD138" s="101">
        <v>6.5056528600000005</v>
      </c>
      <c r="AE138" s="101">
        <v>5.8714809699999995</v>
      </c>
      <c r="AF138" s="101">
        <v>6.1066587000000006</v>
      </c>
      <c r="AG138">
        <f>+AE138/AE137</f>
        <v>0.50277253384520415</v>
      </c>
    </row>
    <row r="139" spans="1:33" x14ac:dyDescent="0.25">
      <c r="A139" t="s">
        <v>809</v>
      </c>
      <c r="C139" s="100">
        <v>2.1980112599999999</v>
      </c>
      <c r="D139" s="100">
        <v>2.3908870299999996</v>
      </c>
      <c r="E139" s="100">
        <v>2.4093043500000002</v>
      </c>
      <c r="F139" s="100">
        <v>2.3788080099999998</v>
      </c>
      <c r="G139" s="100">
        <v>1.5657217800000001</v>
      </c>
      <c r="H139" s="100">
        <v>2.66238061</v>
      </c>
      <c r="I139" s="43">
        <f t="shared" si="246"/>
        <v>5.0499818547675025E-2</v>
      </c>
      <c r="J139" s="43"/>
      <c r="K139" s="100">
        <v>0.51694481999999997</v>
      </c>
      <c r="L139" s="100">
        <v>0.51256623000000001</v>
      </c>
      <c r="M139" s="100">
        <v>0.53029623000000004</v>
      </c>
      <c r="N139" s="100">
        <v>0.53774118000000004</v>
      </c>
      <c r="O139" s="100">
        <v>0.40409911999999998</v>
      </c>
      <c r="P139" s="100">
        <v>0.37234821000000001</v>
      </c>
      <c r="S139">
        <v>1.1516003300000002</v>
      </c>
      <c r="T139">
        <v>1.5927689199999999</v>
      </c>
      <c r="U139">
        <v>2.03112476</v>
      </c>
      <c r="V139">
        <v>2.3750859599999998</v>
      </c>
      <c r="W139">
        <v>2.5933298599999999</v>
      </c>
      <c r="X139" s="180">
        <v>2.8231783999999998</v>
      </c>
      <c r="Y139" s="7">
        <f t="shared" si="247"/>
        <v>0.10928511670111309</v>
      </c>
      <c r="Z139" s="7"/>
      <c r="AA139" s="101">
        <v>1.0328296299999999</v>
      </c>
      <c r="AB139" s="101">
        <v>1.19004646</v>
      </c>
      <c r="AC139" s="101">
        <v>1.13685441</v>
      </c>
      <c r="AD139" s="101">
        <v>1.1361780100000001</v>
      </c>
      <c r="AE139" s="101">
        <v>1.1109153999999999</v>
      </c>
      <c r="AF139" s="101">
        <v>1.07308709</v>
      </c>
    </row>
    <row r="140" spans="1:33" x14ac:dyDescent="0.25">
      <c r="A140" t="s">
        <v>810</v>
      </c>
      <c r="C140" s="100">
        <v>6.1013910000000005E-2</v>
      </c>
      <c r="D140" s="100">
        <v>7.7328110000000005E-2</v>
      </c>
      <c r="E140" s="100">
        <v>0.17468851000000002</v>
      </c>
      <c r="F140" s="100">
        <v>0.27365319999999999</v>
      </c>
      <c r="G140" s="100">
        <v>0.32235205</v>
      </c>
      <c r="H140" s="100">
        <v>0.23160751000000002</v>
      </c>
      <c r="I140" s="43">
        <f t="shared" si="246"/>
        <v>4.3931123842127252E-3</v>
      </c>
      <c r="J140" s="43"/>
      <c r="K140" s="100">
        <v>0</v>
      </c>
      <c r="L140" s="100">
        <v>0</v>
      </c>
      <c r="M140" s="100">
        <v>0</v>
      </c>
      <c r="N140" s="100">
        <v>0</v>
      </c>
      <c r="O140" s="100">
        <v>0</v>
      </c>
      <c r="P140" s="100">
        <v>0</v>
      </c>
      <c r="S140">
        <v>0</v>
      </c>
      <c r="T140">
        <v>0</v>
      </c>
      <c r="U140">
        <v>0</v>
      </c>
      <c r="V140">
        <v>0</v>
      </c>
      <c r="W140">
        <v>1.85253E-3</v>
      </c>
      <c r="X140" s="180">
        <v>2.0100000000000001E-3</v>
      </c>
      <c r="Y140" s="7">
        <f t="shared" si="247"/>
        <v>7.8067183185988158E-5</v>
      </c>
      <c r="Z140" s="7"/>
      <c r="AA140" s="101">
        <v>7.6499999999999996E-6</v>
      </c>
      <c r="AB140" s="101">
        <v>4.6560000000000001E-5</v>
      </c>
      <c r="AC140" s="101">
        <v>9.1547999999999998E-4</v>
      </c>
      <c r="AD140" s="101">
        <v>0</v>
      </c>
      <c r="AE140" s="101">
        <v>0</v>
      </c>
      <c r="AF140" s="101">
        <v>1.177925E-2</v>
      </c>
    </row>
    <row r="141" spans="1:33" x14ac:dyDescent="0.25">
      <c r="A141" t="s">
        <v>811</v>
      </c>
      <c r="C141" s="100">
        <v>1.9995094</v>
      </c>
      <c r="D141" s="100">
        <v>2.6309689999999999</v>
      </c>
      <c r="E141" s="100">
        <v>2.98960318</v>
      </c>
      <c r="F141" s="100">
        <v>3.0156526800000001</v>
      </c>
      <c r="G141" s="100">
        <v>2.2888976000000003</v>
      </c>
      <c r="H141" s="100">
        <v>2.9042876299999998</v>
      </c>
      <c r="I141" s="43">
        <f t="shared" si="246"/>
        <v>5.5088291198626599E-2</v>
      </c>
      <c r="J141" s="43"/>
      <c r="K141" s="100">
        <v>0.24527831</v>
      </c>
      <c r="L141" s="100">
        <v>0.28648180000000001</v>
      </c>
      <c r="M141" s="100">
        <v>0.35712178000000006</v>
      </c>
      <c r="N141" s="100">
        <v>0.34951619</v>
      </c>
      <c r="O141" s="100">
        <v>0.26541049999999999</v>
      </c>
      <c r="P141" s="100">
        <v>0.25265007</v>
      </c>
      <c r="S141">
        <v>0.58461968999999991</v>
      </c>
      <c r="T141">
        <v>1.0031841100000001</v>
      </c>
      <c r="U141">
        <v>1.43145495</v>
      </c>
      <c r="V141">
        <v>1.5923192399999999</v>
      </c>
      <c r="W141">
        <v>1.8035335400000001</v>
      </c>
      <c r="X141" s="180">
        <v>1.8748098400000002</v>
      </c>
      <c r="Y141" s="7">
        <f t="shared" si="247"/>
        <v>7.6002430864414453E-2</v>
      </c>
      <c r="Z141" s="7"/>
      <c r="AA141" s="101">
        <v>0.38249242</v>
      </c>
      <c r="AB141" s="101">
        <v>0.58395145999999998</v>
      </c>
      <c r="AC141" s="101">
        <v>0.74454390000000004</v>
      </c>
      <c r="AD141" s="101">
        <v>0.75582448000000002</v>
      </c>
      <c r="AE141" s="101">
        <v>0.69962427000000005</v>
      </c>
      <c r="AF141" s="101">
        <v>0.73561618999999989</v>
      </c>
    </row>
    <row r="142" spans="1:33" x14ac:dyDescent="0.25">
      <c r="A142" t="s">
        <v>812</v>
      </c>
      <c r="C142" s="100">
        <v>0</v>
      </c>
      <c r="D142" s="100">
        <v>0</v>
      </c>
      <c r="E142" s="100">
        <v>0</v>
      </c>
      <c r="F142" s="100">
        <v>0</v>
      </c>
      <c r="G142" s="100">
        <v>0</v>
      </c>
      <c r="H142" s="100">
        <v>0</v>
      </c>
      <c r="I142" s="43">
        <f t="shared" si="246"/>
        <v>0</v>
      </c>
      <c r="J142" s="43"/>
      <c r="K142" s="100">
        <v>0</v>
      </c>
      <c r="L142" s="100">
        <v>0</v>
      </c>
      <c r="M142" s="100">
        <v>0</v>
      </c>
      <c r="N142" s="100">
        <v>0</v>
      </c>
      <c r="O142" s="100">
        <v>0</v>
      </c>
      <c r="P142" s="100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 s="180">
        <v>0</v>
      </c>
      <c r="Y142" s="7">
        <f t="shared" si="247"/>
        <v>0</v>
      </c>
      <c r="Z142" s="7"/>
      <c r="AA142" s="101">
        <v>0</v>
      </c>
      <c r="AB142" s="101">
        <v>0</v>
      </c>
      <c r="AC142" s="101">
        <v>0</v>
      </c>
      <c r="AD142" s="101">
        <v>0</v>
      </c>
      <c r="AE142" s="101">
        <v>0</v>
      </c>
      <c r="AF142" s="101">
        <v>0</v>
      </c>
    </row>
    <row r="143" spans="1:33" x14ac:dyDescent="0.25">
      <c r="A143" t="s">
        <v>813</v>
      </c>
      <c r="C143" s="100">
        <v>1.35812595</v>
      </c>
      <c r="D143" s="100">
        <v>0.17681357</v>
      </c>
      <c r="E143" s="100">
        <v>4.8381830000000001E-2</v>
      </c>
      <c r="F143" s="100">
        <v>1.5143499999999998E-3</v>
      </c>
      <c r="G143" s="100">
        <v>0.45198058000000002</v>
      </c>
      <c r="H143" s="100">
        <v>0.46427915999999997</v>
      </c>
      <c r="I143" s="43">
        <f t="shared" si="246"/>
        <v>8.8064092892664869E-3</v>
      </c>
      <c r="J143" s="43"/>
      <c r="K143" s="100">
        <v>0</v>
      </c>
      <c r="L143" s="100">
        <v>0</v>
      </c>
      <c r="M143" s="100">
        <v>0</v>
      </c>
      <c r="N143" s="100">
        <v>0</v>
      </c>
      <c r="O143" s="100">
        <v>0</v>
      </c>
      <c r="P143" s="100">
        <v>0</v>
      </c>
      <c r="S143">
        <v>0.61496598999999996</v>
      </c>
      <c r="T143">
        <v>0</v>
      </c>
      <c r="U143">
        <v>2.2463549999999999E-2</v>
      </c>
      <c r="V143">
        <v>1.1703459999999999E-2</v>
      </c>
      <c r="W143">
        <v>0</v>
      </c>
      <c r="X143" s="180">
        <v>0</v>
      </c>
      <c r="Y143" s="7">
        <f t="shared" si="247"/>
        <v>0</v>
      </c>
      <c r="Z143" s="7"/>
      <c r="AA143" s="101">
        <v>0.19247400000000001</v>
      </c>
      <c r="AB143" s="101">
        <v>0</v>
      </c>
      <c r="AC143" s="101">
        <v>0</v>
      </c>
      <c r="AD143" s="101">
        <v>0</v>
      </c>
      <c r="AE143" s="101">
        <v>0</v>
      </c>
      <c r="AF143" s="101">
        <v>1.713069</v>
      </c>
    </row>
    <row r="144" spans="1:33" x14ac:dyDescent="0.25">
      <c r="A144" t="s">
        <v>814</v>
      </c>
      <c r="C144" s="100">
        <v>1.5774069199999998</v>
      </c>
      <c r="D144" s="100">
        <v>1.7617823700000002</v>
      </c>
      <c r="E144" s="100">
        <v>1.7184862599999999</v>
      </c>
      <c r="F144" s="100">
        <v>1.8068947200000001</v>
      </c>
      <c r="G144" s="100">
        <v>1.5084960600000001</v>
      </c>
      <c r="H144" s="100">
        <v>2.04160012</v>
      </c>
      <c r="I144" s="43">
        <f t="shared" si="246"/>
        <v>3.8724904778701628E-2</v>
      </c>
      <c r="J144" s="43"/>
      <c r="K144" s="100">
        <v>0</v>
      </c>
      <c r="L144" s="100">
        <v>0</v>
      </c>
      <c r="M144" s="100">
        <v>0</v>
      </c>
      <c r="N144" s="100">
        <v>0</v>
      </c>
      <c r="O144" s="100">
        <v>0</v>
      </c>
      <c r="P144" s="100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 s="180">
        <v>0</v>
      </c>
      <c r="Y144" s="7">
        <f t="shared" si="247"/>
        <v>0</v>
      </c>
      <c r="Z144" s="7"/>
      <c r="AA144" s="101">
        <v>5.1749999999999995E-4</v>
      </c>
      <c r="AB144" s="101">
        <v>0</v>
      </c>
      <c r="AC144" s="101">
        <v>0</v>
      </c>
      <c r="AD144" s="101">
        <v>1.405238E-2</v>
      </c>
      <c r="AE144" s="101">
        <v>0</v>
      </c>
      <c r="AF144" s="101">
        <v>0</v>
      </c>
    </row>
    <row r="145" spans="1:33" x14ac:dyDescent="0.25">
      <c r="A145" t="s">
        <v>815</v>
      </c>
      <c r="C145" s="100">
        <v>13.049174349999999</v>
      </c>
      <c r="D145" s="100">
        <v>15.95040657</v>
      </c>
      <c r="E145" s="100">
        <v>15.70291548</v>
      </c>
      <c r="F145" s="100">
        <v>21.42030209</v>
      </c>
      <c r="G145" s="100">
        <v>23.982611930000001</v>
      </c>
      <c r="H145" s="100">
        <v>21.013172350000001</v>
      </c>
      <c r="I145" s="43">
        <f>+H145/$H$67</f>
        <v>0.39857614151795601</v>
      </c>
      <c r="J145" s="43">
        <f>+H145/G145-1</f>
        <v>-0.12381635447661599</v>
      </c>
      <c r="K145" s="100">
        <v>1.14376397</v>
      </c>
      <c r="L145" s="100">
        <v>0.85640846999999998</v>
      </c>
      <c r="M145" s="100">
        <v>1.5155228999999999</v>
      </c>
      <c r="N145" s="100">
        <v>2.62100673</v>
      </c>
      <c r="O145" s="100">
        <v>3.32552102</v>
      </c>
      <c r="P145" s="100">
        <v>3.0507498599999998</v>
      </c>
      <c r="S145">
        <v>2.50951206</v>
      </c>
      <c r="T145">
        <v>3.14636644</v>
      </c>
      <c r="U145">
        <v>2.9689679900000003</v>
      </c>
      <c r="V145">
        <v>3.2980341900000001</v>
      </c>
      <c r="W145">
        <v>4.2570366100000001</v>
      </c>
      <c r="X145" s="180">
        <v>4.90628653</v>
      </c>
      <c r="Y145" s="7">
        <f t="shared" si="247"/>
        <v>0.17939512820970677</v>
      </c>
      <c r="Z145" s="7"/>
      <c r="AA145" s="101">
        <v>1.8919235000000001</v>
      </c>
      <c r="AB145" s="101">
        <v>1.72341422</v>
      </c>
      <c r="AC145" s="101">
        <v>1.7413063899999999</v>
      </c>
      <c r="AD145" s="101">
        <v>2.2684130699999998</v>
      </c>
      <c r="AE145" s="101">
        <v>3.9961848600000001</v>
      </c>
      <c r="AF145" s="101">
        <v>5.4020363499999995</v>
      </c>
      <c r="AG145">
        <f>+AE145/AE137</f>
        <v>0.34219168861174776</v>
      </c>
    </row>
    <row r="146" spans="1:33" x14ac:dyDescent="0.25">
      <c r="A146" t="s">
        <v>816</v>
      </c>
      <c r="C146">
        <f>+C137/C135</f>
        <v>8.0412148259063385E-2</v>
      </c>
      <c r="D146">
        <f>+D137/D135</f>
        <v>9.9845205088091651E-2</v>
      </c>
      <c r="E146">
        <f>+E137/E135</f>
        <v>5.9129147779267463E-2</v>
      </c>
      <c r="F146">
        <f>+F137/F135</f>
        <v>9.8593052020836333E-2</v>
      </c>
      <c r="G146">
        <f>+G137/G135</f>
        <v>8.9051963409871385E-2</v>
      </c>
      <c r="S146" s="7">
        <f>+S137/S135</f>
        <v>3.9491039858466019E-2</v>
      </c>
      <c r="T146" s="7">
        <f>+T137/T135</f>
        <v>3.7458201801558018E-2</v>
      </c>
      <c r="U146" s="7">
        <f>+U137/U135</f>
        <v>5.0401523920539884E-2</v>
      </c>
      <c r="V146" s="7">
        <f>+V137/V135</f>
        <v>4.0621595794000952E-2</v>
      </c>
      <c r="W146" s="7">
        <f>+W137/W135</f>
        <v>3.1985710927682716E-2</v>
      </c>
      <c r="X146" s="7"/>
      <c r="AA146" s="101">
        <v>3.5999999999999999E-3</v>
      </c>
      <c r="AB146" s="101">
        <v>3.323E-3</v>
      </c>
      <c r="AC146" s="101">
        <v>8.7789999999999993E-4</v>
      </c>
      <c r="AD146" s="101">
        <v>9.3120000000000008E-4</v>
      </c>
      <c r="AE146" s="101">
        <v>9.4615999999999993E-4</v>
      </c>
      <c r="AF146" s="101"/>
      <c r="AG146">
        <f>+AE145/AD145-1</f>
        <v>0.7616654183710907</v>
      </c>
    </row>
    <row r="147" spans="1:33" x14ac:dyDescent="0.25">
      <c r="D147" s="7">
        <f>+D138/C138-1</f>
        <v>0.13204639469516088</v>
      </c>
      <c r="E147" s="7">
        <f t="shared" ref="E147:H147" si="248">+E138/D138-1</f>
        <v>-1.8617237419850885E-2</v>
      </c>
      <c r="F147" s="7">
        <f t="shared" si="248"/>
        <v>-1.7193055996613471E-2</v>
      </c>
      <c r="G147" s="7">
        <f t="shared" si="248"/>
        <v>-0.22180387346432062</v>
      </c>
      <c r="H147" s="7">
        <f t="shared" si="248"/>
        <v>0.40248481386256096</v>
      </c>
      <c r="S147" s="7">
        <f>+S150/S148</f>
        <v>0.46204055806390959</v>
      </c>
      <c r="T147" s="7">
        <f t="shared" ref="T147:W147" si="249">+T150/T148</f>
        <v>0.83524148726391922</v>
      </c>
      <c r="U147" s="7">
        <f t="shared" si="249"/>
        <v>0.6707409374593909</v>
      </c>
      <c r="V147" s="7">
        <f t="shared" si="249"/>
        <v>0.81214108710144395</v>
      </c>
      <c r="W147" s="7">
        <f t="shared" si="249"/>
        <v>0.63545360194268496</v>
      </c>
      <c r="X147" s="7"/>
      <c r="Y147" s="7"/>
      <c r="Z147" s="7"/>
    </row>
    <row r="148" spans="1:33" x14ac:dyDescent="0.25">
      <c r="A148" t="s">
        <v>798</v>
      </c>
      <c r="B148" s="101">
        <v>13.281022759999999</v>
      </c>
      <c r="C148" s="101">
        <v>39.375808999999997</v>
      </c>
      <c r="D148" s="101">
        <v>42.172747310000005</v>
      </c>
      <c r="E148" s="101">
        <v>45.150936999999999</v>
      </c>
      <c r="F148" s="101">
        <v>34.674981219999999</v>
      </c>
      <c r="G148" s="101">
        <v>48.462869789999999</v>
      </c>
      <c r="H148" s="101">
        <v>49.008898719999998</v>
      </c>
      <c r="K148">
        <v>4.0612468900000005</v>
      </c>
      <c r="L148">
        <v>4.0709501000000001</v>
      </c>
      <c r="M148">
        <v>3.1988281499999998</v>
      </c>
      <c r="N148">
        <v>6.79043055</v>
      </c>
      <c r="O148">
        <v>19.332260059999999</v>
      </c>
      <c r="P148">
        <v>36.177881970000001</v>
      </c>
      <c r="S148">
        <v>12.73106875</v>
      </c>
      <c r="T148">
        <v>41.157174869999999</v>
      </c>
      <c r="U148">
        <v>58.067796350000002</v>
      </c>
      <c r="V148">
        <v>27.196974640000001</v>
      </c>
      <c r="W148">
        <v>40.927182189999996</v>
      </c>
      <c r="X148">
        <v>32.990835310000001</v>
      </c>
      <c r="Y148">
        <f>+W148/S148</f>
        <v>3.2147483446745189</v>
      </c>
      <c r="AA148" s="180">
        <v>3.4807113900000002</v>
      </c>
      <c r="AB148" s="180">
        <v>1.0979882700000001</v>
      </c>
      <c r="AC148" s="180">
        <v>1.7644384</v>
      </c>
      <c r="AD148" s="180">
        <v>1.89485708</v>
      </c>
      <c r="AE148" s="100">
        <v>1.7410829999999999</v>
      </c>
      <c r="AF148" s="100">
        <v>16.355972640000001</v>
      </c>
    </row>
    <row r="149" spans="1:33" x14ac:dyDescent="0.25">
      <c r="A149" t="s">
        <v>799</v>
      </c>
      <c r="B149" s="101">
        <v>0</v>
      </c>
      <c r="C149" s="101">
        <v>0</v>
      </c>
      <c r="D149" s="122">
        <v>0</v>
      </c>
      <c r="E149" s="122">
        <v>0</v>
      </c>
      <c r="F149" s="122">
        <v>0.27491678000000003</v>
      </c>
      <c r="G149" s="122">
        <v>0.44634711999999999</v>
      </c>
      <c r="H149" s="122">
        <v>5.008373E-2</v>
      </c>
      <c r="I149" s="8"/>
      <c r="J149" s="8"/>
      <c r="K149">
        <v>0.21023996</v>
      </c>
      <c r="L149">
        <v>2E-8</v>
      </c>
      <c r="M149">
        <v>2.0000000000000001E-4</v>
      </c>
      <c r="N149">
        <v>0.30010001000000003</v>
      </c>
      <c r="O149">
        <v>5.9999999999999995E-8</v>
      </c>
      <c r="P149">
        <v>0.42818696000000001</v>
      </c>
      <c r="S149">
        <v>0.18818319</v>
      </c>
      <c r="T149">
        <v>0</v>
      </c>
      <c r="U149">
        <v>0.40594051000000003</v>
      </c>
      <c r="V149">
        <v>0.13222442000000001</v>
      </c>
      <c r="W149">
        <v>6.5663500000000003E-3</v>
      </c>
      <c r="X149">
        <v>4.0013705000000002</v>
      </c>
      <c r="AA149" s="180">
        <v>0</v>
      </c>
      <c r="AB149" s="180">
        <v>5.075E-5</v>
      </c>
      <c r="AC149" s="180">
        <v>1.8782E-4</v>
      </c>
      <c r="AD149" s="180">
        <v>1.7201E-4</v>
      </c>
      <c r="AE149" s="180">
        <v>1.5536040000000001E-2</v>
      </c>
      <c r="AF149" s="180">
        <v>0</v>
      </c>
    </row>
    <row r="150" spans="1:33" x14ac:dyDescent="0.25">
      <c r="A150" t="s">
        <v>800</v>
      </c>
      <c r="B150" s="101">
        <v>11.36400096</v>
      </c>
      <c r="C150" s="101">
        <v>24.698978329999999</v>
      </c>
      <c r="D150" s="101">
        <v>37.599747590000007</v>
      </c>
      <c r="E150" s="101">
        <v>39.567878919999998</v>
      </c>
      <c r="F150" s="101">
        <v>24.349538899999999</v>
      </c>
      <c r="G150" s="101">
        <v>43.835404070000003</v>
      </c>
      <c r="H150" s="101">
        <v>45.298868970000001</v>
      </c>
      <c r="K150">
        <v>2.81682583</v>
      </c>
      <c r="L150">
        <v>2.2800399900000001</v>
      </c>
      <c r="M150">
        <v>2.35209665</v>
      </c>
      <c r="N150">
        <v>4.4561474299999997</v>
      </c>
      <c r="O150">
        <v>18.23419122</v>
      </c>
      <c r="P150">
        <v>34.177737439999994</v>
      </c>
      <c r="S150">
        <v>5.8822701100000003</v>
      </c>
      <c r="T150">
        <v>34.376179950000001</v>
      </c>
      <c r="U150">
        <v>38.948448159999998</v>
      </c>
      <c r="V150">
        <v>22.087780550000002</v>
      </c>
      <c r="W150">
        <v>26.007325340000001</v>
      </c>
      <c r="X150">
        <v>6.6122122000000001</v>
      </c>
      <c r="AA150" s="180">
        <v>3.47523136</v>
      </c>
      <c r="AB150" s="180">
        <v>1.0920107400000001</v>
      </c>
      <c r="AC150" s="180">
        <v>1.43311579</v>
      </c>
      <c r="AD150" s="180">
        <v>1.0430767400000001</v>
      </c>
      <c r="AE150" s="101">
        <v>0.78752140000000004</v>
      </c>
      <c r="AF150" s="101">
        <v>15.763784359999999</v>
      </c>
    </row>
    <row r="151" spans="1:33" x14ac:dyDescent="0.25">
      <c r="A151" t="s">
        <v>801</v>
      </c>
      <c r="B151" s="101">
        <v>1.64181303</v>
      </c>
      <c r="C151" s="101">
        <v>12.601711330000001</v>
      </c>
      <c r="D151" s="101">
        <v>3.6731390299999997</v>
      </c>
      <c r="E151" s="101">
        <v>4.4150019699999996</v>
      </c>
      <c r="F151" s="101">
        <v>7.8813127600000001</v>
      </c>
      <c r="G151" s="101">
        <v>3.6032825699999997</v>
      </c>
      <c r="H151" s="101">
        <v>3.21933523</v>
      </c>
      <c r="K151">
        <v>0.99852195999999993</v>
      </c>
      <c r="L151">
        <v>1.25255867</v>
      </c>
      <c r="M151">
        <v>0.77568786999999995</v>
      </c>
      <c r="N151">
        <v>1.27454285</v>
      </c>
      <c r="O151">
        <v>0.89990082999999998</v>
      </c>
      <c r="P151">
        <v>1.4777816499999998</v>
      </c>
      <c r="S151">
        <v>4.7794386700000002</v>
      </c>
      <c r="T151">
        <v>4.7870386600000003</v>
      </c>
      <c r="U151">
        <v>18.483156090000001</v>
      </c>
      <c r="V151">
        <v>3.0125679399999998</v>
      </c>
      <c r="W151">
        <v>8.4435106400000013</v>
      </c>
      <c r="X151">
        <v>17.96366853</v>
      </c>
      <c r="AA151" s="180">
        <v>4.0091000000000004E-4</v>
      </c>
      <c r="AB151" s="180">
        <v>4.3228800000000003E-3</v>
      </c>
      <c r="AC151" s="180">
        <v>0.32905278999999998</v>
      </c>
      <c r="AD151" s="180">
        <v>0.85056817000000007</v>
      </c>
      <c r="AE151" s="101">
        <v>0.92854555000000005</v>
      </c>
      <c r="AF151" s="101">
        <v>0.59218177999999999</v>
      </c>
    </row>
    <row r="152" spans="1:33" x14ac:dyDescent="0.25">
      <c r="A152" t="s">
        <v>802</v>
      </c>
      <c r="B152" s="101">
        <v>6.6185000000000007E-4</v>
      </c>
      <c r="C152" s="101">
        <v>0</v>
      </c>
      <c r="D152" s="101">
        <v>0</v>
      </c>
      <c r="E152" s="101">
        <v>0</v>
      </c>
      <c r="F152" s="101">
        <v>9.9999999999999995E-7</v>
      </c>
      <c r="G152" s="101">
        <v>0</v>
      </c>
      <c r="H152" s="101">
        <v>0</v>
      </c>
      <c r="K152">
        <v>3.1346020000000002E-2</v>
      </c>
      <c r="L152">
        <v>0.30948870000000001</v>
      </c>
      <c r="M152">
        <v>6.1762110000000002E-2</v>
      </c>
      <c r="N152">
        <v>5.0299080000000003E-2</v>
      </c>
      <c r="O152">
        <v>9.9455630000000003E-2</v>
      </c>
      <c r="P152">
        <v>5.4309550000000005E-2</v>
      </c>
      <c r="S152">
        <v>1.55316677</v>
      </c>
      <c r="T152">
        <v>1.3708937400000001</v>
      </c>
      <c r="U152">
        <v>0.21342582000000002</v>
      </c>
      <c r="V152">
        <v>1.62241152</v>
      </c>
      <c r="W152">
        <v>1.8912888000000001</v>
      </c>
      <c r="X152">
        <v>2.4532497999999996</v>
      </c>
      <c r="AA152" s="180">
        <v>0</v>
      </c>
      <c r="AB152" s="180">
        <v>0</v>
      </c>
      <c r="AC152" s="180">
        <v>0</v>
      </c>
      <c r="AD152" s="180">
        <v>0</v>
      </c>
      <c r="AE152" s="180">
        <v>0</v>
      </c>
      <c r="AF152" s="180">
        <v>0</v>
      </c>
    </row>
    <row r="153" spans="1:33" x14ac:dyDescent="0.25">
      <c r="A153" t="s">
        <v>803</v>
      </c>
      <c r="B153" s="101">
        <v>0.19454692000000001</v>
      </c>
      <c r="C153" s="101">
        <v>2.07085959</v>
      </c>
      <c r="D153" s="101">
        <v>0.89986068999999991</v>
      </c>
      <c r="E153" s="101">
        <v>1.1680561100000002</v>
      </c>
      <c r="F153" s="101">
        <v>2.1692117799999999</v>
      </c>
      <c r="G153" s="101">
        <v>0.57783603000000006</v>
      </c>
      <c r="H153" s="101">
        <v>0.44061078999999997</v>
      </c>
      <c r="K153">
        <v>4.3131200000000001E-3</v>
      </c>
      <c r="L153">
        <v>0.22886271999999999</v>
      </c>
      <c r="M153">
        <v>9.0815200000000009E-3</v>
      </c>
      <c r="N153">
        <v>0.70934118000000002</v>
      </c>
      <c r="O153">
        <v>9.8712320000000006E-2</v>
      </c>
      <c r="P153">
        <v>3.9866370000000005E-2</v>
      </c>
      <c r="S153">
        <v>0.32801001000000002</v>
      </c>
      <c r="T153">
        <v>0.62306252000000006</v>
      </c>
      <c r="U153">
        <v>1.682577E-2</v>
      </c>
      <c r="V153">
        <v>0.34199021000000002</v>
      </c>
      <c r="W153">
        <v>4.5784910599999993</v>
      </c>
      <c r="X153">
        <v>1.9603342800000001</v>
      </c>
      <c r="AA153" s="180">
        <v>5.0791199999999995E-3</v>
      </c>
      <c r="AB153" s="180">
        <v>1.6039000000000001E-3</v>
      </c>
      <c r="AC153" s="180">
        <v>2.0820000000000001E-3</v>
      </c>
      <c r="AD153" s="180">
        <v>1.04016E-3</v>
      </c>
      <c r="AE153" s="180">
        <v>9.4800100000000005E-3</v>
      </c>
      <c r="AF153" s="180">
        <v>6.4999999999999996E-6</v>
      </c>
    </row>
    <row r="154" spans="1:33" x14ac:dyDescent="0.25">
      <c r="A154" t="s">
        <v>804</v>
      </c>
      <c r="B154" s="101">
        <v>0</v>
      </c>
      <c r="C154" s="101">
        <v>4.2597499999999996E-3</v>
      </c>
      <c r="D154" s="101">
        <v>0</v>
      </c>
      <c r="E154" s="101">
        <v>0</v>
      </c>
      <c r="F154" s="101">
        <v>0</v>
      </c>
      <c r="G154" s="101">
        <v>0</v>
      </c>
      <c r="H154" s="101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AA154" s="180">
        <v>0</v>
      </c>
      <c r="AB154" s="180">
        <v>0</v>
      </c>
      <c r="AC154" s="180">
        <v>0</v>
      </c>
      <c r="AD154" s="180">
        <v>0</v>
      </c>
      <c r="AE154" s="180">
        <v>0</v>
      </c>
      <c r="AF154" s="180">
        <v>0</v>
      </c>
    </row>
    <row r="155" spans="1:33" x14ac:dyDescent="0.25">
      <c r="A155" t="s">
        <v>805</v>
      </c>
      <c r="B155" s="101">
        <v>0.08</v>
      </c>
      <c r="C155" s="101">
        <v>0</v>
      </c>
      <c r="D155" s="101">
        <v>0</v>
      </c>
      <c r="E155" s="101">
        <v>0</v>
      </c>
      <c r="F155" s="101">
        <v>0</v>
      </c>
      <c r="G155" s="101">
        <v>0</v>
      </c>
      <c r="H155" s="101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AA155" s="180">
        <v>0</v>
      </c>
      <c r="AB155" s="180">
        <v>0</v>
      </c>
      <c r="AC155" s="180">
        <v>0</v>
      </c>
      <c r="AD155" s="180">
        <v>0</v>
      </c>
      <c r="AE155" s="180">
        <v>0</v>
      </c>
      <c r="AF155" s="180">
        <v>0</v>
      </c>
    </row>
    <row r="157" spans="1:33" x14ac:dyDescent="0.25">
      <c r="A157" t="s">
        <v>798</v>
      </c>
      <c r="C157" s="28">
        <f t="shared" ref="C157:H157" si="250">+C148/B148-1</f>
        <v>1.9648175228336102</v>
      </c>
      <c r="D157" s="28">
        <f t="shared" si="250"/>
        <v>7.1031894481203173E-2</v>
      </c>
      <c r="E157" s="28">
        <f t="shared" si="250"/>
        <v>7.0618820920253622E-2</v>
      </c>
      <c r="F157" s="28">
        <f t="shared" si="250"/>
        <v>-0.23202078353324096</v>
      </c>
      <c r="G157" s="28">
        <f t="shared" si="250"/>
        <v>0.39763218565342306</v>
      </c>
      <c r="H157" s="28">
        <f t="shared" si="250"/>
        <v>1.1266954110766836E-2</v>
      </c>
      <c r="I157" s="42">
        <f>+AVERAGE(D157:H157)</f>
        <v>6.3705814326481147E-2</v>
      </c>
      <c r="J157" s="42"/>
      <c r="T157" s="43">
        <f>+T148/S148-1</f>
        <v>2.2328138099167831</v>
      </c>
      <c r="U157" s="43">
        <f t="shared" ref="U157:W157" si="251">+U148/T148-1</f>
        <v>0.4108790638185027</v>
      </c>
      <c r="V157" s="43">
        <f t="shared" si="251"/>
        <v>-0.53163411822842499</v>
      </c>
      <c r="W157" s="43">
        <f t="shared" si="251"/>
        <v>0.50484319420610357</v>
      </c>
      <c r="X157" s="43"/>
      <c r="Y157" s="42">
        <f t="shared" ref="Y157:Y164" si="252">+AVERAGE(T157:W157)</f>
        <v>0.65422548742824116</v>
      </c>
      <c r="Z157" s="42"/>
    </row>
    <row r="158" spans="1:33" x14ac:dyDescent="0.25">
      <c r="A158" t="s">
        <v>799</v>
      </c>
      <c r="C158" s="28"/>
      <c r="D158" s="28">
        <v>0</v>
      </c>
      <c r="E158" s="28">
        <v>0</v>
      </c>
      <c r="F158" s="28">
        <v>0</v>
      </c>
      <c r="G158" s="28">
        <f t="shared" ref="G158:H160" si="253">+G149/F149-1</f>
        <v>0.62357175869730441</v>
      </c>
      <c r="H158" s="28">
        <f t="shared" si="253"/>
        <v>-0.8877919723106984</v>
      </c>
      <c r="I158" s="42">
        <f t="shared" ref="I158:I164" si="254">+AVERAGE(D158:H158)</f>
        <v>-5.28440427226788E-2</v>
      </c>
      <c r="J158" s="42"/>
      <c r="T158" s="43">
        <f t="shared" ref="T158:W158" si="255">+T149/S149-1</f>
        <v>-1</v>
      </c>
      <c r="U158" s="43">
        <v>0</v>
      </c>
      <c r="V158" s="43">
        <f t="shared" si="255"/>
        <v>-0.6742763613318612</v>
      </c>
      <c r="W158" s="43">
        <f t="shared" si="255"/>
        <v>-0.95033935486349652</v>
      </c>
      <c r="X158" s="43"/>
      <c r="Y158" s="42">
        <f t="shared" si="252"/>
        <v>-0.6561539290488394</v>
      </c>
      <c r="Z158" s="42"/>
    </row>
    <row r="159" spans="1:33" x14ac:dyDescent="0.25">
      <c r="A159" t="s">
        <v>800</v>
      </c>
      <c r="C159" s="28">
        <f t="shared" ref="C159:F160" si="256">+C150/B150-1</f>
        <v>1.1734403593362597</v>
      </c>
      <c r="D159" s="28">
        <f t="shared" si="256"/>
        <v>0.52231995541007503</v>
      </c>
      <c r="E159" s="28">
        <f t="shared" si="256"/>
        <v>5.2344269739816873E-2</v>
      </c>
      <c r="F159" s="28">
        <f t="shared" si="256"/>
        <v>-0.38461349042158866</v>
      </c>
      <c r="G159" s="28">
        <f t="shared" si="253"/>
        <v>0.8002560233286391</v>
      </c>
      <c r="H159" s="28">
        <f t="shared" si="253"/>
        <v>3.3385454772197676E-2</v>
      </c>
      <c r="I159" s="42">
        <f t="shared" si="254"/>
        <v>0.20473844256582802</v>
      </c>
      <c r="J159" s="42"/>
      <c r="T159" s="43">
        <f t="shared" ref="T159:W159" si="257">+T150/S150-1</f>
        <v>4.8440328830802359</v>
      </c>
      <c r="U159" s="43">
        <f t="shared" si="257"/>
        <v>0.13300687326661498</v>
      </c>
      <c r="V159" s="43">
        <f t="shared" si="257"/>
        <v>-0.43289703201361118</v>
      </c>
      <c r="W159" s="43">
        <f t="shared" si="257"/>
        <v>0.1774530845744029</v>
      </c>
      <c r="X159" s="43"/>
      <c r="Y159" s="42">
        <f t="shared" si="252"/>
        <v>1.1803989522269109</v>
      </c>
      <c r="Z159" s="42"/>
    </row>
    <row r="160" spans="1:33" x14ac:dyDescent="0.25">
      <c r="A160" t="s">
        <v>801</v>
      </c>
      <c r="C160" s="28">
        <f t="shared" si="256"/>
        <v>6.6754850276709039</v>
      </c>
      <c r="D160" s="28">
        <f t="shared" si="256"/>
        <v>-0.70852061804846955</v>
      </c>
      <c r="E160" s="28">
        <f t="shared" si="256"/>
        <v>0.20196974139582191</v>
      </c>
      <c r="F160" s="28">
        <f t="shared" si="256"/>
        <v>0.78512100641259752</v>
      </c>
      <c r="G160" s="28">
        <f t="shared" si="253"/>
        <v>-0.54280680392640579</v>
      </c>
      <c r="H160" s="28">
        <f t="shared" si="253"/>
        <v>-0.10655487948590159</v>
      </c>
      <c r="I160" s="42">
        <f t="shared" si="254"/>
        <v>-7.4158310730471494E-2</v>
      </c>
      <c r="J160" s="42"/>
      <c r="T160" s="43">
        <f t="shared" ref="T160:W160" si="258">+T151/S151-1</f>
        <v>1.5901428022717656E-3</v>
      </c>
      <c r="U160" s="43">
        <f t="shared" si="258"/>
        <v>2.8610835221456097</v>
      </c>
      <c r="V160" s="43">
        <f t="shared" si="258"/>
        <v>-0.8370100904125406</v>
      </c>
      <c r="W160" s="43">
        <f t="shared" si="258"/>
        <v>1.8027618988735576</v>
      </c>
      <c r="X160" s="43"/>
      <c r="Y160" s="42">
        <f t="shared" si="252"/>
        <v>0.95710636835222462</v>
      </c>
      <c r="Z160" s="42"/>
    </row>
    <row r="161" spans="1:26" x14ac:dyDescent="0.25">
      <c r="A161" t="s">
        <v>802</v>
      </c>
      <c r="C161" s="28">
        <v>0</v>
      </c>
      <c r="D161" s="28">
        <v>0</v>
      </c>
      <c r="E161" s="28">
        <v>0</v>
      </c>
      <c r="F161" s="28">
        <v>0</v>
      </c>
      <c r="G161" s="28">
        <v>0</v>
      </c>
      <c r="H161" s="28">
        <v>1</v>
      </c>
      <c r="I161" s="42">
        <f t="shared" si="254"/>
        <v>0.2</v>
      </c>
      <c r="J161" s="42"/>
      <c r="T161" s="43">
        <f t="shared" ref="T161:W161" si="259">+T152/S152-1</f>
        <v>-0.11735573637079544</v>
      </c>
      <c r="U161" s="43">
        <f t="shared" si="259"/>
        <v>-0.84431629252315354</v>
      </c>
      <c r="V161" s="43">
        <f t="shared" si="259"/>
        <v>6.6017584001785723</v>
      </c>
      <c r="W161" s="43">
        <f t="shared" si="259"/>
        <v>0.16572692974961134</v>
      </c>
      <c r="X161" s="43"/>
      <c r="Y161" s="42">
        <f t="shared" si="252"/>
        <v>1.4514533252585586</v>
      </c>
      <c r="Z161" s="42"/>
    </row>
    <row r="162" spans="1:26" x14ac:dyDescent="0.25">
      <c r="A162" t="s">
        <v>803</v>
      </c>
      <c r="C162" s="28">
        <f t="shared" ref="C162:H162" si="260">+C153/B153-1</f>
        <v>9.6445251870345725</v>
      </c>
      <c r="D162" s="28">
        <f t="shared" si="260"/>
        <v>-0.56546513614667626</v>
      </c>
      <c r="E162" s="28">
        <f t="shared" si="260"/>
        <v>0.2980410445532411</v>
      </c>
      <c r="F162" s="28">
        <f t="shared" si="260"/>
        <v>0.85711265189135433</v>
      </c>
      <c r="G162" s="28">
        <f t="shared" si="260"/>
        <v>-0.73361935642816767</v>
      </c>
      <c r="H162" s="28">
        <f t="shared" si="260"/>
        <v>-0.2374812799402628</v>
      </c>
      <c r="I162" s="42">
        <f t="shared" si="254"/>
        <v>-7.6282415214102256E-2</v>
      </c>
      <c r="J162" s="42"/>
      <c r="T162" s="43">
        <f t="shared" ref="T162:W162" si="261">+T153/S153-1</f>
        <v>0.89952288346322118</v>
      </c>
      <c r="U162" s="43">
        <f t="shared" si="261"/>
        <v>-0.97299505353010163</v>
      </c>
      <c r="V162" s="43">
        <f t="shared" si="261"/>
        <v>19.325382434206578</v>
      </c>
      <c r="W162" s="43">
        <f t="shared" si="261"/>
        <v>12.387783995337173</v>
      </c>
      <c r="X162" s="43"/>
      <c r="Y162" s="42">
        <f t="shared" si="252"/>
        <v>7.9099235648692172</v>
      </c>
      <c r="Z162" s="42"/>
    </row>
    <row r="163" spans="1:26" x14ac:dyDescent="0.25">
      <c r="A163" t="s">
        <v>804</v>
      </c>
      <c r="C163" s="28"/>
      <c r="D163" s="28">
        <v>0</v>
      </c>
      <c r="E163" s="28">
        <v>0</v>
      </c>
      <c r="F163" s="28">
        <v>0</v>
      </c>
      <c r="G163" s="28">
        <v>0</v>
      </c>
      <c r="H163" s="28">
        <v>0</v>
      </c>
      <c r="I163" s="42">
        <f t="shared" si="254"/>
        <v>0</v>
      </c>
      <c r="J163" s="42"/>
      <c r="T163" s="43">
        <v>0</v>
      </c>
      <c r="U163" s="43">
        <v>0</v>
      </c>
      <c r="V163" s="43">
        <v>0</v>
      </c>
      <c r="W163" s="43">
        <v>0</v>
      </c>
      <c r="X163" s="43"/>
      <c r="Y163" s="42">
        <f t="shared" si="252"/>
        <v>0</v>
      </c>
      <c r="Z163" s="42"/>
    </row>
    <row r="164" spans="1:26" x14ac:dyDescent="0.25">
      <c r="A164" t="s">
        <v>805</v>
      </c>
      <c r="C164" s="28">
        <f>+C155/B155-1</f>
        <v>-1</v>
      </c>
      <c r="D164" s="28">
        <v>0</v>
      </c>
      <c r="E164" s="28">
        <v>0</v>
      </c>
      <c r="F164" s="28">
        <v>0</v>
      </c>
      <c r="G164" s="28">
        <v>0</v>
      </c>
      <c r="H164" s="28">
        <v>0</v>
      </c>
      <c r="I164" s="42">
        <f t="shared" si="254"/>
        <v>0</v>
      </c>
      <c r="J164" s="42"/>
      <c r="T164" s="43">
        <v>0</v>
      </c>
      <c r="U164" s="43">
        <v>0</v>
      </c>
      <c r="V164" s="43">
        <v>0</v>
      </c>
      <c r="W164" s="43">
        <v>0</v>
      </c>
      <c r="X164" s="43"/>
      <c r="Y164" s="42">
        <f t="shared" si="252"/>
        <v>0</v>
      </c>
      <c r="Z164" s="42"/>
    </row>
    <row r="166" spans="1:26" x14ac:dyDescent="0.25">
      <c r="S166">
        <v>319.06908213000008</v>
      </c>
      <c r="T166">
        <v>426.89724174999998</v>
      </c>
      <c r="U166">
        <v>375.2222041900003</v>
      </c>
      <c r="V166">
        <v>513.92660485000124</v>
      </c>
      <c r="W166">
        <v>741.89207561000035</v>
      </c>
    </row>
    <row r="167" spans="1:26" x14ac:dyDescent="0.25">
      <c r="S167" s="7">
        <f>+S148/S166</f>
        <v>3.9900665601980544E-2</v>
      </c>
      <c r="T167" s="7">
        <f t="shared" ref="T167:W167" si="262">+T148/T166</f>
        <v>9.6410027624639724E-2</v>
      </c>
      <c r="U167" s="7">
        <f t="shared" si="262"/>
        <v>0.15475575725949406</v>
      </c>
      <c r="V167" s="7">
        <f t="shared" si="262"/>
        <v>5.2919958576454568E-2</v>
      </c>
      <c r="W167" s="7">
        <f t="shared" si="262"/>
        <v>5.5165951403846371E-2</v>
      </c>
      <c r="X167" s="7"/>
    </row>
  </sheetData>
  <mergeCells count="4">
    <mergeCell ref="B3:G3"/>
    <mergeCell ref="K3:P3"/>
    <mergeCell ref="S3:X3"/>
    <mergeCell ref="AA3:AF3"/>
  </mergeCells>
  <pageMargins left="0.7" right="0.7" top="0.75" bottom="0.75" header="0.3" footer="0.3"/>
  <pageSetup paperSize="9" orientation="portrait" r:id="rId1"/>
  <ignoredErrors>
    <ignoredError sqref="I161" formulaRange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workbookViewId="0">
      <selection activeCell="U1" sqref="U1"/>
    </sheetView>
  </sheetViews>
  <sheetFormatPr baseColWidth="10" defaultRowHeight="15" x14ac:dyDescent="0.25"/>
  <cols>
    <col min="1" max="1" width="22.28515625" customWidth="1"/>
    <col min="2" max="5" width="5.5703125" customWidth="1"/>
    <col min="6" max="6" width="6.140625" customWidth="1"/>
    <col min="7" max="7" width="5.5703125" customWidth="1"/>
    <col min="8" max="8" width="10.5703125" bestFit="1" customWidth="1"/>
    <col min="9" max="9" width="12" bestFit="1" customWidth="1"/>
    <col min="11" max="11" width="36.85546875" customWidth="1"/>
    <col min="12" max="17" width="5.5703125" customWidth="1"/>
    <col min="18" max="18" width="10.5703125" bestFit="1" customWidth="1"/>
    <col min="19" max="19" width="10.85546875" bestFit="1" customWidth="1"/>
    <col min="21" max="21" width="22.28515625" customWidth="1"/>
    <col min="22" max="22" width="5.5703125" customWidth="1"/>
    <col min="23" max="23" width="7.85546875" bestFit="1" customWidth="1"/>
    <col min="24" max="25" width="7.5703125" bestFit="1" customWidth="1"/>
    <col min="26" max="27" width="5.5703125" customWidth="1"/>
    <col min="28" max="28" width="10.85546875" customWidth="1"/>
    <col min="29" max="29" width="11" customWidth="1"/>
  </cols>
  <sheetData>
    <row r="1" spans="1:29" ht="15.75" thickBot="1" x14ac:dyDescent="0.3">
      <c r="A1" s="4" t="s">
        <v>1221</v>
      </c>
      <c r="K1" s="4" t="s">
        <v>1224</v>
      </c>
      <c r="U1" s="4" t="s">
        <v>1225</v>
      </c>
    </row>
    <row r="2" spans="1:29" ht="25.5" x14ac:dyDescent="0.25">
      <c r="A2" s="81"/>
      <c r="B2" s="82">
        <v>2008</v>
      </c>
      <c r="C2" s="82">
        <v>2009</v>
      </c>
      <c r="D2" s="82">
        <v>2010</v>
      </c>
      <c r="E2" s="82">
        <v>2011</v>
      </c>
      <c r="F2" s="82">
        <v>2012</v>
      </c>
      <c r="G2" s="82">
        <v>2013</v>
      </c>
      <c r="H2" s="83" t="s">
        <v>1354</v>
      </c>
      <c r="I2" s="84" t="s">
        <v>1407</v>
      </c>
      <c r="K2" s="81"/>
      <c r="L2" s="82">
        <v>2008</v>
      </c>
      <c r="M2" s="82">
        <v>2009</v>
      </c>
      <c r="N2" s="82">
        <v>2010</v>
      </c>
      <c r="O2" s="82">
        <v>2011</v>
      </c>
      <c r="P2" s="82">
        <v>2012</v>
      </c>
      <c r="Q2" s="82">
        <v>2013</v>
      </c>
      <c r="R2" s="83" t="s">
        <v>1354</v>
      </c>
      <c r="S2" s="84" t="s">
        <v>1307</v>
      </c>
      <c r="U2" s="81"/>
      <c r="V2" s="82">
        <v>2008</v>
      </c>
      <c r="W2" s="82">
        <v>2009</v>
      </c>
      <c r="X2" s="82">
        <v>2010</v>
      </c>
      <c r="Y2" s="82">
        <v>2011</v>
      </c>
      <c r="Z2" s="82">
        <v>2012</v>
      </c>
      <c r="AA2" s="82">
        <v>2013</v>
      </c>
      <c r="AB2" s="83" t="s">
        <v>1354</v>
      </c>
      <c r="AC2" s="84" t="s">
        <v>1307</v>
      </c>
    </row>
    <row r="3" spans="1:29" x14ac:dyDescent="0.25">
      <c r="A3" s="157" t="s">
        <v>1369</v>
      </c>
      <c r="B3" s="158">
        <v>39.873408490000003</v>
      </c>
      <c r="C3" s="158">
        <v>45.210446090000005</v>
      </c>
      <c r="D3" s="158">
        <v>44.851921969999999</v>
      </c>
      <c r="E3" s="158">
        <v>50.330411920000003</v>
      </c>
      <c r="F3" s="158">
        <v>46.799594280000001</v>
      </c>
      <c r="G3" s="158">
        <v>52.710120909999993</v>
      </c>
      <c r="H3" s="159">
        <f>+AVERAGE(C13:G13)</f>
        <v>6.0841443790962166E-2</v>
      </c>
      <c r="I3" s="160">
        <f>+G3/$G$3</f>
        <v>1</v>
      </c>
      <c r="J3" s="161"/>
      <c r="K3" s="157" t="s">
        <v>1369</v>
      </c>
      <c r="L3" s="158">
        <v>12.600369840000001</v>
      </c>
      <c r="M3" s="158">
        <v>15.990803029999999</v>
      </c>
      <c r="N3" s="158">
        <v>18.9117709</v>
      </c>
      <c r="O3" s="158">
        <v>20.87651881</v>
      </c>
      <c r="P3" s="158">
        <v>23.729945470000001</v>
      </c>
      <c r="Q3" s="158">
        <v>25.153836300000002</v>
      </c>
      <c r="R3" s="159">
        <v>0.17307773931573045</v>
      </c>
      <c r="S3" s="160">
        <v>1</v>
      </c>
      <c r="U3" s="157" t="s">
        <v>1369</v>
      </c>
      <c r="V3" s="158">
        <v>9.8177273300000003</v>
      </c>
      <c r="W3" s="158">
        <v>10.07597531</v>
      </c>
      <c r="X3" s="158">
        <v>10.02924964</v>
      </c>
      <c r="Y3" s="158">
        <v>10.680120800000001</v>
      </c>
      <c r="Z3" s="158">
        <v>11.678205500000001</v>
      </c>
      <c r="AA3" s="158">
        <v>15.04224658</v>
      </c>
      <c r="AB3" s="159">
        <v>4.5004194562192679E-2</v>
      </c>
      <c r="AC3" s="160">
        <v>1</v>
      </c>
    </row>
    <row r="4" spans="1:29" x14ac:dyDescent="0.25">
      <c r="A4" s="124" t="s">
        <v>1373</v>
      </c>
      <c r="B4" s="162">
        <v>19.6301667</v>
      </c>
      <c r="C4" s="162">
        <v>22.222259440000002</v>
      </c>
      <c r="D4" s="162">
        <v>21.808542360000001</v>
      </c>
      <c r="E4" s="162">
        <v>21.433586870000003</v>
      </c>
      <c r="F4" s="162">
        <v>16.679534279999999</v>
      </c>
      <c r="G4" s="162">
        <v>23.392793530000002</v>
      </c>
      <c r="H4" s="163">
        <f t="shared" ref="H4:H11" si="0">+AVERAGE(C14:G14)</f>
        <v>5.5383408335387373E-2</v>
      </c>
      <c r="I4" s="127">
        <f>+G4/$G$3</f>
        <v>0.4438007943472958</v>
      </c>
      <c r="J4" s="161"/>
      <c r="K4" s="124" t="s">
        <v>1373</v>
      </c>
      <c r="L4" s="162">
        <v>7.7396717699999993</v>
      </c>
      <c r="M4" s="162">
        <v>10.24848356</v>
      </c>
      <c r="N4" s="162">
        <v>12.45775965</v>
      </c>
      <c r="O4" s="162">
        <v>13.599375960000001</v>
      </c>
      <c r="P4" s="162">
        <v>15.074192929999999</v>
      </c>
      <c r="Q4" s="162">
        <v>15.54755153</v>
      </c>
      <c r="R4" s="163">
        <v>0.18495175851107276</v>
      </c>
      <c r="S4" s="127">
        <v>0.63523925704157969</v>
      </c>
      <c r="U4" s="124" t="s">
        <v>1373</v>
      </c>
      <c r="V4" s="162">
        <v>6.3174826299999998</v>
      </c>
      <c r="W4" s="162">
        <v>6.5785166100000003</v>
      </c>
      <c r="X4" s="162">
        <v>6.4056294600000001</v>
      </c>
      <c r="Y4" s="162">
        <v>6.5056528600000005</v>
      </c>
      <c r="Z4" s="162">
        <v>5.8714809699999995</v>
      </c>
      <c r="AA4" s="162">
        <v>6.1066587000000006</v>
      </c>
      <c r="AB4" s="163">
        <v>-1.6706618396092443E-2</v>
      </c>
      <c r="AC4" s="182">
        <f>+Z4/$Z$3</f>
        <v>0.50277253384520415</v>
      </c>
    </row>
    <row r="5" spans="1:29" x14ac:dyDescent="0.25">
      <c r="A5" s="125" t="s">
        <v>1374</v>
      </c>
      <c r="B5" s="164">
        <v>2.1980112599999999</v>
      </c>
      <c r="C5" s="164">
        <v>2.3908870299999996</v>
      </c>
      <c r="D5" s="164">
        <v>2.4093043500000002</v>
      </c>
      <c r="E5" s="164">
        <v>2.3788080099999998</v>
      </c>
      <c r="F5" s="164">
        <v>1.5657217800000001</v>
      </c>
      <c r="G5" s="164">
        <v>2.66238061</v>
      </c>
      <c r="H5" s="165">
        <f t="shared" si="0"/>
        <v>8.8281779949591369E-2</v>
      </c>
      <c r="I5" s="128">
        <f t="shared" ref="I5:I11" si="1">+G5/$G$3</f>
        <v>5.0509855868968452E-2</v>
      </c>
      <c r="J5" s="161"/>
      <c r="K5" s="125" t="s">
        <v>1374</v>
      </c>
      <c r="L5" s="164">
        <v>1.1516003300000002</v>
      </c>
      <c r="M5" s="164">
        <v>1.5927689199999999</v>
      </c>
      <c r="N5" s="164">
        <v>2.03112476</v>
      </c>
      <c r="O5" s="164">
        <v>2.3750859599999998</v>
      </c>
      <c r="P5" s="164">
        <v>2.5933298599999999</v>
      </c>
      <c r="Q5" s="164">
        <v>2.8231783999999998</v>
      </c>
      <c r="R5" s="165">
        <v>0.22988550031720795</v>
      </c>
      <c r="S5" s="128">
        <v>0.10928511670111309</v>
      </c>
      <c r="U5" s="125" t="s">
        <v>1374</v>
      </c>
      <c r="V5" s="164">
        <v>1.0328296299999999</v>
      </c>
      <c r="W5" s="164">
        <v>1.19004646</v>
      </c>
      <c r="X5" s="164">
        <v>1.13685441</v>
      </c>
      <c r="Y5" s="164">
        <v>1.1361780100000001</v>
      </c>
      <c r="Z5" s="164">
        <v>1.1109153999999999</v>
      </c>
      <c r="AA5" s="164">
        <v>1.07308709</v>
      </c>
      <c r="AB5" s="165">
        <v>2.1173089745749302E-2</v>
      </c>
      <c r="AC5" s="183">
        <f t="shared" ref="AC5:AC11" si="2">+Z5/$Z$3</f>
        <v>9.5127235087616821E-2</v>
      </c>
    </row>
    <row r="6" spans="1:29" ht="15" customHeight="1" x14ac:dyDescent="0.25">
      <c r="A6" s="166" t="s">
        <v>1375</v>
      </c>
      <c r="B6" s="162">
        <v>6.1013910000000005E-2</v>
      </c>
      <c r="C6" s="162">
        <v>7.7328110000000005E-2</v>
      </c>
      <c r="D6" s="162">
        <v>0.17468851000000002</v>
      </c>
      <c r="E6" s="162">
        <v>0.27365319999999999</v>
      </c>
      <c r="F6" s="162">
        <v>0.32235205</v>
      </c>
      <c r="G6" s="162">
        <v>0.23160751000000002</v>
      </c>
      <c r="H6" s="163">
        <f t="shared" si="0"/>
        <v>0.39788245105485076</v>
      </c>
      <c r="I6" s="127">
        <f t="shared" si="1"/>
        <v>4.3939855572606018E-3</v>
      </c>
      <c r="J6" s="161"/>
      <c r="K6" s="166" t="s">
        <v>1375</v>
      </c>
      <c r="L6" s="162">
        <v>0</v>
      </c>
      <c r="M6" s="162">
        <v>0</v>
      </c>
      <c r="N6" s="162">
        <v>0</v>
      </c>
      <c r="O6" s="162">
        <v>0</v>
      </c>
      <c r="P6" s="162">
        <v>1.85253E-3</v>
      </c>
      <c r="Q6" s="162">
        <v>2.0100000000000001E-3</v>
      </c>
      <c r="R6" s="163">
        <v>0</v>
      </c>
      <c r="S6" s="127">
        <v>7.8067183185988158E-5</v>
      </c>
      <c r="U6" s="166" t="s">
        <v>1375</v>
      </c>
      <c r="V6" s="162">
        <v>7.6499999999999996E-6</v>
      </c>
      <c r="W6" s="162">
        <v>4.6560000000000001E-5</v>
      </c>
      <c r="X6" s="162">
        <v>9.1547999999999998E-4</v>
      </c>
      <c r="Y6" s="162">
        <v>0</v>
      </c>
      <c r="Z6" s="162">
        <v>0</v>
      </c>
      <c r="AA6" s="162">
        <v>1.177925E-2</v>
      </c>
      <c r="AB6" s="163">
        <v>0</v>
      </c>
      <c r="AC6" s="182">
        <f t="shared" si="2"/>
        <v>0</v>
      </c>
    </row>
    <row r="7" spans="1:29" x14ac:dyDescent="0.25">
      <c r="A7" s="125" t="s">
        <v>1376</v>
      </c>
      <c r="B7" s="164">
        <v>1.9995094</v>
      </c>
      <c r="C7" s="164">
        <v>2.6309689999999999</v>
      </c>
      <c r="D7" s="164">
        <v>2.98960318</v>
      </c>
      <c r="E7" s="164">
        <v>3.0156526800000001</v>
      </c>
      <c r="F7" s="164">
        <v>2.2888976000000003</v>
      </c>
      <c r="G7" s="164">
        <v>2.9042876299999998</v>
      </c>
      <c r="H7" s="165">
        <f t="shared" si="0"/>
        <v>9.7739524333455646E-2</v>
      </c>
      <c r="I7" s="128">
        <f t="shared" si="1"/>
        <v>5.5099240522686936E-2</v>
      </c>
      <c r="J7" s="161"/>
      <c r="K7" s="125" t="s">
        <v>1376</v>
      </c>
      <c r="L7" s="164">
        <v>0.58461968999999991</v>
      </c>
      <c r="M7" s="164">
        <v>1.0031841100000001</v>
      </c>
      <c r="N7" s="164">
        <v>1.43145495</v>
      </c>
      <c r="O7" s="164">
        <v>1.5923192399999999</v>
      </c>
      <c r="P7" s="164">
        <v>1.8035335400000001</v>
      </c>
      <c r="Q7" s="164">
        <v>1.8748098400000002</v>
      </c>
      <c r="R7" s="165">
        <v>0.34697389021381236</v>
      </c>
      <c r="S7" s="128">
        <v>7.6002430864414453E-2</v>
      </c>
      <c r="U7" s="124" t="s">
        <v>1376</v>
      </c>
      <c r="V7" s="162">
        <v>0.38249242</v>
      </c>
      <c r="W7" s="162">
        <v>0.58395145999999998</v>
      </c>
      <c r="X7" s="162">
        <v>0.74454390000000004</v>
      </c>
      <c r="Y7" s="162">
        <v>0.75582448000000002</v>
      </c>
      <c r="Z7" s="162">
        <v>0.69962427000000005</v>
      </c>
      <c r="AA7" s="162">
        <v>0.73561618999999989</v>
      </c>
      <c r="AB7" s="163">
        <v>0.18562636984109904</v>
      </c>
      <c r="AC7" s="182">
        <f t="shared" si="2"/>
        <v>5.9908542455431188E-2</v>
      </c>
    </row>
    <row r="8" spans="1:29" x14ac:dyDescent="0.25">
      <c r="A8" s="124" t="s">
        <v>1372</v>
      </c>
      <c r="B8" s="162">
        <v>0</v>
      </c>
      <c r="C8" s="162">
        <v>0</v>
      </c>
      <c r="D8" s="162">
        <v>0</v>
      </c>
      <c r="E8" s="162">
        <v>0</v>
      </c>
      <c r="F8" s="162">
        <v>0</v>
      </c>
      <c r="G8" s="162">
        <v>0</v>
      </c>
      <c r="H8" s="163">
        <f t="shared" si="0"/>
        <v>0</v>
      </c>
      <c r="I8" s="127">
        <f t="shared" si="1"/>
        <v>0</v>
      </c>
      <c r="J8" s="161"/>
      <c r="K8" s="124" t="s">
        <v>1372</v>
      </c>
      <c r="L8" s="162">
        <v>0</v>
      </c>
      <c r="M8" s="162">
        <v>0</v>
      </c>
      <c r="N8" s="162">
        <v>0</v>
      </c>
      <c r="O8" s="162">
        <v>0</v>
      </c>
      <c r="P8" s="162">
        <v>0</v>
      </c>
      <c r="Q8" s="162">
        <v>0</v>
      </c>
      <c r="R8" s="163">
        <v>0</v>
      </c>
      <c r="S8" s="127">
        <v>0</v>
      </c>
      <c r="U8" s="124" t="s">
        <v>1372</v>
      </c>
      <c r="V8" s="162">
        <v>0</v>
      </c>
      <c r="W8" s="162">
        <v>0</v>
      </c>
      <c r="X8" s="162">
        <v>0</v>
      </c>
      <c r="Y8" s="162">
        <v>0</v>
      </c>
      <c r="Z8" s="162">
        <v>0</v>
      </c>
      <c r="AA8" s="162">
        <v>0</v>
      </c>
      <c r="AB8" s="163">
        <v>0</v>
      </c>
      <c r="AC8" s="182">
        <f t="shared" si="2"/>
        <v>0</v>
      </c>
    </row>
    <row r="9" spans="1:29" x14ac:dyDescent="0.25">
      <c r="A9" s="125" t="s">
        <v>1371</v>
      </c>
      <c r="B9" s="164">
        <v>1.35812595</v>
      </c>
      <c r="C9" s="164">
        <v>0.17681357</v>
      </c>
      <c r="D9" s="164">
        <v>4.8381830000000001E-2</v>
      </c>
      <c r="E9" s="164">
        <v>1.51435E-3</v>
      </c>
      <c r="F9" s="164">
        <v>0.45198058000000002</v>
      </c>
      <c r="G9" s="164">
        <v>0.46427915999999997</v>
      </c>
      <c r="H9" s="165">
        <f t="shared" si="0"/>
        <v>-0.31923574830613738</v>
      </c>
      <c r="I9" s="128">
        <f t="shared" si="1"/>
        <v>8.8081596472285532E-3</v>
      </c>
      <c r="J9" s="161"/>
      <c r="K9" s="125" t="s">
        <v>1371</v>
      </c>
      <c r="L9" s="164">
        <v>0.61496598999999996</v>
      </c>
      <c r="M9" s="164">
        <v>0</v>
      </c>
      <c r="N9" s="164">
        <v>2.2463549999999999E-2</v>
      </c>
      <c r="O9" s="164">
        <v>1.1703459999999999E-2</v>
      </c>
      <c r="P9" s="164">
        <v>0</v>
      </c>
      <c r="Q9" s="164">
        <v>0</v>
      </c>
      <c r="R9" s="165">
        <v>-0.61975055144890279</v>
      </c>
      <c r="S9" s="128">
        <v>0</v>
      </c>
      <c r="U9" s="125" t="s">
        <v>1371</v>
      </c>
      <c r="V9" s="164">
        <v>0.19247400000000001</v>
      </c>
      <c r="W9" s="164">
        <v>0</v>
      </c>
      <c r="X9" s="164">
        <v>0</v>
      </c>
      <c r="Y9" s="164">
        <v>0</v>
      </c>
      <c r="Z9" s="164">
        <v>0</v>
      </c>
      <c r="AA9" s="164">
        <v>1.713069</v>
      </c>
      <c r="AB9" s="165">
        <v>0</v>
      </c>
      <c r="AC9" s="183">
        <f t="shared" si="2"/>
        <v>0</v>
      </c>
    </row>
    <row r="10" spans="1:29" x14ac:dyDescent="0.25">
      <c r="A10" s="124" t="s">
        <v>1370</v>
      </c>
      <c r="B10" s="162">
        <v>1.5774069199999998</v>
      </c>
      <c r="C10" s="162">
        <v>1.7617823700000002</v>
      </c>
      <c r="D10" s="162">
        <v>1.7184862599999999</v>
      </c>
      <c r="E10" s="162">
        <v>1.8068947200000001</v>
      </c>
      <c r="F10" s="162">
        <v>1.5084960600000001</v>
      </c>
      <c r="G10" s="162">
        <v>2.04160012</v>
      </c>
      <c r="H10" s="163">
        <f t="shared" si="0"/>
        <v>6.6402417475434919E-2</v>
      </c>
      <c r="I10" s="127">
        <f t="shared" si="1"/>
        <v>3.8732601723413508E-2</v>
      </c>
      <c r="J10" s="161"/>
      <c r="K10" s="124" t="s">
        <v>1370</v>
      </c>
      <c r="L10" s="162">
        <v>0</v>
      </c>
      <c r="M10" s="162">
        <v>0</v>
      </c>
      <c r="N10" s="162">
        <v>0</v>
      </c>
      <c r="O10" s="162">
        <v>0</v>
      </c>
      <c r="P10" s="162">
        <v>0</v>
      </c>
      <c r="Q10" s="162">
        <v>0</v>
      </c>
      <c r="R10" s="163">
        <v>0</v>
      </c>
      <c r="S10" s="127">
        <v>0</v>
      </c>
      <c r="U10" s="124" t="s">
        <v>1370</v>
      </c>
      <c r="V10" s="162">
        <v>5.1749999999999995E-4</v>
      </c>
      <c r="W10" s="162">
        <v>0</v>
      </c>
      <c r="X10" s="162">
        <v>0</v>
      </c>
      <c r="Y10" s="162">
        <v>1.405238E-2</v>
      </c>
      <c r="Z10" s="162">
        <v>0</v>
      </c>
      <c r="AA10" s="162">
        <v>0</v>
      </c>
      <c r="AB10" s="163">
        <v>-0.5</v>
      </c>
      <c r="AC10" s="182">
        <f t="shared" si="2"/>
        <v>0</v>
      </c>
    </row>
    <row r="11" spans="1:29" ht="15.75" thickBot="1" x14ac:dyDescent="0.3">
      <c r="A11" s="167" t="s">
        <v>1359</v>
      </c>
      <c r="B11" s="168">
        <v>13.049174349999999</v>
      </c>
      <c r="C11" s="168">
        <v>15.95040657</v>
      </c>
      <c r="D11" s="168">
        <v>15.70291548</v>
      </c>
      <c r="E11" s="168">
        <v>21.42030209</v>
      </c>
      <c r="F11" s="168">
        <v>23.982611930000001</v>
      </c>
      <c r="G11" s="168">
        <v>21.013172350000001</v>
      </c>
      <c r="H11" s="169">
        <f t="shared" si="0"/>
        <v>0.11334316613378341</v>
      </c>
      <c r="I11" s="170">
        <f t="shared" si="1"/>
        <v>0.39865536233314636</v>
      </c>
      <c r="J11" s="161"/>
      <c r="K11" s="167" t="s">
        <v>1359</v>
      </c>
      <c r="L11" s="168">
        <v>2.50951206</v>
      </c>
      <c r="M11" s="168">
        <v>3.14636644</v>
      </c>
      <c r="N11" s="168">
        <v>2.9689679900000003</v>
      </c>
      <c r="O11" s="168">
        <v>3.2980341900000001</v>
      </c>
      <c r="P11" s="168">
        <v>4.2570366100000001</v>
      </c>
      <c r="Q11" s="168">
        <v>4.90628653</v>
      </c>
      <c r="R11" s="169">
        <v>0.14975234938055695</v>
      </c>
      <c r="S11" s="170">
        <v>0.17939512820970677</v>
      </c>
      <c r="U11" s="167" t="s">
        <v>1359</v>
      </c>
      <c r="V11" s="168">
        <v>1.8919235000000001</v>
      </c>
      <c r="W11" s="168">
        <v>1.72341422</v>
      </c>
      <c r="X11" s="168">
        <v>1.7413063899999999</v>
      </c>
      <c r="Y11" s="168">
        <v>2.2684130699999998</v>
      </c>
      <c r="Z11" s="168">
        <v>3.9961848600000001</v>
      </c>
      <c r="AA11" s="168">
        <v>5.4020363499999995</v>
      </c>
      <c r="AB11" s="169">
        <v>0.24642178325435588</v>
      </c>
      <c r="AC11" s="184">
        <f t="shared" si="2"/>
        <v>0.34219168861174776</v>
      </c>
    </row>
    <row r="13" spans="1:29" x14ac:dyDescent="0.25">
      <c r="C13" s="7">
        <f t="shared" ref="C13:G17" si="3">+C3/B3-1</f>
        <v>0.13384954540163019</v>
      </c>
      <c r="D13" s="7">
        <f t="shared" si="3"/>
        <v>-7.9301168426052504E-3</v>
      </c>
      <c r="E13" s="7">
        <f t="shared" si="3"/>
        <v>0.1221461580545955</v>
      </c>
      <c r="F13" s="7">
        <f t="shared" si="3"/>
        <v>-7.0152766593927773E-2</v>
      </c>
      <c r="G13" s="7">
        <f t="shared" si="3"/>
        <v>0.12629439893511818</v>
      </c>
      <c r="H13" s="8">
        <f>+AVERAGE(C13:G13)</f>
        <v>6.0841443790962166E-2</v>
      </c>
      <c r="I13" s="8">
        <f>+F3/$F$3</f>
        <v>1</v>
      </c>
      <c r="M13">
        <f t="shared" ref="M13:P15" si="4">+M3/L3-1</f>
        <v>0.26907410124082487</v>
      </c>
      <c r="N13">
        <f t="shared" si="4"/>
        <v>0.18266548993943821</v>
      </c>
      <c r="O13">
        <f t="shared" si="4"/>
        <v>0.10389021315819758</v>
      </c>
      <c r="P13">
        <f t="shared" si="4"/>
        <v>0.13668115292446115</v>
      </c>
      <c r="R13">
        <f>+AVERAGE(M13:P13)</f>
        <v>0.17307773931573045</v>
      </c>
      <c r="S13" s="28">
        <f>+P3/$P$3</f>
        <v>1</v>
      </c>
      <c r="W13" s="7">
        <f t="shared" ref="W13" si="5">+W3/V3-1</f>
        <v>2.6304252636032421E-2</v>
      </c>
      <c r="X13" s="7">
        <f t="shared" ref="X13" si="6">+X3/W3-1</f>
        <v>-4.6373347058152881E-3</v>
      </c>
      <c r="Y13" s="7">
        <f t="shared" ref="Y13" si="7">+Y3/X3-1</f>
        <v>6.4897293752077978E-2</v>
      </c>
      <c r="Z13" s="7">
        <f t="shared" ref="Z13" si="8">+Z3/Y3-1</f>
        <v>9.3452566566475603E-2</v>
      </c>
      <c r="AA13" s="7"/>
      <c r="AB13" s="7">
        <f>+AVERAGE(W13:Z13)</f>
        <v>4.5004194562192679E-2</v>
      </c>
    </row>
    <row r="14" spans="1:29" x14ac:dyDescent="0.25">
      <c r="C14" s="7">
        <f t="shared" si="3"/>
        <v>0.13204639469516088</v>
      </c>
      <c r="D14" s="7">
        <f t="shared" si="3"/>
        <v>-1.8617237419850885E-2</v>
      </c>
      <c r="E14" s="7">
        <f t="shared" si="3"/>
        <v>-1.7193055996613471E-2</v>
      </c>
      <c r="F14" s="7">
        <f t="shared" si="3"/>
        <v>-0.22180387346432062</v>
      </c>
      <c r="G14" s="7">
        <f t="shared" si="3"/>
        <v>0.40248481386256096</v>
      </c>
      <c r="H14" s="8">
        <f t="shared" ref="H14:H21" si="9">+AVERAGE(C14:G14)</f>
        <v>5.5383408335387373E-2</v>
      </c>
      <c r="I14" s="8">
        <f>+F4/$F$3</f>
        <v>0.35640339487148215</v>
      </c>
      <c r="M14">
        <f t="shared" si="4"/>
        <v>0.3241496363869707</v>
      </c>
      <c r="N14">
        <f t="shared" si="4"/>
        <v>0.21557102346564139</v>
      </c>
      <c r="O14">
        <f t="shared" si="4"/>
        <v>9.1638973786109412E-2</v>
      </c>
      <c r="P14">
        <f t="shared" si="4"/>
        <v>0.10844740040556955</v>
      </c>
      <c r="R14">
        <f t="shared" ref="R14:R21" si="10">+AVERAGE(M14:P14)</f>
        <v>0.18495175851107276</v>
      </c>
      <c r="S14" s="28">
        <f t="shared" ref="S14:S21" si="11">+P4/$P$3</f>
        <v>0.63523925704157969</v>
      </c>
      <c r="W14" s="7">
        <f t="shared" ref="W14:W21" si="12">+W4/V4-1</f>
        <v>4.1319303160474385E-2</v>
      </c>
      <c r="X14" s="7">
        <f t="shared" ref="X14:X21" si="13">+X4/W4-1</f>
        <v>-2.6280567527517507E-2</v>
      </c>
      <c r="Y14" s="7">
        <f t="shared" ref="Y14:Y21" si="14">+Y4/X4-1</f>
        <v>1.5614921316413621E-2</v>
      </c>
      <c r="Z14" s="7">
        <f t="shared" ref="Z14:Z21" si="15">+Z4/Y4-1</f>
        <v>-9.7480130533740272E-2</v>
      </c>
      <c r="AA14" s="7"/>
      <c r="AB14" s="7">
        <f t="shared" ref="AB14:AB21" si="16">+AVERAGE(W14:Z14)</f>
        <v>-1.6706618396092443E-2</v>
      </c>
    </row>
    <row r="15" spans="1:29" x14ac:dyDescent="0.25">
      <c r="C15" s="7">
        <f t="shared" si="3"/>
        <v>8.7750128268223593E-2</v>
      </c>
      <c r="D15" s="7">
        <f t="shared" si="3"/>
        <v>7.7031326737342365E-3</v>
      </c>
      <c r="E15" s="7">
        <f t="shared" si="3"/>
        <v>-1.2657736661622065E-2</v>
      </c>
      <c r="F15" s="7">
        <f t="shared" si="3"/>
        <v>-0.34180405757083343</v>
      </c>
      <c r="G15" s="7">
        <f t="shared" si="3"/>
        <v>0.7004174330384545</v>
      </c>
      <c r="H15" s="8">
        <f t="shared" si="9"/>
        <v>8.8281779949591369E-2</v>
      </c>
      <c r="I15" s="8">
        <f t="shared" ref="I15:I21" si="17">+F5/$F$3</f>
        <v>3.3455883626519335E-2</v>
      </c>
      <c r="M15">
        <f t="shared" si="4"/>
        <v>0.38309175371632587</v>
      </c>
      <c r="N15">
        <f t="shared" si="4"/>
        <v>0.27521621906082894</v>
      </c>
      <c r="O15">
        <f t="shared" si="4"/>
        <v>0.16934518586637681</v>
      </c>
      <c r="P15">
        <f t="shared" si="4"/>
        <v>9.1888842625300171E-2</v>
      </c>
      <c r="R15">
        <f t="shared" si="10"/>
        <v>0.22988550031720795</v>
      </c>
      <c r="S15" s="28">
        <f t="shared" si="11"/>
        <v>0.10928511670111309</v>
      </c>
      <c r="W15" s="7">
        <f t="shared" si="12"/>
        <v>0.1522195194961633</v>
      </c>
      <c r="X15" s="7">
        <f t="shared" si="13"/>
        <v>-4.4697456601820451E-2</v>
      </c>
      <c r="Y15" s="7">
        <f t="shared" si="14"/>
        <v>-5.9497504170291649E-4</v>
      </c>
      <c r="Z15" s="7">
        <f t="shared" si="15"/>
        <v>-2.2234728869642728E-2</v>
      </c>
      <c r="AA15" s="7"/>
      <c r="AB15" s="7">
        <f t="shared" si="16"/>
        <v>2.1173089745749302E-2</v>
      </c>
      <c r="AC15" s="7"/>
    </row>
    <row r="16" spans="1:29" x14ac:dyDescent="0.25">
      <c r="C16" s="7">
        <f t="shared" si="3"/>
        <v>0.26738492910878842</v>
      </c>
      <c r="D16" s="7">
        <f t="shared" si="3"/>
        <v>1.2590557301866037</v>
      </c>
      <c r="E16" s="7">
        <f t="shared" si="3"/>
        <v>0.5665208890956821</v>
      </c>
      <c r="F16" s="7">
        <f t="shared" si="3"/>
        <v>0.17795826981011009</v>
      </c>
      <c r="G16" s="7">
        <f t="shared" si="3"/>
        <v>-0.28150756292693035</v>
      </c>
      <c r="H16" s="8">
        <f t="shared" si="9"/>
        <v>0.39788245105485076</v>
      </c>
      <c r="I16" s="8">
        <f t="shared" si="17"/>
        <v>6.8879240292422468E-3</v>
      </c>
      <c r="M16">
        <v>0</v>
      </c>
      <c r="N16">
        <v>0</v>
      </c>
      <c r="O16">
        <v>0</v>
      </c>
      <c r="P16">
        <v>0</v>
      </c>
      <c r="R16">
        <f t="shared" si="10"/>
        <v>0</v>
      </c>
      <c r="S16" s="28">
        <f t="shared" si="11"/>
        <v>7.8067183185988158E-5</v>
      </c>
      <c r="W16" s="7">
        <v>0</v>
      </c>
      <c r="X16" s="7">
        <v>0</v>
      </c>
      <c r="Y16" s="7">
        <v>0</v>
      </c>
      <c r="Z16" s="7">
        <v>0</v>
      </c>
      <c r="AA16" s="7"/>
      <c r="AB16" s="7">
        <f t="shared" si="16"/>
        <v>0</v>
      </c>
      <c r="AC16" s="7"/>
    </row>
    <row r="17" spans="1:29" x14ac:dyDescent="0.25">
      <c r="C17" s="7">
        <f t="shared" si="3"/>
        <v>0.31580726752272326</v>
      </c>
      <c r="D17" s="7">
        <f t="shared" si="3"/>
        <v>0.13631258293047166</v>
      </c>
      <c r="E17" s="7">
        <f t="shared" si="3"/>
        <v>8.713363758196202E-3</v>
      </c>
      <c r="F17" s="7">
        <f t="shared" si="3"/>
        <v>-0.24099429115955084</v>
      </c>
      <c r="G17" s="7">
        <f t="shared" si="3"/>
        <v>0.26885869861543799</v>
      </c>
      <c r="H17" s="8">
        <f t="shared" si="9"/>
        <v>9.7739524333455646E-2</v>
      </c>
      <c r="I17" s="8">
        <f t="shared" si="17"/>
        <v>4.8908492375075358E-2</v>
      </c>
      <c r="M17">
        <f>+M7/L7-1</f>
        <v>0.71596018259323468</v>
      </c>
      <c r="N17">
        <f>+N7/M7-1</f>
        <v>0.42691150680207635</v>
      </c>
      <c r="O17">
        <f>+O7/N7-1</f>
        <v>0.11237817159387364</v>
      </c>
      <c r="P17">
        <f>+P7/O7-1</f>
        <v>0.13264569986606478</v>
      </c>
      <c r="R17">
        <f t="shared" si="10"/>
        <v>0.34697389021381236</v>
      </c>
      <c r="S17" s="28">
        <f t="shared" si="11"/>
        <v>7.6002430864414453E-2</v>
      </c>
      <c r="W17" s="7">
        <f t="shared" si="12"/>
        <v>0.5267007382786828</v>
      </c>
      <c r="X17" s="7">
        <f t="shared" si="13"/>
        <v>0.27500991263897179</v>
      </c>
      <c r="Y17" s="7">
        <f t="shared" si="14"/>
        <v>1.5150993782905298E-2</v>
      </c>
      <c r="Z17" s="7">
        <f t="shared" si="15"/>
        <v>-7.4356165336163738E-2</v>
      </c>
      <c r="AA17" s="7"/>
      <c r="AB17" s="7">
        <f t="shared" si="16"/>
        <v>0.18562636984109904</v>
      </c>
      <c r="AC17" s="7"/>
    </row>
    <row r="18" spans="1:29" x14ac:dyDescent="0.25"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>
        <f t="shared" si="9"/>
        <v>0</v>
      </c>
      <c r="I18" s="8">
        <f t="shared" si="17"/>
        <v>0</v>
      </c>
      <c r="M18">
        <v>0</v>
      </c>
      <c r="N18">
        <v>0</v>
      </c>
      <c r="O18">
        <v>0</v>
      </c>
      <c r="P18">
        <v>0</v>
      </c>
      <c r="R18">
        <f t="shared" si="10"/>
        <v>0</v>
      </c>
      <c r="S18" s="28">
        <f t="shared" si="11"/>
        <v>0</v>
      </c>
      <c r="W18" s="7">
        <v>0</v>
      </c>
      <c r="X18" s="7">
        <v>0</v>
      </c>
      <c r="Y18" s="7">
        <v>0</v>
      </c>
      <c r="Z18" s="7">
        <v>0</v>
      </c>
      <c r="AA18" s="7"/>
      <c r="AB18" s="7">
        <f t="shared" si="16"/>
        <v>0</v>
      </c>
      <c r="AC18" s="7"/>
    </row>
    <row r="19" spans="1:29" x14ac:dyDescent="0.25">
      <c r="B19" s="7">
        <v>0.39458730969922851</v>
      </c>
      <c r="C19" s="7">
        <f t="shared" ref="C19:D21" si="18">+C9/B9-1</f>
        <v>-0.86981062397047926</v>
      </c>
      <c r="D19" s="7">
        <f t="shared" si="18"/>
        <v>-0.72636811756020769</v>
      </c>
      <c r="E19" s="7">
        <v>0</v>
      </c>
      <c r="F19" s="7">
        <v>0</v>
      </c>
      <c r="G19" s="7">
        <v>0</v>
      </c>
      <c r="H19" s="8">
        <f t="shared" si="9"/>
        <v>-0.31923574830613738</v>
      </c>
      <c r="I19" s="8">
        <f t="shared" si="17"/>
        <v>9.6577884264512897E-3</v>
      </c>
      <c r="M19">
        <f>+M9/L9-1</f>
        <v>-1</v>
      </c>
      <c r="N19">
        <v>0</v>
      </c>
      <c r="O19">
        <f>+O9/N9-1</f>
        <v>-0.47900220579561115</v>
      </c>
      <c r="P19">
        <f>+P9/O9-1</f>
        <v>-1</v>
      </c>
      <c r="R19">
        <f t="shared" si="10"/>
        <v>-0.61975055144890279</v>
      </c>
      <c r="S19" s="28">
        <f t="shared" si="11"/>
        <v>0</v>
      </c>
      <c r="W19" s="7">
        <v>0</v>
      </c>
      <c r="X19" s="7">
        <v>0</v>
      </c>
      <c r="Y19" s="7">
        <v>0</v>
      </c>
      <c r="Z19" s="7">
        <v>0</v>
      </c>
      <c r="AA19" s="7"/>
      <c r="AB19" s="7">
        <f t="shared" si="16"/>
        <v>0</v>
      </c>
    </row>
    <row r="20" spans="1:29" x14ac:dyDescent="0.25">
      <c r="C20" s="7">
        <f t="shared" si="18"/>
        <v>0.11688515351511231</v>
      </c>
      <c r="D20" s="7">
        <f t="shared" si="18"/>
        <v>-2.4575174968971991E-2</v>
      </c>
      <c r="E20" s="7">
        <f t="shared" ref="E20:G21" si="19">+E10/D10-1</f>
        <v>5.1445543707751451E-2</v>
      </c>
      <c r="F20" s="7">
        <f t="shared" si="19"/>
        <v>-0.16514446397851001</v>
      </c>
      <c r="G20" s="7">
        <f t="shared" si="19"/>
        <v>0.35340102910179283</v>
      </c>
      <c r="H20" s="8">
        <f t="shared" si="9"/>
        <v>6.6402417475434919E-2</v>
      </c>
      <c r="I20" s="8">
        <f t="shared" si="17"/>
        <v>3.2233101231064779E-2</v>
      </c>
      <c r="M20">
        <v>0</v>
      </c>
      <c r="N20">
        <v>0</v>
      </c>
      <c r="O20">
        <v>0</v>
      </c>
      <c r="P20">
        <v>0</v>
      </c>
      <c r="R20">
        <f t="shared" si="10"/>
        <v>0</v>
      </c>
      <c r="S20" s="28">
        <f t="shared" si="11"/>
        <v>0</v>
      </c>
      <c r="W20" s="7">
        <f t="shared" si="12"/>
        <v>-1</v>
      </c>
      <c r="X20" s="7">
        <v>0</v>
      </c>
      <c r="Y20" s="7">
        <v>0</v>
      </c>
      <c r="Z20" s="7">
        <f t="shared" si="15"/>
        <v>-1</v>
      </c>
      <c r="AA20" s="7"/>
      <c r="AB20" s="7">
        <f t="shared" si="16"/>
        <v>-0.5</v>
      </c>
    </row>
    <row r="21" spans="1:29" x14ac:dyDescent="0.25">
      <c r="C21" s="7">
        <f t="shared" si="18"/>
        <v>0.22233071167448992</v>
      </c>
      <c r="D21" s="7">
        <f t="shared" si="18"/>
        <v>-1.5516287244081273E-2</v>
      </c>
      <c r="E21" s="7">
        <f t="shared" si="19"/>
        <v>0.36409713962238044</v>
      </c>
      <c r="F21" s="7">
        <f t="shared" si="19"/>
        <v>0.11962062109274396</v>
      </c>
      <c r="G21" s="7">
        <f t="shared" si="19"/>
        <v>-0.12381635447661599</v>
      </c>
      <c r="H21" s="8">
        <f t="shared" si="9"/>
        <v>0.11334316613378341</v>
      </c>
      <c r="I21" s="8">
        <f t="shared" si="17"/>
        <v>0.51245341544016476</v>
      </c>
      <c r="M21">
        <f>+M11/L11-1</f>
        <v>0.25377617830615251</v>
      </c>
      <c r="N21">
        <f>+N11/M11-1</f>
        <v>-5.6382005523806566E-2</v>
      </c>
      <c r="O21">
        <f>+O11/N11-1</f>
        <v>0.11083521314758249</v>
      </c>
      <c r="P21">
        <f>+P11/O11-1</f>
        <v>0.29078001159229938</v>
      </c>
      <c r="R21">
        <f t="shared" si="10"/>
        <v>0.14975234938055695</v>
      </c>
      <c r="S21" s="28">
        <f t="shared" si="11"/>
        <v>0.17939512820970677</v>
      </c>
      <c r="W21" s="7">
        <f t="shared" si="12"/>
        <v>-8.9067702790308401E-2</v>
      </c>
      <c r="X21" s="7">
        <f t="shared" si="13"/>
        <v>1.0381816392347032E-2</v>
      </c>
      <c r="Y21" s="7">
        <f t="shared" si="14"/>
        <v>0.30270760104429417</v>
      </c>
      <c r="Z21" s="7">
        <f t="shared" si="15"/>
        <v>0.7616654183710907</v>
      </c>
      <c r="AA21" s="7"/>
      <c r="AB21" s="7">
        <f t="shared" si="16"/>
        <v>0.24642178325435588</v>
      </c>
    </row>
    <row r="24" spans="1:29" ht="15.75" thickBot="1" x14ac:dyDescent="0.3"/>
    <row r="25" spans="1:29" ht="25.5" x14ac:dyDescent="0.25">
      <c r="A25" s="81"/>
      <c r="B25" s="82">
        <v>2008</v>
      </c>
      <c r="C25" s="82">
        <v>2009</v>
      </c>
      <c r="D25" s="82">
        <v>2010</v>
      </c>
      <c r="E25" s="82">
        <v>2011</v>
      </c>
      <c r="F25" s="82">
        <v>2012</v>
      </c>
      <c r="G25" s="82">
        <v>2013</v>
      </c>
      <c r="H25" s="83" t="s">
        <v>1354</v>
      </c>
      <c r="I25" s="84" t="s">
        <v>1407</v>
      </c>
      <c r="J25" s="12"/>
      <c r="K25" s="81"/>
      <c r="L25" s="82">
        <v>2008</v>
      </c>
      <c r="M25" s="82">
        <v>2009</v>
      </c>
      <c r="N25" s="82">
        <v>2010</v>
      </c>
      <c r="O25" s="82">
        <v>2011</v>
      </c>
      <c r="P25" s="82">
        <v>2012</v>
      </c>
      <c r="Q25" s="82">
        <v>2013</v>
      </c>
      <c r="R25" s="83" t="s">
        <v>1354</v>
      </c>
      <c r="S25" s="84" t="s">
        <v>1307</v>
      </c>
      <c r="U25" s="81"/>
      <c r="V25" s="82">
        <v>2008</v>
      </c>
      <c r="W25" s="82">
        <v>2009</v>
      </c>
      <c r="X25" s="82">
        <v>2010</v>
      </c>
      <c r="Y25" s="82">
        <v>2011</v>
      </c>
      <c r="Z25" s="82">
        <v>2012</v>
      </c>
      <c r="AA25" s="82">
        <v>2013</v>
      </c>
      <c r="AB25" s="83" t="s">
        <v>1354</v>
      </c>
      <c r="AC25" s="84" t="s">
        <v>1307</v>
      </c>
    </row>
    <row r="26" spans="1:29" x14ac:dyDescent="0.25">
      <c r="A26" s="118" t="s">
        <v>1244</v>
      </c>
      <c r="B26" s="121">
        <v>12.80151339</v>
      </c>
      <c r="C26" s="121">
        <v>17.39900527</v>
      </c>
      <c r="D26" s="121">
        <v>15.802058990000003</v>
      </c>
      <c r="E26" s="121">
        <v>18.91232342</v>
      </c>
      <c r="F26" s="121">
        <v>21.447781069999998</v>
      </c>
      <c r="G26" s="121">
        <v>23.519188829999997</v>
      </c>
      <c r="H26" s="119">
        <f>+AVERAGE(C30:G30)</f>
        <v>0.13896445063989377</v>
      </c>
      <c r="I26" s="120">
        <f t="shared" ref="I26" si="20">+G26/$G$26</f>
        <v>1</v>
      </c>
      <c r="J26" s="12"/>
      <c r="K26" s="118" t="s">
        <v>1244</v>
      </c>
      <c r="L26" s="121">
        <v>3.63308257</v>
      </c>
      <c r="M26" s="121">
        <v>4.7390590899999996</v>
      </c>
      <c r="N26" s="121">
        <v>6.4994430700000008</v>
      </c>
      <c r="O26" s="121">
        <v>7.4335055700000003</v>
      </c>
      <c r="P26" s="121">
        <v>11.044074609999999</v>
      </c>
      <c r="Q26" s="121">
        <v>12.004876889999998</v>
      </c>
      <c r="R26" s="119">
        <v>0.32632768467947376</v>
      </c>
      <c r="S26" s="120">
        <v>1</v>
      </c>
      <c r="U26" s="118" t="s">
        <v>1244</v>
      </c>
      <c r="V26" s="121">
        <v>1.6566248699999999</v>
      </c>
      <c r="W26" s="121">
        <v>1.8865342300000001</v>
      </c>
      <c r="X26" s="121">
        <v>1.20682881</v>
      </c>
      <c r="Y26" s="121">
        <v>2.7553445400000003</v>
      </c>
      <c r="Z26" s="121">
        <v>1.43239107</v>
      </c>
      <c r="AA26" s="121">
        <v>2.0857241399999999</v>
      </c>
      <c r="AB26" s="119">
        <v>0.14536891658432249</v>
      </c>
      <c r="AC26" s="120">
        <v>1</v>
      </c>
    </row>
    <row r="27" spans="1:29" x14ac:dyDescent="0.25">
      <c r="A27" s="59" t="s">
        <v>1377</v>
      </c>
      <c r="B27" s="61">
        <v>10.454230320000001</v>
      </c>
      <c r="C27" s="61">
        <v>13.06990231</v>
      </c>
      <c r="D27" s="61">
        <v>11.287828800000002</v>
      </c>
      <c r="E27" s="61">
        <v>13.97153557</v>
      </c>
      <c r="F27" s="61">
        <v>16.483122139999999</v>
      </c>
      <c r="G27" s="61">
        <v>17.609775589999998</v>
      </c>
      <c r="H27" s="79">
        <f t="shared" ref="H27:H28" si="21">+AVERAGE(C31:G31)</f>
        <v>0.11994431504858816</v>
      </c>
      <c r="I27" s="85">
        <f>+G27/$G$26</f>
        <v>0.74874077151580065</v>
      </c>
      <c r="J27" s="12"/>
      <c r="K27" s="59" t="s">
        <v>1377</v>
      </c>
      <c r="L27" s="61">
        <v>2.8533668999999997</v>
      </c>
      <c r="M27" s="61">
        <v>3.5310959999999998</v>
      </c>
      <c r="N27" s="61">
        <v>4.9216983600000006</v>
      </c>
      <c r="O27" s="61">
        <v>5.5967603300000004</v>
      </c>
      <c r="P27" s="61">
        <v>8.2434906899999998</v>
      </c>
      <c r="Q27" s="61">
        <v>8.2925145199999992</v>
      </c>
      <c r="R27" s="79">
        <v>0.31034988308155542</v>
      </c>
      <c r="S27" s="85">
        <v>0.74641751175203264</v>
      </c>
      <c r="U27" s="59" t="s">
        <v>1377</v>
      </c>
      <c r="V27" s="61">
        <v>0.99574541000000005</v>
      </c>
      <c r="W27" s="61">
        <v>0.93804632999999993</v>
      </c>
      <c r="X27" s="61">
        <v>0.98776852999999998</v>
      </c>
      <c r="Y27" s="61">
        <v>1.1351703500000001</v>
      </c>
      <c r="Z27" s="61">
        <v>1.2443437900000001</v>
      </c>
      <c r="AA27" s="61">
        <v>2.0471516899999997</v>
      </c>
      <c r="AB27" s="79">
        <v>6.0115303513944979E-2</v>
      </c>
      <c r="AC27" s="85">
        <v>0.86871791933190434</v>
      </c>
    </row>
    <row r="28" spans="1:29" ht="15.75" thickBot="1" x14ac:dyDescent="0.3">
      <c r="A28" s="107" t="s">
        <v>1378</v>
      </c>
      <c r="B28" s="116">
        <v>2.34728307</v>
      </c>
      <c r="C28" s="116">
        <v>4.3291029600000002</v>
      </c>
      <c r="D28" s="116">
        <v>4.5142301900000001</v>
      </c>
      <c r="E28" s="116">
        <v>4.9407878499999995</v>
      </c>
      <c r="F28" s="116">
        <v>4.9646589299999997</v>
      </c>
      <c r="G28" s="116">
        <v>5.9094132400000001</v>
      </c>
      <c r="H28" s="117">
        <f t="shared" si="21"/>
        <v>0.23533725830431695</v>
      </c>
      <c r="I28" s="115">
        <f t="shared" ref="I28" si="22">+G28/$G$26</f>
        <v>0.2512592284841994</v>
      </c>
      <c r="J28" s="12"/>
      <c r="K28" s="107" t="s">
        <v>1378</v>
      </c>
      <c r="L28" s="116">
        <v>0.77971567000000008</v>
      </c>
      <c r="M28" s="116">
        <v>1.20796309</v>
      </c>
      <c r="N28" s="116">
        <v>1.5777447099999999</v>
      </c>
      <c r="O28" s="116">
        <v>1.8367452399999999</v>
      </c>
      <c r="P28" s="116">
        <v>2.8005839199999998</v>
      </c>
      <c r="Q28" s="116">
        <v>3.7123623700000001</v>
      </c>
      <c r="R28" s="117">
        <v>0.38606690945985339</v>
      </c>
      <c r="S28" s="115">
        <v>0.25358248824796736</v>
      </c>
      <c r="U28" s="107" t="s">
        <v>1378</v>
      </c>
      <c r="V28" s="116">
        <v>0.66087945999999997</v>
      </c>
      <c r="W28" s="116">
        <v>0.94848790000000005</v>
      </c>
      <c r="X28" s="189">
        <v>0.21906028</v>
      </c>
      <c r="Y28" s="116">
        <v>1.62017419</v>
      </c>
      <c r="Z28" s="189">
        <v>0.18804728000000001</v>
      </c>
      <c r="AA28" s="215">
        <v>3.8572449999999994E-2</v>
      </c>
      <c r="AB28" s="117">
        <v>1.2945584581234244</v>
      </c>
      <c r="AC28" s="115">
        <v>0.13128208066809577</v>
      </c>
    </row>
    <row r="29" spans="1:29" x14ac:dyDescent="0.25">
      <c r="A29" s="69"/>
      <c r="B29" s="70"/>
      <c r="C29" s="70"/>
      <c r="D29" s="70"/>
      <c r="E29" s="70"/>
      <c r="F29" s="70"/>
      <c r="G29" s="70"/>
      <c r="H29" s="171"/>
      <c r="I29" s="171"/>
      <c r="J29" s="148"/>
      <c r="K29" s="69"/>
      <c r="L29" s="70"/>
      <c r="M29" s="70"/>
      <c r="N29" s="70"/>
      <c r="O29" s="70"/>
      <c r="P29" s="70"/>
      <c r="Q29" s="70"/>
      <c r="R29" s="171"/>
      <c r="S29" s="171"/>
      <c r="U29" s="148"/>
      <c r="V29" s="148"/>
      <c r="W29" s="148"/>
      <c r="X29" s="148"/>
      <c r="Y29" s="148"/>
      <c r="Z29" s="148"/>
      <c r="AA29" s="148"/>
      <c r="AB29" s="148"/>
      <c r="AC29" s="148"/>
    </row>
    <row r="30" spans="1:29" x14ac:dyDescent="0.25">
      <c r="A30" s="69"/>
      <c r="B30" s="70"/>
      <c r="C30" s="231">
        <f t="shared" ref="C30:G32" si="23">+C26/B26-1</f>
        <v>0.35913659111518537</v>
      </c>
      <c r="D30" s="231">
        <f t="shared" si="23"/>
        <v>-9.1783768969454282E-2</v>
      </c>
      <c r="E30" s="231">
        <f t="shared" si="23"/>
        <v>0.19682652950278579</v>
      </c>
      <c r="F30" s="231">
        <f t="shared" si="23"/>
        <v>0.13406378442739197</v>
      </c>
      <c r="G30" s="231">
        <f t="shared" si="23"/>
        <v>9.6579117123559932E-2</v>
      </c>
      <c r="H30" s="171"/>
      <c r="I30" s="171"/>
      <c r="J30" s="148"/>
      <c r="K30" s="69"/>
      <c r="L30" s="70"/>
      <c r="M30" s="171">
        <f>+M26/L26-1</f>
        <v>0.30441821750282982</v>
      </c>
      <c r="N30" s="171">
        <f t="shared" ref="N30:P30" si="24">+N26/M26-1</f>
        <v>0.3714627622421145</v>
      </c>
      <c r="O30" s="171">
        <f t="shared" si="24"/>
        <v>0.14371423673382511</v>
      </c>
      <c r="P30" s="171">
        <f t="shared" si="24"/>
        <v>0.48571552223912562</v>
      </c>
      <c r="Q30" s="171"/>
      <c r="R30" s="171">
        <f>+AVERAGE(M30:P30)</f>
        <v>0.32632768467947376</v>
      </c>
      <c r="S30" s="171"/>
      <c r="W30" s="43">
        <f t="shared" ref="W30:Y30" si="25">+W26/V26-1</f>
        <v>0.13878178709221012</v>
      </c>
      <c r="X30" s="43">
        <f t="shared" si="25"/>
        <v>-0.36029318164028223</v>
      </c>
      <c r="Y30" s="43">
        <f t="shared" si="25"/>
        <v>1.2831279110746454</v>
      </c>
      <c r="Z30" s="43">
        <f>+Z26/Y26-1</f>
        <v>-0.48014085018928343</v>
      </c>
      <c r="AA30" s="43"/>
      <c r="AB30" s="42">
        <f>+AVERAGE(W30:Z30)</f>
        <v>0.14536891658432249</v>
      </c>
      <c r="AC30" s="42">
        <f>+Z27/Z26</f>
        <v>0.86871791933190434</v>
      </c>
    </row>
    <row r="31" spans="1:29" x14ac:dyDescent="0.25">
      <c r="A31" s="69"/>
      <c r="B31" s="70"/>
      <c r="C31" s="231">
        <f t="shared" si="23"/>
        <v>0.25020225400964757</v>
      </c>
      <c r="D31" s="231">
        <f t="shared" si="23"/>
        <v>-0.13634941315793192</v>
      </c>
      <c r="E31" s="231">
        <f t="shared" si="23"/>
        <v>0.23775225666073174</v>
      </c>
      <c r="F31" s="231">
        <f t="shared" si="23"/>
        <v>0.17976453321229302</v>
      </c>
      <c r="G31" s="231">
        <f t="shared" si="23"/>
        <v>6.8351944518200369E-2</v>
      </c>
      <c r="H31" s="171"/>
      <c r="I31" s="171"/>
      <c r="J31" s="148"/>
      <c r="K31" s="69"/>
      <c r="L31" s="70"/>
      <c r="M31" s="171">
        <f t="shared" ref="M31:P31" si="26">+M27/L27-1</f>
        <v>0.23751908666214638</v>
      </c>
      <c r="N31" s="171">
        <f t="shared" si="26"/>
        <v>0.39381607296997889</v>
      </c>
      <c r="O31" s="171">
        <f t="shared" si="26"/>
        <v>0.13716037038889151</v>
      </c>
      <c r="P31" s="171">
        <f t="shared" si="26"/>
        <v>0.47290400230520491</v>
      </c>
      <c r="Q31" s="171"/>
      <c r="R31" s="171">
        <f t="shared" ref="R31:R32" si="27">+AVERAGE(M31:P31)</f>
        <v>0.31034988308155542</v>
      </c>
      <c r="S31" s="171">
        <f>+P27/$P$26</f>
        <v>0.74641751175203264</v>
      </c>
      <c r="W31" s="43">
        <f t="shared" ref="W31:Z31" si="28">+W27/V27-1</f>
        <v>-5.7945614833414205E-2</v>
      </c>
      <c r="X31" s="43">
        <f t="shared" si="28"/>
        <v>5.3006123908613478E-2</v>
      </c>
      <c r="Y31" s="43">
        <f t="shared" si="28"/>
        <v>0.14922708663334316</v>
      </c>
      <c r="Z31" s="43">
        <f t="shared" si="28"/>
        <v>9.6173618347237477E-2</v>
      </c>
      <c r="AA31" s="43"/>
      <c r="AB31" s="42">
        <f t="shared" ref="AB31:AB32" si="29">+AVERAGE(W31:Z31)</f>
        <v>6.0115303513944979E-2</v>
      </c>
      <c r="AC31" s="42">
        <f>+Z28/Z26</f>
        <v>0.13128208066809577</v>
      </c>
    </row>
    <row r="32" spans="1:29" x14ac:dyDescent="0.25">
      <c r="A32" s="69"/>
      <c r="B32" s="70"/>
      <c r="C32" s="231">
        <f t="shared" si="23"/>
        <v>0.84430374645866646</v>
      </c>
      <c r="D32" s="231">
        <f t="shared" si="23"/>
        <v>4.2763415818597217E-2</v>
      </c>
      <c r="E32" s="231">
        <f t="shared" si="23"/>
        <v>9.4491783105105531E-2</v>
      </c>
      <c r="F32" s="231">
        <f t="shared" si="23"/>
        <v>4.8314318940045897E-3</v>
      </c>
      <c r="G32" s="231">
        <f t="shared" si="23"/>
        <v>0.19029591424521097</v>
      </c>
      <c r="H32" s="171"/>
      <c r="I32" s="171"/>
      <c r="J32" s="148"/>
      <c r="K32" s="69"/>
      <c r="L32" s="70"/>
      <c r="M32" s="171">
        <f t="shared" ref="M32:P32" si="30">+M28/L28-1</f>
        <v>0.54923536421936969</v>
      </c>
      <c r="N32" s="171">
        <f t="shared" si="30"/>
        <v>0.30611996596684077</v>
      </c>
      <c r="O32" s="171">
        <f t="shared" si="30"/>
        <v>0.16415870600510529</v>
      </c>
      <c r="P32" s="171">
        <f t="shared" si="30"/>
        <v>0.52475360164809781</v>
      </c>
      <c r="Q32" s="171"/>
      <c r="R32" s="171">
        <f t="shared" si="27"/>
        <v>0.38606690945985339</v>
      </c>
      <c r="S32" s="171">
        <f>+P28/$P$26</f>
        <v>0.25358248824796736</v>
      </c>
      <c r="W32" s="43">
        <f t="shared" ref="W32:Z32" si="31">+W28/V28-1</f>
        <v>0.43519046574696096</v>
      </c>
      <c r="X32" s="43">
        <f t="shared" si="31"/>
        <v>-0.76904262036447701</v>
      </c>
      <c r="Y32" s="43">
        <f t="shared" si="31"/>
        <v>6.3960198991802617</v>
      </c>
      <c r="Z32" s="43">
        <f t="shared" si="31"/>
        <v>-0.88393391206904737</v>
      </c>
      <c r="AA32" s="43"/>
      <c r="AB32" s="42">
        <f t="shared" si="29"/>
        <v>1.2945584581234244</v>
      </c>
    </row>
    <row r="34" spans="1:29" ht="15.75" thickBot="1" x14ac:dyDescent="0.3">
      <c r="G34" s="43">
        <f>+G36/B36-1</f>
        <v>0.24464487116950417</v>
      </c>
    </row>
    <row r="35" spans="1:29" ht="25.5" x14ac:dyDescent="0.25">
      <c r="A35" s="81"/>
      <c r="B35" s="82">
        <v>2008</v>
      </c>
      <c r="C35" s="82">
        <v>2009</v>
      </c>
      <c r="D35" s="82">
        <v>2010</v>
      </c>
      <c r="E35" s="82">
        <v>2011</v>
      </c>
      <c r="F35" s="82">
        <v>2012</v>
      </c>
      <c r="G35" s="82">
        <v>2013</v>
      </c>
      <c r="H35" s="83" t="s">
        <v>1354</v>
      </c>
      <c r="I35" s="84" t="s">
        <v>1407</v>
      </c>
      <c r="K35" s="81"/>
      <c r="L35" s="82">
        <v>2008</v>
      </c>
      <c r="M35" s="82">
        <v>2009</v>
      </c>
      <c r="N35" s="82">
        <v>2010</v>
      </c>
      <c r="O35" s="82">
        <v>2011</v>
      </c>
      <c r="P35" s="82">
        <v>2012</v>
      </c>
      <c r="Q35" s="82">
        <v>2013</v>
      </c>
      <c r="R35" s="83" t="s">
        <v>1354</v>
      </c>
      <c r="S35" s="84" t="s">
        <v>1307</v>
      </c>
      <c r="U35" s="81"/>
      <c r="V35" s="82">
        <v>2008</v>
      </c>
      <c r="W35" s="82">
        <v>2009</v>
      </c>
      <c r="X35" s="82">
        <v>2010</v>
      </c>
      <c r="Y35" s="82">
        <v>2011</v>
      </c>
      <c r="Z35" s="82">
        <v>2012</v>
      </c>
      <c r="AA35" s="82">
        <v>2013</v>
      </c>
      <c r="AB35" s="83" t="s">
        <v>1354</v>
      </c>
      <c r="AC35" s="84" t="s">
        <v>1307</v>
      </c>
    </row>
    <row r="36" spans="1:29" x14ac:dyDescent="0.25">
      <c r="A36" s="130" t="s">
        <v>1379</v>
      </c>
      <c r="B36" s="132">
        <v>39.375808999999997</v>
      </c>
      <c r="C36" s="132">
        <v>42.172747310000005</v>
      </c>
      <c r="D36" s="132">
        <v>45.150936999999999</v>
      </c>
      <c r="E36" s="132">
        <v>34.674981219999999</v>
      </c>
      <c r="F36" s="132">
        <v>48.462869789999999</v>
      </c>
      <c r="G36" s="132">
        <v>49.008898719999998</v>
      </c>
      <c r="H36" s="136">
        <f>+AVERAGE(C45:G45)</f>
        <v>6.3705814326481147E-2</v>
      </c>
      <c r="I36" s="131">
        <f>+F36/$F$36</f>
        <v>1</v>
      </c>
      <c r="K36" s="130" t="s">
        <v>1379</v>
      </c>
      <c r="L36" s="132">
        <v>12.73106875</v>
      </c>
      <c r="M36" s="132">
        <v>41.157174869999999</v>
      </c>
      <c r="N36" s="132">
        <v>58.067796350000002</v>
      </c>
      <c r="O36" s="132">
        <v>27.196974640000001</v>
      </c>
      <c r="P36" s="132">
        <v>40.927182189999996</v>
      </c>
      <c r="Q36" s="132">
        <v>32.990835310000001</v>
      </c>
      <c r="R36" s="136">
        <v>0.65422548742824116</v>
      </c>
      <c r="S36" s="131">
        <v>1</v>
      </c>
      <c r="U36" s="130" t="s">
        <v>1379</v>
      </c>
      <c r="V36" s="132">
        <v>3.4807113900000002</v>
      </c>
      <c r="W36" s="132">
        <v>1.0979882700000001</v>
      </c>
      <c r="X36" s="132">
        <v>1.7644384</v>
      </c>
      <c r="Y36" s="132">
        <v>1.89485708</v>
      </c>
      <c r="Z36" s="132">
        <v>1.7410829999999999</v>
      </c>
      <c r="AA36" s="132">
        <v>16.355972640000001</v>
      </c>
      <c r="AB36" s="136">
        <v>-2.120376711890079E-2</v>
      </c>
      <c r="AC36" s="131">
        <v>1</v>
      </c>
    </row>
    <row r="37" spans="1:29" x14ac:dyDescent="0.25">
      <c r="A37" s="124" t="s">
        <v>1380</v>
      </c>
      <c r="B37" s="133">
        <v>0</v>
      </c>
      <c r="C37" s="133">
        <v>0</v>
      </c>
      <c r="D37" s="133">
        <v>0</v>
      </c>
      <c r="E37" s="162">
        <v>0.27491678000000003</v>
      </c>
      <c r="F37" s="162">
        <v>0.44634711999999999</v>
      </c>
      <c r="G37" s="162">
        <v>5.008373E-2</v>
      </c>
      <c r="H37" s="137">
        <f t="shared" ref="H37:H43" si="32">+AVERAGE(C46:G46)</f>
        <v>-5.28440427226788E-2</v>
      </c>
      <c r="I37" s="232">
        <f t="shared" ref="I37:I41" si="33">+G37/$G$36</f>
        <v>1.0219313493686276E-3</v>
      </c>
      <c r="K37" s="124" t="s">
        <v>1380</v>
      </c>
      <c r="L37" s="133">
        <v>0.18818319</v>
      </c>
      <c r="M37" s="133">
        <v>0</v>
      </c>
      <c r="N37" s="133">
        <v>0.40594051000000003</v>
      </c>
      <c r="O37" s="133">
        <v>0.13222442000000001</v>
      </c>
      <c r="P37" s="133">
        <v>6.5663500000000003E-3</v>
      </c>
      <c r="Q37" s="133">
        <v>4.0013705000000002</v>
      </c>
      <c r="R37" s="137">
        <v>-0.6561539290488394</v>
      </c>
      <c r="S37" s="127">
        <v>1.6043982626305506E-4</v>
      </c>
      <c r="U37" s="124" t="s">
        <v>1380</v>
      </c>
      <c r="V37" s="133">
        <v>0</v>
      </c>
      <c r="W37" s="190">
        <v>5.075E-5</v>
      </c>
      <c r="X37" s="191">
        <v>1.8782E-4</v>
      </c>
      <c r="Y37" s="191">
        <v>1.7201E-4</v>
      </c>
      <c r="Z37" s="181">
        <v>1.5536040000000001E-2</v>
      </c>
      <c r="AA37" s="181">
        <v>0</v>
      </c>
      <c r="AB37" s="137">
        <v>22.984318279609639</v>
      </c>
      <c r="AC37" s="182">
        <f>+Z37/Z36</f>
        <v>8.9232046950087976E-3</v>
      </c>
    </row>
    <row r="38" spans="1:29" x14ac:dyDescent="0.25">
      <c r="A38" s="125" t="s">
        <v>1381</v>
      </c>
      <c r="B38" s="134">
        <v>24.698978329999999</v>
      </c>
      <c r="C38" s="134">
        <v>37.599747590000007</v>
      </c>
      <c r="D38" s="134">
        <v>39.567878919999998</v>
      </c>
      <c r="E38" s="134">
        <v>24.349538899999999</v>
      </c>
      <c r="F38" s="134">
        <v>43.835404070000003</v>
      </c>
      <c r="G38" s="134">
        <v>45.298868970000001</v>
      </c>
      <c r="H38" s="138">
        <f t="shared" si="32"/>
        <v>0.20473844256582802</v>
      </c>
      <c r="I38" s="183">
        <f t="shared" si="33"/>
        <v>0.92429885496517039</v>
      </c>
      <c r="K38" s="125" t="s">
        <v>1381</v>
      </c>
      <c r="L38" s="134">
        <v>5.8822701100000003</v>
      </c>
      <c r="M38" s="134">
        <v>34.376179950000001</v>
      </c>
      <c r="N38" s="134">
        <v>38.948448159999998</v>
      </c>
      <c r="O38" s="134">
        <v>22.087780550000002</v>
      </c>
      <c r="P38" s="134">
        <v>26.007325340000001</v>
      </c>
      <c r="Q38" s="134">
        <v>6.6122122000000001</v>
      </c>
      <c r="R38" s="138">
        <v>1.1803989522269109</v>
      </c>
      <c r="S38" s="128">
        <v>0.63545360194268496</v>
      </c>
      <c r="U38" s="125" t="s">
        <v>1381</v>
      </c>
      <c r="V38" s="134">
        <v>3.47523136</v>
      </c>
      <c r="W38" s="134">
        <v>1.0920107400000001</v>
      </c>
      <c r="X38" s="134">
        <v>1.43311579</v>
      </c>
      <c r="Y38" s="134">
        <v>1.0430767400000001</v>
      </c>
      <c r="Z38" s="134">
        <v>0.78752140000000004</v>
      </c>
      <c r="AA38" s="134">
        <v>15.763784359999999</v>
      </c>
      <c r="AB38" s="138">
        <v>-0.22264302144188372</v>
      </c>
      <c r="AC38" s="183">
        <f>+Z38/Z36</f>
        <v>0.45231697742152444</v>
      </c>
    </row>
    <row r="39" spans="1:29" x14ac:dyDescent="0.25">
      <c r="A39" s="124" t="s">
        <v>1382</v>
      </c>
      <c r="B39" s="133">
        <v>12.601711330000001</v>
      </c>
      <c r="C39" s="133">
        <v>3.6731390299999997</v>
      </c>
      <c r="D39" s="133">
        <v>4.4150019699999996</v>
      </c>
      <c r="E39" s="133">
        <v>7.8813127600000001</v>
      </c>
      <c r="F39" s="133">
        <v>3.6032825699999997</v>
      </c>
      <c r="G39" s="133">
        <v>3.21933523</v>
      </c>
      <c r="H39" s="137">
        <f t="shared" si="32"/>
        <v>-7.4158310730471494E-2</v>
      </c>
      <c r="I39" s="182">
        <f t="shared" si="33"/>
        <v>6.568878946643672E-2</v>
      </c>
      <c r="K39" s="124" t="s">
        <v>1382</v>
      </c>
      <c r="L39" s="133">
        <v>4.7794386700000002</v>
      </c>
      <c r="M39" s="133">
        <v>4.7870386600000003</v>
      </c>
      <c r="N39" s="133">
        <v>18.483156090000001</v>
      </c>
      <c r="O39" s="133">
        <v>3.0125679399999998</v>
      </c>
      <c r="P39" s="133">
        <v>8.4435106400000013</v>
      </c>
      <c r="Q39" s="133">
        <v>17.96366853</v>
      </c>
      <c r="R39" s="137">
        <v>0.95710636835222462</v>
      </c>
      <c r="S39" s="127">
        <v>0.20630569191892861</v>
      </c>
      <c r="U39" s="124" t="s">
        <v>1382</v>
      </c>
      <c r="V39" s="133">
        <v>4.0091000000000004E-4</v>
      </c>
      <c r="W39" s="133">
        <v>4.3228800000000003E-3</v>
      </c>
      <c r="X39" s="133">
        <v>0.32905278999999998</v>
      </c>
      <c r="Y39" s="133">
        <v>0.85056817000000007</v>
      </c>
      <c r="Z39" s="133">
        <v>0.92854555000000005</v>
      </c>
      <c r="AA39" s="133">
        <v>0.59218177999999999</v>
      </c>
      <c r="AB39" s="137">
        <v>9.167681409945061E-2</v>
      </c>
      <c r="AC39" s="182">
        <f>+Z39/Z36</f>
        <v>0.53331492525054813</v>
      </c>
    </row>
    <row r="40" spans="1:29" ht="33" hidden="1" customHeight="1" x14ac:dyDescent="0.25">
      <c r="A40" s="123" t="s">
        <v>1386</v>
      </c>
      <c r="B40" s="134">
        <v>0</v>
      </c>
      <c r="C40" s="134">
        <v>0</v>
      </c>
      <c r="D40" s="134">
        <v>0</v>
      </c>
      <c r="E40" s="134">
        <v>9.9999999999999995E-7</v>
      </c>
      <c r="F40" s="134">
        <v>0</v>
      </c>
      <c r="G40" s="134">
        <v>0</v>
      </c>
      <c r="H40" s="138">
        <f t="shared" si="32"/>
        <v>-0.2</v>
      </c>
      <c r="I40" s="233" t="s">
        <v>1289</v>
      </c>
      <c r="K40" s="123" t="s">
        <v>1386</v>
      </c>
      <c r="L40" s="134">
        <v>1.55316677</v>
      </c>
      <c r="M40" s="134">
        <v>1.3708937400000001</v>
      </c>
      <c r="N40" s="134">
        <v>0.21342582000000002</v>
      </c>
      <c r="O40" s="134">
        <v>1.62241152</v>
      </c>
      <c r="P40" s="134">
        <v>1.8912888000000001</v>
      </c>
      <c r="Q40" s="134">
        <v>2.4532497999999996</v>
      </c>
      <c r="R40" s="138">
        <v>1.4514533252585586</v>
      </c>
      <c r="S40" s="128">
        <v>4.6211068018802204E-2</v>
      </c>
      <c r="U40" s="123" t="s">
        <v>1386</v>
      </c>
      <c r="V40" s="134">
        <v>0</v>
      </c>
      <c r="W40" s="134">
        <v>0</v>
      </c>
      <c r="X40" s="134">
        <v>0</v>
      </c>
      <c r="Y40" s="134">
        <v>0</v>
      </c>
      <c r="Z40" s="134">
        <v>0</v>
      </c>
      <c r="AA40" s="134">
        <v>0</v>
      </c>
      <c r="AB40" s="138">
        <v>0</v>
      </c>
      <c r="AC40" s="183">
        <v>4.6211068018802204E-2</v>
      </c>
    </row>
    <row r="41" spans="1:29" ht="15.75" thickBot="1" x14ac:dyDescent="0.3">
      <c r="A41" s="167" t="s">
        <v>1383</v>
      </c>
      <c r="B41" s="235">
        <v>2.07085959</v>
      </c>
      <c r="C41" s="235">
        <v>0.89986068999999991</v>
      </c>
      <c r="D41" s="235">
        <v>1.1680561100000002</v>
      </c>
      <c r="E41" s="235">
        <v>2.1692117799999999</v>
      </c>
      <c r="F41" s="235">
        <v>0.57783603000000006</v>
      </c>
      <c r="G41" s="235">
        <v>0.44061078999999997</v>
      </c>
      <c r="H41" s="193">
        <f t="shared" si="32"/>
        <v>-7.6282415214102256E-2</v>
      </c>
      <c r="I41" s="184">
        <f t="shared" si="33"/>
        <v>8.9904242190243615E-3</v>
      </c>
      <c r="K41" s="124" t="s">
        <v>1383</v>
      </c>
      <c r="L41" s="133">
        <v>0.32801001000000002</v>
      </c>
      <c r="M41" s="133">
        <v>0.62306252000000006</v>
      </c>
      <c r="N41" s="133">
        <v>1.682577E-2</v>
      </c>
      <c r="O41" s="133">
        <v>0.34199021000000002</v>
      </c>
      <c r="P41" s="133">
        <v>4.5784910599999993</v>
      </c>
      <c r="Q41" s="133">
        <v>1.9603342800000001</v>
      </c>
      <c r="R41" s="137">
        <v>7.9099235648692172</v>
      </c>
      <c r="S41" s="127">
        <v>0.11186919829332134</v>
      </c>
      <c r="U41" s="167" t="s">
        <v>1383</v>
      </c>
      <c r="V41" s="192">
        <v>5.0791199999999995E-3</v>
      </c>
      <c r="W41" s="192">
        <v>1.6039000000000001E-3</v>
      </c>
      <c r="X41" s="192">
        <v>2.0820000000000001E-3</v>
      </c>
      <c r="Y41" s="192">
        <v>1.04016E-3</v>
      </c>
      <c r="Z41" s="192">
        <v>9.4800100000000005E-3</v>
      </c>
      <c r="AA41" s="192">
        <v>6.4999999999999996E-6</v>
      </c>
      <c r="AB41" s="193">
        <v>1.8068643961353641</v>
      </c>
      <c r="AC41" s="184">
        <f>+Z41/Z36</f>
        <v>5.4448926329187068E-3</v>
      </c>
    </row>
    <row r="42" spans="1:29" hidden="1" x14ac:dyDescent="0.25">
      <c r="A42" s="125" t="s">
        <v>1384</v>
      </c>
      <c r="B42" s="134">
        <v>4.2597499999999996E-3</v>
      </c>
      <c r="C42" s="134">
        <v>0</v>
      </c>
      <c r="D42" s="134">
        <v>0</v>
      </c>
      <c r="E42" s="134">
        <v>0</v>
      </c>
      <c r="F42" s="134">
        <v>0</v>
      </c>
      <c r="G42" s="134">
        <v>0</v>
      </c>
      <c r="H42" s="138">
        <f t="shared" si="32"/>
        <v>0</v>
      </c>
      <c r="I42" s="233" t="s">
        <v>1289</v>
      </c>
      <c r="K42" s="125" t="s">
        <v>1384</v>
      </c>
      <c r="L42" s="134">
        <v>0</v>
      </c>
      <c r="M42" s="134">
        <v>0</v>
      </c>
      <c r="N42" s="134">
        <v>0</v>
      </c>
      <c r="O42" s="134">
        <v>0</v>
      </c>
      <c r="P42" s="134">
        <v>0</v>
      </c>
      <c r="Q42" s="134">
        <v>0</v>
      </c>
      <c r="R42" s="138">
        <v>0</v>
      </c>
      <c r="S42" s="128">
        <v>0</v>
      </c>
      <c r="U42" s="125" t="s">
        <v>1384</v>
      </c>
      <c r="V42" s="134">
        <v>0</v>
      </c>
      <c r="W42" s="134">
        <v>0</v>
      </c>
      <c r="X42" s="134">
        <v>0</v>
      </c>
      <c r="Y42" s="134">
        <v>0</v>
      </c>
      <c r="Z42" s="134">
        <v>0</v>
      </c>
      <c r="AA42" s="134">
        <v>0</v>
      </c>
      <c r="AB42" s="138">
        <v>0</v>
      </c>
      <c r="AC42" s="128">
        <v>0</v>
      </c>
    </row>
    <row r="43" spans="1:29" ht="15.75" hidden="1" thickBot="1" x14ac:dyDescent="0.3">
      <c r="A43" s="126" t="s">
        <v>1385</v>
      </c>
      <c r="B43" s="135">
        <v>0</v>
      </c>
      <c r="C43" s="135">
        <v>0</v>
      </c>
      <c r="D43" s="135">
        <v>0</v>
      </c>
      <c r="E43" s="135">
        <v>0</v>
      </c>
      <c r="F43" s="135">
        <v>0</v>
      </c>
      <c r="G43" s="135">
        <v>0</v>
      </c>
      <c r="H43" s="139">
        <f t="shared" si="32"/>
        <v>0</v>
      </c>
      <c r="I43" s="234" t="s">
        <v>1289</v>
      </c>
      <c r="K43" s="126" t="s">
        <v>1385</v>
      </c>
      <c r="L43" s="135">
        <v>0</v>
      </c>
      <c r="M43" s="135">
        <v>0</v>
      </c>
      <c r="N43" s="135">
        <v>0</v>
      </c>
      <c r="O43" s="135">
        <v>0</v>
      </c>
      <c r="P43" s="135">
        <v>0</v>
      </c>
      <c r="Q43" s="135">
        <v>0</v>
      </c>
      <c r="R43" s="139">
        <v>0</v>
      </c>
      <c r="S43" s="129">
        <v>0</v>
      </c>
      <c r="U43" s="126" t="s">
        <v>1385</v>
      </c>
      <c r="V43" s="135">
        <v>0</v>
      </c>
      <c r="W43" s="135">
        <v>0</v>
      </c>
      <c r="X43" s="135">
        <v>0</v>
      </c>
      <c r="Y43" s="135">
        <v>0</v>
      </c>
      <c r="Z43" s="135">
        <v>0</v>
      </c>
      <c r="AA43" s="135">
        <v>0</v>
      </c>
      <c r="AB43" s="139">
        <v>0</v>
      </c>
      <c r="AC43" s="129">
        <v>0</v>
      </c>
    </row>
    <row r="45" spans="1:29" x14ac:dyDescent="0.25">
      <c r="C45" s="43">
        <f t="shared" ref="C45:F45" si="34">+C36/B36-1</f>
        <v>7.1031894481203173E-2</v>
      </c>
      <c r="D45" s="43">
        <f t="shared" si="34"/>
        <v>7.0618820920253622E-2</v>
      </c>
      <c r="E45" s="43">
        <f t="shared" si="34"/>
        <v>-0.23202078353324096</v>
      </c>
      <c r="F45" s="43">
        <f t="shared" si="34"/>
        <v>0.39763218565342306</v>
      </c>
      <c r="G45" s="43">
        <f>+G36/F36-1</f>
        <v>1.1266954110766836E-2</v>
      </c>
      <c r="W45" s="28">
        <f t="shared" ref="W45:Y45" si="35">+W36/V36-1</f>
        <v>-0.68455061423521246</v>
      </c>
      <c r="X45" s="28">
        <f t="shared" si="35"/>
        <v>0.60697381584959897</v>
      </c>
      <c r="Y45" s="28">
        <f t="shared" si="35"/>
        <v>7.3915122228126462E-2</v>
      </c>
      <c r="Z45" s="28">
        <f>+Z36/Y36-1</f>
        <v>-8.1153392318116135E-2</v>
      </c>
      <c r="AA45" s="28"/>
      <c r="AB45" s="28">
        <f>+AVERAGE(W45:Z45)</f>
        <v>-2.120376711890079E-2</v>
      </c>
    </row>
    <row r="46" spans="1:29" x14ac:dyDescent="0.25">
      <c r="C46" s="43">
        <v>0</v>
      </c>
      <c r="D46" s="43">
        <v>0</v>
      </c>
      <c r="E46" s="43">
        <v>0</v>
      </c>
      <c r="F46" s="43">
        <f t="shared" ref="F46:G46" si="36">+F37/E37-1</f>
        <v>0.62357175869730441</v>
      </c>
      <c r="G46" s="43">
        <f t="shared" si="36"/>
        <v>-0.8877919723106984</v>
      </c>
      <c r="W46" s="28">
        <v>0</v>
      </c>
      <c r="X46" s="28">
        <f t="shared" ref="X46:Z46" si="37">+X37/W37-1</f>
        <v>2.700886699507389</v>
      </c>
      <c r="Y46" s="28">
        <f t="shared" si="37"/>
        <v>-8.4176339048024684E-2</v>
      </c>
      <c r="Z46" s="28">
        <f t="shared" si="37"/>
        <v>89.320562757979189</v>
      </c>
      <c r="AA46" s="28"/>
      <c r="AB46" s="28">
        <f t="shared" ref="AB46:AB52" si="38">+AVERAGE(W46:Z46)</f>
        <v>22.984318279609639</v>
      </c>
    </row>
    <row r="47" spans="1:29" x14ac:dyDescent="0.25">
      <c r="C47" s="43">
        <f t="shared" ref="C47:G47" si="39">+C38/B38-1</f>
        <v>0.52231995541007503</v>
      </c>
      <c r="D47" s="43">
        <f t="shared" si="39"/>
        <v>5.2344269739816873E-2</v>
      </c>
      <c r="E47" s="43">
        <f t="shared" si="39"/>
        <v>-0.38461349042158866</v>
      </c>
      <c r="F47" s="43">
        <f t="shared" si="39"/>
        <v>0.8002560233286391</v>
      </c>
      <c r="G47" s="43">
        <f t="shared" si="39"/>
        <v>3.3385454772197676E-2</v>
      </c>
      <c r="W47" s="28">
        <f t="shared" ref="W47:Z47" si="40">+W38/V38-1</f>
        <v>-0.68577322575726296</v>
      </c>
      <c r="X47" s="28">
        <f t="shared" si="40"/>
        <v>0.31236418975146707</v>
      </c>
      <c r="Y47" s="28">
        <f t="shared" si="40"/>
        <v>-0.27216157460661283</v>
      </c>
      <c r="Z47" s="28">
        <f t="shared" si="40"/>
        <v>-0.24500147515512616</v>
      </c>
      <c r="AA47" s="28"/>
      <c r="AB47" s="28">
        <f t="shared" si="38"/>
        <v>-0.22264302144188372</v>
      </c>
    </row>
    <row r="48" spans="1:29" x14ac:dyDescent="0.25">
      <c r="C48" s="43">
        <f t="shared" ref="C48:G48" si="41">+C39/B39-1</f>
        <v>-0.70852061804846955</v>
      </c>
      <c r="D48" s="43">
        <f t="shared" si="41"/>
        <v>0.20196974139582191</v>
      </c>
      <c r="E48" s="43">
        <f t="shared" si="41"/>
        <v>0.78512100641259752</v>
      </c>
      <c r="F48" s="43">
        <f t="shared" si="41"/>
        <v>-0.54280680392640579</v>
      </c>
      <c r="G48" s="43">
        <f t="shared" si="41"/>
        <v>-0.10655487948590159</v>
      </c>
      <c r="W48" s="28">
        <f t="shared" ref="W48:Z48" si="42">+W39/V39-1</f>
        <v>9.7826694270534524</v>
      </c>
      <c r="X48" s="28">
        <f t="shared" si="42"/>
        <v>75.118881393885545</v>
      </c>
      <c r="Y48" s="28">
        <f t="shared" si="42"/>
        <v>1.5848988242889539</v>
      </c>
      <c r="Z48" s="28">
        <f t="shared" si="42"/>
        <v>9.167681409945061E-2</v>
      </c>
      <c r="AA48" s="28"/>
      <c r="AB48" s="28">
        <f t="shared" si="38"/>
        <v>21.644531614831848</v>
      </c>
      <c r="AC48" s="28"/>
    </row>
    <row r="49" spans="2:28" x14ac:dyDescent="0.25">
      <c r="C49" s="43">
        <v>0</v>
      </c>
      <c r="D49" s="43">
        <v>0</v>
      </c>
      <c r="E49" s="43">
        <v>0</v>
      </c>
      <c r="F49" s="43">
        <f t="shared" ref="F49" si="43">+F40/E40-1</f>
        <v>-1</v>
      </c>
      <c r="G49" s="43">
        <v>0</v>
      </c>
      <c r="W49" s="28">
        <v>0</v>
      </c>
      <c r="X49" s="28">
        <v>0</v>
      </c>
      <c r="Y49" s="28">
        <v>0</v>
      </c>
      <c r="Z49" s="28">
        <v>0</v>
      </c>
      <c r="AA49" s="28"/>
      <c r="AB49" s="28">
        <f t="shared" si="38"/>
        <v>0</v>
      </c>
    </row>
    <row r="50" spans="2:28" x14ac:dyDescent="0.25">
      <c r="C50" s="43">
        <f t="shared" ref="C50:G50" si="44">+C41/B41-1</f>
        <v>-0.56546513614667626</v>
      </c>
      <c r="D50" s="43">
        <f t="shared" si="44"/>
        <v>0.2980410445532411</v>
      </c>
      <c r="E50" s="43">
        <f t="shared" si="44"/>
        <v>0.85711265189135433</v>
      </c>
      <c r="F50" s="43">
        <f t="shared" si="44"/>
        <v>-0.73361935642816767</v>
      </c>
      <c r="G50" s="43">
        <f t="shared" si="44"/>
        <v>-0.2374812799402628</v>
      </c>
      <c r="W50" s="28">
        <f t="shared" ref="W50:Z50" si="45">+W41/V41-1</f>
        <v>-0.68421695096788415</v>
      </c>
      <c r="X50" s="28">
        <f t="shared" si="45"/>
        <v>0.2980859155807718</v>
      </c>
      <c r="Y50" s="28">
        <f t="shared" si="45"/>
        <v>-0.50040345821325649</v>
      </c>
      <c r="Z50" s="28">
        <f t="shared" si="45"/>
        <v>8.1139920781418251</v>
      </c>
      <c r="AA50" s="28"/>
      <c r="AB50" s="28">
        <f t="shared" si="38"/>
        <v>1.8068643961353641</v>
      </c>
    </row>
    <row r="51" spans="2:28" x14ac:dyDescent="0.25">
      <c r="C51" s="43">
        <v>0</v>
      </c>
      <c r="D51" s="43">
        <v>0</v>
      </c>
      <c r="E51" s="43">
        <v>0</v>
      </c>
      <c r="F51" s="43">
        <v>0</v>
      </c>
      <c r="G51" s="43">
        <v>0</v>
      </c>
      <c r="H51" s="43"/>
      <c r="W51" s="28">
        <v>0</v>
      </c>
      <c r="X51" s="28">
        <v>0</v>
      </c>
      <c r="Y51" s="28">
        <v>0</v>
      </c>
      <c r="Z51" s="28">
        <v>0</v>
      </c>
      <c r="AA51" s="28"/>
      <c r="AB51" s="28">
        <f t="shared" si="38"/>
        <v>0</v>
      </c>
    </row>
    <row r="52" spans="2:28" x14ac:dyDescent="0.25">
      <c r="C52" s="43">
        <v>0</v>
      </c>
      <c r="D52" s="43">
        <v>0</v>
      </c>
      <c r="E52" s="43">
        <v>0</v>
      </c>
      <c r="F52" s="43">
        <v>0</v>
      </c>
      <c r="G52" s="43">
        <v>0</v>
      </c>
      <c r="W52" s="28">
        <v>0</v>
      </c>
      <c r="X52" s="28">
        <v>0</v>
      </c>
      <c r="Y52" s="28">
        <v>0</v>
      </c>
      <c r="Z52" s="28">
        <v>0</v>
      </c>
      <c r="AA52" s="28"/>
      <c r="AB52" s="28">
        <f t="shared" si="38"/>
        <v>0</v>
      </c>
    </row>
    <row r="54" spans="2:28" x14ac:dyDescent="0.25">
      <c r="B54" s="43">
        <f t="shared" ref="B54:G60" si="46">+B37/B$36</f>
        <v>0</v>
      </c>
      <c r="C54" s="43">
        <f t="shared" si="46"/>
        <v>0</v>
      </c>
      <c r="D54" s="43">
        <f t="shared" si="46"/>
        <v>0</v>
      </c>
      <c r="E54" s="43">
        <f t="shared" si="46"/>
        <v>7.9283901628022287E-3</v>
      </c>
      <c r="F54" s="43">
        <f t="shared" si="46"/>
        <v>9.210084378703071E-3</v>
      </c>
      <c r="G54" s="43">
        <f t="shared" si="46"/>
        <v>1.0219313493686276E-3</v>
      </c>
    </row>
    <row r="55" spans="2:28" x14ac:dyDescent="0.25">
      <c r="B55" s="43">
        <f t="shared" si="46"/>
        <v>0.62726275236656093</v>
      </c>
      <c r="C55" s="43">
        <f t="shared" si="46"/>
        <v>0.89156505061467384</v>
      </c>
      <c r="D55" s="43">
        <f t="shared" si="46"/>
        <v>0.87634679475201149</v>
      </c>
      <c r="E55" s="43">
        <f t="shared" si="46"/>
        <v>0.70222212221287539</v>
      </c>
      <c r="F55" s="43">
        <f t="shared" si="46"/>
        <v>0.90451523527080013</v>
      </c>
      <c r="G55" s="43">
        <f t="shared" si="46"/>
        <v>0.92429885496517039</v>
      </c>
    </row>
    <row r="56" spans="2:28" x14ac:dyDescent="0.25">
      <c r="B56" s="43">
        <f t="shared" si="46"/>
        <v>0.32003688686116905</v>
      </c>
      <c r="C56" s="43">
        <f t="shared" si="46"/>
        <v>8.70974566347264E-2</v>
      </c>
      <c r="D56" s="43">
        <f t="shared" si="46"/>
        <v>9.7783174909526233E-2</v>
      </c>
      <c r="E56" s="43">
        <f t="shared" si="46"/>
        <v>0.22729104624443688</v>
      </c>
      <c r="F56" s="43">
        <f t="shared" si="46"/>
        <v>7.4351407285903517E-2</v>
      </c>
      <c r="G56" s="43">
        <f t="shared" si="46"/>
        <v>6.568878946643672E-2</v>
      </c>
    </row>
    <row r="57" spans="2:28" x14ac:dyDescent="0.25">
      <c r="B57" s="43">
        <f t="shared" si="46"/>
        <v>0</v>
      </c>
      <c r="C57" s="43">
        <f t="shared" si="46"/>
        <v>0</v>
      </c>
      <c r="D57" s="43">
        <f t="shared" si="46"/>
        <v>0</v>
      </c>
      <c r="E57" s="43">
        <f t="shared" si="46"/>
        <v>2.8839236960371164E-8</v>
      </c>
      <c r="F57" s="43">
        <f t="shared" si="46"/>
        <v>0</v>
      </c>
      <c r="G57" s="43">
        <f t="shared" si="46"/>
        <v>0</v>
      </c>
    </row>
    <row r="58" spans="2:28" x14ac:dyDescent="0.25">
      <c r="B58" s="43">
        <f t="shared" si="46"/>
        <v>5.2592178867994818E-2</v>
      </c>
      <c r="C58" s="43">
        <f t="shared" si="46"/>
        <v>2.1337492750599742E-2</v>
      </c>
      <c r="D58" s="43">
        <f t="shared" si="46"/>
        <v>2.5870030338462306E-2</v>
      </c>
      <c r="E58" s="43">
        <f t="shared" si="46"/>
        <v>6.255841254064852E-2</v>
      </c>
      <c r="F58" s="43">
        <f t="shared" si="46"/>
        <v>1.1923273064593315E-2</v>
      </c>
      <c r="G58" s="43">
        <f t="shared" si="46"/>
        <v>8.9904242190243615E-3</v>
      </c>
    </row>
    <row r="59" spans="2:28" x14ac:dyDescent="0.25">
      <c r="B59" s="43">
        <f t="shared" si="46"/>
        <v>1.0818190427528739E-4</v>
      </c>
      <c r="C59" s="43">
        <f t="shared" si="46"/>
        <v>0</v>
      </c>
      <c r="D59" s="43">
        <f t="shared" si="46"/>
        <v>0</v>
      </c>
      <c r="E59" s="43">
        <f t="shared" si="46"/>
        <v>0</v>
      </c>
      <c r="F59" s="43">
        <f t="shared" si="46"/>
        <v>0</v>
      </c>
      <c r="G59" s="43">
        <f t="shared" si="46"/>
        <v>0</v>
      </c>
    </row>
    <row r="60" spans="2:28" x14ac:dyDescent="0.25">
      <c r="B60" s="43">
        <f t="shared" si="46"/>
        <v>0</v>
      </c>
      <c r="C60" s="43">
        <f t="shared" si="46"/>
        <v>0</v>
      </c>
      <c r="D60" s="43">
        <f t="shared" si="46"/>
        <v>0</v>
      </c>
      <c r="E60" s="43">
        <f t="shared" si="46"/>
        <v>0</v>
      </c>
      <c r="F60" s="43">
        <f t="shared" si="46"/>
        <v>0</v>
      </c>
      <c r="G60" s="43">
        <f t="shared" si="46"/>
        <v>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1"/>
  <sheetViews>
    <sheetView workbookViewId="0">
      <selection activeCell="F14" sqref="F14"/>
    </sheetView>
  </sheetViews>
  <sheetFormatPr baseColWidth="10" defaultRowHeight="15" x14ac:dyDescent="0.25"/>
  <sheetData>
    <row r="1" spans="1:7" x14ac:dyDescent="0.25">
      <c r="A1" s="4" t="s">
        <v>1227</v>
      </c>
    </row>
    <row r="2" spans="1:7" x14ac:dyDescent="0.25">
      <c r="A2" s="4" t="s">
        <v>1217</v>
      </c>
    </row>
    <row r="5" spans="1:7" x14ac:dyDescent="0.25">
      <c r="B5" s="4">
        <v>2007</v>
      </c>
      <c r="C5" s="4">
        <v>2008</v>
      </c>
      <c r="D5" s="4">
        <v>2009</v>
      </c>
      <c r="E5" s="4">
        <v>2010</v>
      </c>
      <c r="F5" s="4">
        <v>2011</v>
      </c>
      <c r="G5" s="4">
        <v>2012</v>
      </c>
    </row>
    <row r="6" spans="1:7" x14ac:dyDescent="0.25">
      <c r="A6" t="s">
        <v>0</v>
      </c>
      <c r="B6" s="1">
        <f>SUM(BPub!B6:D6)/1000000</f>
        <v>1045.6669056300002</v>
      </c>
      <c r="C6" s="1">
        <f>SUM(BPub!G6:I6)/1000000</f>
        <v>1356.7601791399998</v>
      </c>
      <c r="D6" s="1">
        <f>SUM(BPub!L6:N6)/1000000</f>
        <v>2262.1995689599999</v>
      </c>
      <c r="E6" s="1">
        <f>SUM(BPub!Q6:S6)/1000000</f>
        <v>2781.1441825699999</v>
      </c>
      <c r="F6" s="1">
        <f>SUM(BPub!V6:X6)/1000000</f>
        <v>3047.2994901400002</v>
      </c>
      <c r="G6" s="1">
        <f>SUM(BPub!AB6:AD6)/1000000</f>
        <v>4568.4872895299995</v>
      </c>
    </row>
    <row r="7" spans="1:7" x14ac:dyDescent="0.25">
      <c r="A7" t="s">
        <v>1</v>
      </c>
      <c r="B7" s="1">
        <f>SUM(BPub!B7:D7)/1000000</f>
        <v>208.20401777000001</v>
      </c>
      <c r="C7" s="1">
        <f>SUM(BPub!G7:I7)/1000000</f>
        <v>161.21922326999999</v>
      </c>
      <c r="D7" s="1">
        <f>SUM(BPub!L7:N7)/1000000</f>
        <v>286.10322595000002</v>
      </c>
      <c r="E7" s="1">
        <f>SUM(BPub!Q7:S7)/1000000</f>
        <v>229.87284147</v>
      </c>
      <c r="F7" s="1">
        <f>SUM(BPub!V7:X7)/1000000</f>
        <v>248.63192103999995</v>
      </c>
      <c r="G7" s="1">
        <f>SUM(BPub!AB7:AD7)/1000000</f>
        <v>265.08414931999999</v>
      </c>
    </row>
    <row r="8" spans="1:7" x14ac:dyDescent="0.25">
      <c r="A8" t="s">
        <v>2</v>
      </c>
      <c r="B8" s="1">
        <f>SUM(BPub!B8:D8)/1000000</f>
        <v>6.8494340000000001E-2</v>
      </c>
      <c r="C8" s="1">
        <f>SUM(BPub!G8:I8)/1000000</f>
        <v>8.6930170000000001E-2</v>
      </c>
      <c r="D8" s="1">
        <f>SUM(BPub!L8:N8)/1000000</f>
        <v>0.13381593999999999</v>
      </c>
      <c r="E8" s="1">
        <f>SUM(BPub!Q8:S8)/1000000</f>
        <v>0.13829614000000001</v>
      </c>
      <c r="F8" s="1">
        <f>SUM(BPub!V8:X8)/1000000</f>
        <v>0.15309382000000002</v>
      </c>
      <c r="G8" s="1">
        <f>SUM(BPub!AB8:AD8)/1000000</f>
        <v>0.13748423999999998</v>
      </c>
    </row>
    <row r="9" spans="1:7" x14ac:dyDescent="0.25">
      <c r="A9" t="s">
        <v>3</v>
      </c>
      <c r="B9" s="1">
        <f>SUM(BPub!B9:D9)/1000000</f>
        <v>3.6689339999999994E-2</v>
      </c>
      <c r="C9" s="1">
        <f>SUM(BPub!G9:I9)/1000000</f>
        <v>4.4870170000000001E-2</v>
      </c>
      <c r="D9" s="1">
        <f>SUM(BPub!L9:N9)/1000000</f>
        <v>9.1575940000000008E-2</v>
      </c>
      <c r="E9" s="1">
        <f>SUM(BPub!Q9:S9)/1000000</f>
        <v>0.10941120999999999</v>
      </c>
      <c r="F9" s="1">
        <f>SUM(BPub!V9:X9)/1000000</f>
        <v>0.12525812</v>
      </c>
      <c r="G9" s="1">
        <f>SUM(BPub!AB9:AD9)/1000000</f>
        <v>0.12619324000000001</v>
      </c>
    </row>
    <row r="10" spans="1:7" x14ac:dyDescent="0.25">
      <c r="A10" t="s">
        <v>4</v>
      </c>
      <c r="B10" s="1">
        <f>SUM(BPub!B10:D10)/1000000</f>
        <v>3.1805E-2</v>
      </c>
      <c r="C10" s="1">
        <f>SUM(BPub!G10:I10)/1000000</f>
        <v>4.206E-2</v>
      </c>
      <c r="D10" s="1">
        <f>SUM(BPub!L10:N10)/1000000</f>
        <v>4.224E-2</v>
      </c>
      <c r="E10" s="1">
        <f>SUM(BPub!Q10:S10)/1000000</f>
        <v>2.888493E-2</v>
      </c>
      <c r="F10" s="1">
        <f>SUM(BPub!V10:X10)/1000000</f>
        <v>2.7835700000000001E-2</v>
      </c>
      <c r="G10" s="1">
        <f>SUM(BPub!AB10:AD10)/1000000</f>
        <v>1.1291000000000001E-2</v>
      </c>
    </row>
    <row r="11" spans="1:7" x14ac:dyDescent="0.25">
      <c r="A11" t="s">
        <v>5</v>
      </c>
      <c r="B11" s="1">
        <f>SUM(BPub!B11:D11)/1000000</f>
        <v>3.97471912</v>
      </c>
      <c r="C11" s="1">
        <f>SUM(BPub!G11:I11)/1000000</f>
        <v>8.6424380900000006</v>
      </c>
      <c r="D11" s="1">
        <f>SUM(BPub!L11:N11)/1000000</f>
        <v>85.797066990000005</v>
      </c>
      <c r="E11" s="1">
        <f>SUM(BPub!Q11:S11)/1000000</f>
        <v>143.79417918999999</v>
      </c>
      <c r="F11" s="1">
        <f>SUM(BPub!V11:X11)/1000000</f>
        <v>50.145208590000003</v>
      </c>
      <c r="G11" s="1">
        <f>SUM(BPub!AB11:AD11)/1000000</f>
        <v>40.32566499</v>
      </c>
    </row>
    <row r="12" spans="1:7" x14ac:dyDescent="0.25">
      <c r="A12" t="s">
        <v>6</v>
      </c>
      <c r="B12" s="1">
        <f>SUM(BPub!B12:D12)/1000000</f>
        <v>2.6614586200000003</v>
      </c>
      <c r="C12" s="1">
        <f>SUM(BPub!G12:I12)/1000000</f>
        <v>7.7895269999999996</v>
      </c>
      <c r="D12" s="1">
        <f>SUM(BPub!L12:N12)/1000000</f>
        <v>85.150050700000008</v>
      </c>
      <c r="E12" s="1">
        <f>SUM(BPub!Q12:S12)/1000000</f>
        <v>142.75969742000001</v>
      </c>
      <c r="F12" s="1">
        <f>SUM(BPub!V12:X12)/1000000</f>
        <v>48.522155330000004</v>
      </c>
      <c r="G12" s="1">
        <f>SUM(BPub!AB12:AD12)/1000000</f>
        <v>39.152301550000004</v>
      </c>
    </row>
    <row r="13" spans="1:7" x14ac:dyDescent="0.25">
      <c r="A13" t="s">
        <v>7</v>
      </c>
      <c r="B13" s="1">
        <f>SUM(BPub!B13:D13)/1000000</f>
        <v>1.3132604999999999</v>
      </c>
      <c r="C13" s="1">
        <f>SUM(BPub!G13:I13)/1000000</f>
        <v>0.85291108999999998</v>
      </c>
      <c r="D13" s="1">
        <f>SUM(BPub!L13:N13)/1000000</f>
        <v>0.64701629000000005</v>
      </c>
      <c r="E13" s="1">
        <f>SUM(BPub!Q13:S13)/1000000</f>
        <v>1.03448177</v>
      </c>
      <c r="F13" s="1">
        <f>SUM(BPub!V13:X13)/1000000</f>
        <v>1.6230532600000001</v>
      </c>
      <c r="G13" s="1">
        <f>SUM(BPub!AB13:AD13)/1000000</f>
        <v>1.1733634399999999</v>
      </c>
    </row>
    <row r="14" spans="1:7" x14ac:dyDescent="0.25">
      <c r="A14" t="s">
        <v>8</v>
      </c>
      <c r="B14" s="1">
        <f>SUM(BPub!B14:D14)/1000000</f>
        <v>0</v>
      </c>
      <c r="C14" s="1">
        <f>SUM(BPub!G14:I14)/1000000</f>
        <v>0</v>
      </c>
      <c r="D14" s="1">
        <f>SUM(BPub!L14:N14)/1000000</f>
        <v>0</v>
      </c>
      <c r="E14" s="1">
        <f>SUM(BPub!Q14:S14)/1000000</f>
        <v>0</v>
      </c>
      <c r="F14" s="1">
        <f>SUM(BPub!V14:X14)/1000000</f>
        <v>0</v>
      </c>
      <c r="G14" s="1">
        <f>SUM(BPub!AB14:AD14)/1000000</f>
        <v>0</v>
      </c>
    </row>
    <row r="15" spans="1:7" x14ac:dyDescent="0.25">
      <c r="A15" t="s">
        <v>9</v>
      </c>
      <c r="B15" s="1">
        <f>SUM(BPub!B15:D15)/1000000</f>
        <v>204.09070355</v>
      </c>
      <c r="C15" s="1">
        <f>SUM(BPub!G15:I15)/1000000</f>
        <v>152.25752383</v>
      </c>
      <c r="D15" s="1">
        <f>SUM(BPub!L15:N15)/1000000</f>
        <v>199.84789432999997</v>
      </c>
      <c r="E15" s="1">
        <f>SUM(BPub!Q15:S15)/1000000</f>
        <v>85.119988300000017</v>
      </c>
      <c r="F15" s="1">
        <f>SUM(BPub!V15:X15)/1000000</f>
        <v>197.93014949000002</v>
      </c>
      <c r="G15" s="1">
        <f>SUM(BPub!AB15:AD15)/1000000</f>
        <v>224.05194778000003</v>
      </c>
    </row>
    <row r="16" spans="1:7" x14ac:dyDescent="0.25">
      <c r="A16" t="s">
        <v>10</v>
      </c>
      <c r="B16" s="1">
        <f>SUM(BPub!B16:D16)/1000000</f>
        <v>0.62209627000000001</v>
      </c>
      <c r="C16" s="1">
        <f>SUM(BPub!G16:I16)/1000000</f>
        <v>22.344277999999999</v>
      </c>
      <c r="D16" s="1">
        <f>SUM(BPub!L16:N16)/1000000</f>
        <v>97.575444789999992</v>
      </c>
      <c r="E16" s="1">
        <f>SUM(BPub!Q16:S16)/1000000</f>
        <v>18.545695429999999</v>
      </c>
      <c r="F16" s="1">
        <f>SUM(BPub!V16:X16)/1000000</f>
        <v>66.962172660000007</v>
      </c>
      <c r="G16" s="1">
        <f>SUM(BPub!AB16:AD16)/1000000</f>
        <v>55.650457619999997</v>
      </c>
    </row>
    <row r="17" spans="1:7" x14ac:dyDescent="0.25">
      <c r="A17" t="s">
        <v>11</v>
      </c>
      <c r="B17" s="1">
        <f>SUM(BPub!B17:D17)/1000000</f>
        <v>110.3303303</v>
      </c>
      <c r="C17" s="1">
        <f>SUM(BPub!G17:I17)/1000000</f>
        <v>0.22236041000000001</v>
      </c>
      <c r="D17" s="1">
        <f>SUM(BPub!L17:N17)/1000000</f>
        <v>0.20106107000000001</v>
      </c>
      <c r="E17" s="1">
        <f>SUM(BPub!Q17:S17)/1000000</f>
        <v>0.45871047999999998</v>
      </c>
      <c r="F17" s="1">
        <f>SUM(BPub!V17:X17)/1000000</f>
        <v>0.93001833</v>
      </c>
      <c r="G17" s="1">
        <f>SUM(BPub!AB17:AD17)/1000000</f>
        <v>0.66827333</v>
      </c>
    </row>
    <row r="18" spans="1:7" x14ac:dyDescent="0.25">
      <c r="A18" t="s">
        <v>12</v>
      </c>
      <c r="B18" s="1">
        <f>SUM(BPub!B18:D18)/1000000</f>
        <v>7.0100759999999998E-2</v>
      </c>
      <c r="C18" s="1">
        <f>SUM(BPub!G18:I18)/1000000</f>
        <v>0.23233118</v>
      </c>
      <c r="D18" s="1">
        <f>SUM(BPub!L18:N18)/1000000</f>
        <v>0.32384868999999999</v>
      </c>
      <c r="E18" s="1">
        <f>SUM(BPub!Q18:S18)/1000000</f>
        <v>0.79722753000000002</v>
      </c>
      <c r="F18" s="1">
        <f>SUM(BPub!V18:X18)/1000000</f>
        <v>0.40346914</v>
      </c>
      <c r="G18" s="1">
        <f>SUM(BPub!AB18:AD18)/1000000</f>
        <v>0.56905230999999989</v>
      </c>
    </row>
    <row r="19" spans="1:7" x14ac:dyDescent="0.25">
      <c r="A19" t="s">
        <v>13</v>
      </c>
      <c r="B19" s="1">
        <f>SUM(BPub!B19:D19)/1000000</f>
        <v>0</v>
      </c>
      <c r="C19" s="1">
        <f>SUM(BPub!G19:I19)/1000000</f>
        <v>0</v>
      </c>
      <c r="D19" s="1">
        <f>SUM(BPub!L19:N19)/1000000</f>
        <v>5.9999999999999995E-4</v>
      </c>
      <c r="E19" s="1">
        <f>SUM(BPub!Q19:S19)/1000000</f>
        <v>2.315031E-2</v>
      </c>
      <c r="F19" s="1">
        <f>SUM(BPub!V19:X19)/1000000</f>
        <v>0</v>
      </c>
      <c r="G19" s="1">
        <f>SUM(BPub!AB19:AD19)/1000000</f>
        <v>0</v>
      </c>
    </row>
    <row r="20" spans="1:7" x14ac:dyDescent="0.25">
      <c r="A20" t="s">
        <v>14</v>
      </c>
      <c r="B20" s="1">
        <f>SUM(BPub!B20:D20)/1000000</f>
        <v>0</v>
      </c>
      <c r="C20" s="1">
        <f>SUM(BPub!G20:I20)/1000000</f>
        <v>0</v>
      </c>
      <c r="D20" s="1">
        <f>SUM(BPub!L20:N20)/1000000</f>
        <v>0</v>
      </c>
      <c r="E20" s="1">
        <f>SUM(BPub!Q20:S20)/1000000</f>
        <v>0</v>
      </c>
      <c r="F20" s="1">
        <f>SUM(BPub!V20:X20)/1000000</f>
        <v>0</v>
      </c>
      <c r="G20" s="1">
        <f>SUM(BPub!AB20:AD20)/1000000</f>
        <v>0</v>
      </c>
    </row>
    <row r="21" spans="1:7" x14ac:dyDescent="0.25">
      <c r="A21" t="s">
        <v>15</v>
      </c>
      <c r="B21" s="1">
        <f>SUM(BPub!B21:D21)/1000000</f>
        <v>0</v>
      </c>
      <c r="C21" s="1">
        <f>SUM(BPub!G21:I21)/1000000</f>
        <v>0</v>
      </c>
      <c r="D21" s="1">
        <f>SUM(BPub!L21:N21)/1000000</f>
        <v>5.9999999999999995E-4</v>
      </c>
      <c r="E21" s="1">
        <f>SUM(BPub!Q21:S21)/1000000</f>
        <v>2.315031E-2</v>
      </c>
      <c r="F21" s="1">
        <f>SUM(BPub!V21:X21)/1000000</f>
        <v>0</v>
      </c>
      <c r="G21" s="1">
        <f>SUM(BPub!AB21:AD21)/1000000</f>
        <v>0</v>
      </c>
    </row>
    <row r="22" spans="1:7" x14ac:dyDescent="0.25">
      <c r="A22" t="s">
        <v>16</v>
      </c>
      <c r="B22" s="1">
        <f>SUM(BPub!B22:D22)/1000000</f>
        <v>0</v>
      </c>
      <c r="C22" s="1">
        <f>SUM(BPub!G22:I22)/1000000</f>
        <v>0</v>
      </c>
      <c r="D22" s="1">
        <f>SUM(BPub!L22:N22)/1000000</f>
        <v>0</v>
      </c>
      <c r="E22" s="1">
        <f>SUM(BPub!Q22:S22)/1000000</f>
        <v>2</v>
      </c>
      <c r="F22" s="1">
        <f>SUM(BPub!V22:X22)/1000000</f>
        <v>0</v>
      </c>
      <c r="G22" s="1">
        <f>SUM(BPub!AB22:AD22)/1000000</f>
        <v>0</v>
      </c>
    </row>
    <row r="23" spans="1:7" x14ac:dyDescent="0.25">
      <c r="A23" t="s">
        <v>17</v>
      </c>
      <c r="B23" s="1">
        <f>SUM(BPub!B23:D23)/1000000</f>
        <v>0</v>
      </c>
      <c r="C23" s="1">
        <f>SUM(BPub!G23:I23)/1000000</f>
        <v>0</v>
      </c>
      <c r="D23" s="1">
        <f>SUM(BPub!L23:N23)/1000000</f>
        <v>0</v>
      </c>
      <c r="E23" s="1">
        <f>SUM(BPub!Q23:S23)/1000000</f>
        <v>2</v>
      </c>
      <c r="F23" s="1">
        <f>SUM(BPub!V23:X23)/1000000</f>
        <v>0</v>
      </c>
      <c r="G23" s="1">
        <f>SUM(BPub!AB23:AD23)/1000000</f>
        <v>0</v>
      </c>
    </row>
    <row r="24" spans="1:7" x14ac:dyDescent="0.25">
      <c r="A24" t="s">
        <v>18</v>
      </c>
      <c r="B24" s="1">
        <f>SUM(BPub!B24:D24)/1000000</f>
        <v>0</v>
      </c>
      <c r="C24" s="1">
        <f>SUM(BPub!G24:I24)/1000000</f>
        <v>0</v>
      </c>
      <c r="D24" s="1">
        <f>SUM(BPub!L24:N24)/1000000</f>
        <v>0</v>
      </c>
      <c r="E24" s="1">
        <f>SUM(BPub!Q24:S24)/1000000</f>
        <v>2</v>
      </c>
      <c r="F24" s="1">
        <f>SUM(BPub!V24:X24)/1000000</f>
        <v>0</v>
      </c>
      <c r="G24" s="1">
        <f>SUM(BPub!AB24:AD24)/1000000</f>
        <v>0</v>
      </c>
    </row>
    <row r="25" spans="1:7" x14ac:dyDescent="0.25">
      <c r="A25" t="s">
        <v>19</v>
      </c>
      <c r="B25" s="1">
        <f>SUM(BPub!B25:D25)/1000000</f>
        <v>0</v>
      </c>
      <c r="C25" s="1">
        <f>SUM(BPub!G25:I25)/1000000</f>
        <v>0</v>
      </c>
      <c r="D25" s="1">
        <f>SUM(BPub!L25:N25)/1000000</f>
        <v>0</v>
      </c>
      <c r="E25" s="1">
        <f>SUM(BPub!Q25:S25)/1000000</f>
        <v>0</v>
      </c>
      <c r="F25" s="1">
        <f>SUM(BPub!V25:X25)/1000000</f>
        <v>0</v>
      </c>
      <c r="G25" s="1">
        <f>SUM(BPub!AB25:AD25)/1000000</f>
        <v>0</v>
      </c>
    </row>
    <row r="26" spans="1:7" x14ac:dyDescent="0.25">
      <c r="A26" t="s">
        <v>20</v>
      </c>
      <c r="B26" s="1">
        <f>SUM(BPub!B26:D26)/1000000</f>
        <v>0</v>
      </c>
      <c r="C26" s="1">
        <f>SUM(BPub!G26:I26)/1000000</f>
        <v>0</v>
      </c>
      <c r="D26" s="1">
        <f>SUM(BPub!L26:N26)/1000000</f>
        <v>0</v>
      </c>
      <c r="E26" s="1">
        <f>SUM(BPub!Q26:S26)/1000000</f>
        <v>0</v>
      </c>
      <c r="F26" s="1">
        <f>SUM(BPub!V26:X26)/1000000</f>
        <v>0</v>
      </c>
      <c r="G26" s="1">
        <f>SUM(BPub!AB26:AD26)/1000000</f>
        <v>0</v>
      </c>
    </row>
    <row r="27" spans="1:7" x14ac:dyDescent="0.25">
      <c r="A27" t="s">
        <v>21</v>
      </c>
      <c r="B27" s="1">
        <f>SUM(BPub!B27:D27)/1000000</f>
        <v>0</v>
      </c>
      <c r="C27" s="1">
        <f>SUM(BPub!G27:I27)/1000000</f>
        <v>0</v>
      </c>
      <c r="D27" s="1">
        <f>SUM(BPub!L27:N27)/1000000</f>
        <v>0</v>
      </c>
      <c r="E27" s="1">
        <f>SUM(BPub!Q27:S27)/1000000</f>
        <v>0</v>
      </c>
      <c r="F27" s="1">
        <f>SUM(BPub!V27:X27)/1000000</f>
        <v>0</v>
      </c>
      <c r="G27" s="1">
        <f>SUM(BPub!AB27:AD27)/1000000</f>
        <v>0</v>
      </c>
    </row>
    <row r="28" spans="1:7" x14ac:dyDescent="0.25">
      <c r="A28" t="s">
        <v>22</v>
      </c>
      <c r="B28" s="1">
        <f>SUM(BPub!B28:D28)/1000000</f>
        <v>0</v>
      </c>
      <c r="C28" s="1">
        <f>SUM(BPub!G28:I28)/1000000</f>
        <v>0</v>
      </c>
      <c r="D28" s="1">
        <f>SUM(BPub!L28:N28)/1000000</f>
        <v>0</v>
      </c>
      <c r="E28" s="1">
        <f>SUM(BPub!Q28:S28)/1000000</f>
        <v>0</v>
      </c>
      <c r="F28" s="1">
        <f>SUM(BPub!V28:X28)/1000000</f>
        <v>0</v>
      </c>
      <c r="G28" s="1">
        <f>SUM(BPub!AB28:AD28)/1000000</f>
        <v>0</v>
      </c>
    </row>
    <row r="29" spans="1:7" x14ac:dyDescent="0.25">
      <c r="A29" t="s">
        <v>23</v>
      </c>
      <c r="B29" s="1">
        <f>SUM(BPub!B29:D29)/1000000</f>
        <v>0</v>
      </c>
      <c r="C29" s="1">
        <f>SUM(BPub!G29:I29)/1000000</f>
        <v>0</v>
      </c>
      <c r="D29" s="1">
        <f>SUM(BPub!L29:N29)/1000000</f>
        <v>0</v>
      </c>
      <c r="E29" s="1">
        <f>SUM(BPub!Q29:S29)/1000000</f>
        <v>0</v>
      </c>
      <c r="F29" s="1">
        <f>SUM(BPub!V29:X29)/1000000</f>
        <v>0</v>
      </c>
      <c r="G29" s="1">
        <f>SUM(BPub!AB29:AD29)/1000000</f>
        <v>0</v>
      </c>
    </row>
    <row r="30" spans="1:7" x14ac:dyDescent="0.25">
      <c r="A30" t="s">
        <v>24</v>
      </c>
      <c r="B30" s="1">
        <f>SUM(BPub!B30:D30)/1000000</f>
        <v>0</v>
      </c>
      <c r="C30" s="1">
        <f>SUM(BPub!G30:I30)/1000000</f>
        <v>0</v>
      </c>
      <c r="D30" s="1">
        <f>SUM(BPub!L30:N30)/1000000</f>
        <v>0</v>
      </c>
      <c r="E30" s="1">
        <f>SUM(BPub!Q30:S30)/1000000</f>
        <v>0</v>
      </c>
      <c r="F30" s="1">
        <f>SUM(BPub!V30:X30)/1000000</f>
        <v>0</v>
      </c>
      <c r="G30" s="1">
        <f>SUM(BPub!AB30:AD30)/1000000</f>
        <v>0</v>
      </c>
    </row>
    <row r="31" spans="1:7" x14ac:dyDescent="0.25">
      <c r="A31" t="s">
        <v>25</v>
      </c>
      <c r="B31" s="1">
        <f>SUM(BPub!B31:D31)/1000000</f>
        <v>0</v>
      </c>
      <c r="C31" s="1">
        <f>SUM(BPub!G31:I31)/1000000</f>
        <v>0</v>
      </c>
      <c r="D31" s="1">
        <f>SUM(BPub!L31:N31)/1000000</f>
        <v>0</v>
      </c>
      <c r="E31" s="1">
        <f>SUM(BPub!Q31:S31)/1000000</f>
        <v>0</v>
      </c>
      <c r="F31" s="1">
        <f>SUM(BPub!V31:X31)/1000000</f>
        <v>0</v>
      </c>
      <c r="G31" s="1">
        <f>SUM(BPub!AB31:AD31)/1000000</f>
        <v>0</v>
      </c>
    </row>
    <row r="32" spans="1:7" x14ac:dyDescent="0.25">
      <c r="A32" t="s">
        <v>26</v>
      </c>
      <c r="B32" s="1">
        <f>SUM(BPub!B32:D32)/1000000</f>
        <v>0</v>
      </c>
      <c r="C32" s="1">
        <f>SUM(BPub!G32:I32)/1000000</f>
        <v>0</v>
      </c>
      <c r="D32" s="1">
        <f>SUM(BPub!L32:N32)/1000000</f>
        <v>0</v>
      </c>
      <c r="E32" s="1">
        <f>SUM(BPub!Q32:S32)/1000000</f>
        <v>0</v>
      </c>
      <c r="F32" s="1">
        <f>SUM(BPub!V32:X32)/1000000</f>
        <v>0</v>
      </c>
      <c r="G32" s="1">
        <f>SUM(BPub!AB32:AD32)/1000000</f>
        <v>0</v>
      </c>
    </row>
    <row r="33" spans="1:7" x14ac:dyDescent="0.25">
      <c r="A33" t="s">
        <v>27</v>
      </c>
      <c r="B33" s="1">
        <f>SUM(BPub!B33:D33)/1000000</f>
        <v>106.81734666</v>
      </c>
      <c r="C33" s="1">
        <f>SUM(BPub!G33:I33)/1000000</f>
        <v>131.26505813</v>
      </c>
      <c r="D33" s="1">
        <f>SUM(BPub!L33:N33)/1000000</f>
        <v>284.44009764999998</v>
      </c>
      <c r="E33" s="1">
        <f>SUM(BPub!Q33:S33)/1000000</f>
        <v>479.75447821000006</v>
      </c>
      <c r="F33" s="1">
        <f>SUM(BPub!V33:X33)/1000000</f>
        <v>358.08001411000004</v>
      </c>
      <c r="G33" s="1">
        <f>SUM(BPub!AB33:AD33)/1000000</f>
        <v>1163.1745343800001</v>
      </c>
    </row>
    <row r="34" spans="1:7" x14ac:dyDescent="0.25">
      <c r="A34" t="s">
        <v>28</v>
      </c>
      <c r="B34" s="1">
        <f>SUM(BPub!B34:D34)/1000000</f>
        <v>1.1795731599999999</v>
      </c>
      <c r="C34" s="1">
        <f>SUM(BPub!G34:I34)/1000000</f>
        <v>1.0207461799999999</v>
      </c>
      <c r="D34" s="1">
        <f>SUM(BPub!L34:N34)/1000000</f>
        <v>0.24831776999999999</v>
      </c>
      <c r="E34" s="1">
        <f>SUM(BPub!Q34:S34)/1000000</f>
        <v>0.14018665999999999</v>
      </c>
      <c r="F34" s="1">
        <f>SUM(BPub!V34:X34)/1000000</f>
        <v>0.11618666</v>
      </c>
      <c r="G34" s="1">
        <f>SUM(BPub!AB34:AD34)/1000000</f>
        <v>0</v>
      </c>
    </row>
    <row r="35" spans="1:7" x14ac:dyDescent="0.25">
      <c r="A35" t="s">
        <v>29</v>
      </c>
      <c r="B35" s="1">
        <f>SUM(BPub!B35:D35)/1000000</f>
        <v>0</v>
      </c>
      <c r="C35" s="1">
        <f>SUM(BPub!G35:I35)/1000000</f>
        <v>0</v>
      </c>
      <c r="D35" s="1">
        <f>SUM(BPub!L35:N35)/1000000</f>
        <v>0</v>
      </c>
      <c r="E35" s="1">
        <f>SUM(BPub!Q35:S35)/1000000</f>
        <v>0</v>
      </c>
      <c r="F35" s="1">
        <f>SUM(BPub!V35:X35)/1000000</f>
        <v>0</v>
      </c>
      <c r="G35" s="1">
        <f>SUM(BPub!AB35:AD35)/1000000</f>
        <v>0</v>
      </c>
    </row>
    <row r="36" spans="1:7" x14ac:dyDescent="0.25">
      <c r="A36" t="s">
        <v>30</v>
      </c>
      <c r="B36" s="1">
        <f>SUM(BPub!B36:D36)/1000000</f>
        <v>0</v>
      </c>
      <c r="C36" s="1">
        <f>SUM(BPub!G36:I36)/1000000</f>
        <v>0</v>
      </c>
      <c r="D36" s="1">
        <f>SUM(BPub!L36:N36)/1000000</f>
        <v>0</v>
      </c>
      <c r="E36" s="1">
        <f>SUM(BPub!Q36:S36)/1000000</f>
        <v>0</v>
      </c>
      <c r="F36" s="1">
        <f>SUM(BPub!V36:X36)/1000000</f>
        <v>0</v>
      </c>
      <c r="G36" s="1">
        <f>SUM(BPub!AB36:AD36)/1000000</f>
        <v>0</v>
      </c>
    </row>
    <row r="37" spans="1:7" x14ac:dyDescent="0.25">
      <c r="A37" t="s">
        <v>31</v>
      </c>
      <c r="B37" s="1">
        <f>SUM(BPub!B37:D37)/1000000</f>
        <v>0</v>
      </c>
      <c r="C37" s="1">
        <f>SUM(BPub!G37:I37)/1000000</f>
        <v>0</v>
      </c>
      <c r="D37" s="1">
        <f>SUM(BPub!L37:N37)/1000000</f>
        <v>0</v>
      </c>
      <c r="E37" s="1">
        <f>SUM(BPub!Q37:S37)/1000000</f>
        <v>0</v>
      </c>
      <c r="F37" s="1">
        <f>SUM(BPub!V37:X37)/1000000</f>
        <v>0</v>
      </c>
      <c r="G37" s="1">
        <f>SUM(BPub!AB37:AD37)/1000000</f>
        <v>0</v>
      </c>
    </row>
    <row r="38" spans="1:7" x14ac:dyDescent="0.25">
      <c r="A38" t="s">
        <v>32</v>
      </c>
      <c r="B38" s="1">
        <f>SUM(BPub!B38:D38)/1000000</f>
        <v>0</v>
      </c>
      <c r="C38" s="1">
        <f>SUM(BPub!G38:I38)/1000000</f>
        <v>0</v>
      </c>
      <c r="D38" s="1">
        <f>SUM(BPub!L38:N38)/1000000</f>
        <v>0</v>
      </c>
      <c r="E38" s="1">
        <f>SUM(BPub!Q38:S38)/1000000</f>
        <v>0</v>
      </c>
      <c r="F38" s="1">
        <f>SUM(BPub!V38:X38)/1000000</f>
        <v>0</v>
      </c>
      <c r="G38" s="1">
        <f>SUM(BPub!AB38:AD38)/1000000</f>
        <v>0</v>
      </c>
    </row>
    <row r="39" spans="1:7" x14ac:dyDescent="0.25">
      <c r="A39" t="s">
        <v>33</v>
      </c>
      <c r="B39" s="1">
        <f>SUM(BPub!B39:D39)/1000000</f>
        <v>1.1795731599999999</v>
      </c>
      <c r="C39" s="1">
        <f>SUM(BPub!G39:I39)/1000000</f>
        <v>1.0207461799999999</v>
      </c>
      <c r="D39" s="1">
        <f>SUM(BPub!L39:N39)/1000000</f>
        <v>0.24831776999999999</v>
      </c>
      <c r="E39" s="1">
        <f>SUM(BPub!Q39:S39)/1000000</f>
        <v>0.14018665999999999</v>
      </c>
      <c r="F39" s="1">
        <f>SUM(BPub!V39:X39)/1000000</f>
        <v>0.11618666</v>
      </c>
      <c r="G39" s="1">
        <f>SUM(BPub!AB39:AD39)/1000000</f>
        <v>0</v>
      </c>
    </row>
    <row r="40" spans="1:7" x14ac:dyDescent="0.25">
      <c r="A40" t="s">
        <v>34</v>
      </c>
      <c r="B40" s="1">
        <f>SUM(BPub!B40:D40)/1000000</f>
        <v>24.182711210000001</v>
      </c>
      <c r="C40" s="1">
        <f>SUM(BPub!G40:I40)/1000000</f>
        <v>0</v>
      </c>
      <c r="D40" s="1">
        <f>SUM(BPub!L40:N40)/1000000</f>
        <v>0</v>
      </c>
      <c r="E40" s="1">
        <f>SUM(BPub!Q40:S40)/1000000</f>
        <v>0</v>
      </c>
      <c r="F40" s="1">
        <f>SUM(BPub!V40:X40)/1000000</f>
        <v>0</v>
      </c>
      <c r="G40" s="1">
        <f>SUM(BPub!AB40:AD40)/1000000</f>
        <v>0</v>
      </c>
    </row>
    <row r="41" spans="1:7" x14ac:dyDescent="0.25">
      <c r="A41" t="s">
        <v>35</v>
      </c>
      <c r="B41" s="1">
        <f>SUM(BPub!B41:D41)/1000000</f>
        <v>0</v>
      </c>
      <c r="C41" s="1">
        <f>SUM(BPub!G41:I41)/1000000</f>
        <v>0</v>
      </c>
      <c r="D41" s="1">
        <f>SUM(BPub!L41:N41)/1000000</f>
        <v>0</v>
      </c>
      <c r="E41" s="1">
        <f>SUM(BPub!Q41:S41)/1000000</f>
        <v>0</v>
      </c>
      <c r="F41" s="1">
        <f>SUM(BPub!V41:X41)/1000000</f>
        <v>0</v>
      </c>
      <c r="G41" s="1">
        <f>SUM(BPub!AB41:AD41)/1000000</f>
        <v>0</v>
      </c>
    </row>
    <row r="42" spans="1:7" x14ac:dyDescent="0.25">
      <c r="A42" t="s">
        <v>36</v>
      </c>
      <c r="B42" s="1">
        <f>SUM(BPub!B42:D42)/1000000</f>
        <v>0.419209</v>
      </c>
      <c r="C42" s="1">
        <f>SUM(BPub!G42:I42)/1000000</f>
        <v>0</v>
      </c>
      <c r="D42" s="1">
        <f>SUM(BPub!L42:N42)/1000000</f>
        <v>0</v>
      </c>
      <c r="E42" s="1">
        <f>SUM(BPub!Q42:S42)/1000000</f>
        <v>0</v>
      </c>
      <c r="F42" s="1">
        <f>SUM(BPub!V42:X42)/1000000</f>
        <v>0</v>
      </c>
      <c r="G42" s="1">
        <f>SUM(BPub!AB42:AD42)/1000000</f>
        <v>0</v>
      </c>
    </row>
    <row r="43" spans="1:7" x14ac:dyDescent="0.25">
      <c r="A43" t="s">
        <v>37</v>
      </c>
      <c r="B43" s="1">
        <f>SUM(BPub!B43:D43)/1000000</f>
        <v>0</v>
      </c>
      <c r="C43" s="1">
        <f>SUM(BPub!G43:I43)/1000000</f>
        <v>0</v>
      </c>
      <c r="D43" s="1">
        <f>SUM(BPub!L43:N43)/1000000</f>
        <v>0</v>
      </c>
      <c r="E43" s="1">
        <f>SUM(BPub!Q43:S43)/1000000</f>
        <v>0</v>
      </c>
      <c r="F43" s="1">
        <f>SUM(BPub!V43:X43)/1000000</f>
        <v>0</v>
      </c>
      <c r="G43" s="1">
        <f>SUM(BPub!AB43:AD43)/1000000</f>
        <v>0</v>
      </c>
    </row>
    <row r="44" spans="1:7" x14ac:dyDescent="0.25">
      <c r="A44" t="s">
        <v>38</v>
      </c>
      <c r="B44" s="1">
        <f>SUM(BPub!B44:D44)/1000000</f>
        <v>3.8098939000000001</v>
      </c>
      <c r="C44" s="1">
        <f>SUM(BPub!G44:I44)/1000000</f>
        <v>0</v>
      </c>
      <c r="D44" s="1">
        <f>SUM(BPub!L44:N44)/1000000</f>
        <v>0</v>
      </c>
      <c r="E44" s="1">
        <f>SUM(BPub!Q44:S44)/1000000</f>
        <v>0</v>
      </c>
      <c r="F44" s="1">
        <f>SUM(BPub!V44:X44)/1000000</f>
        <v>0</v>
      </c>
      <c r="G44" s="1">
        <f>SUM(BPub!AB44:AD44)/1000000</f>
        <v>0</v>
      </c>
    </row>
    <row r="45" spans="1:7" x14ac:dyDescent="0.25">
      <c r="A45" t="s">
        <v>39</v>
      </c>
      <c r="B45" s="1">
        <f>SUM(BPub!B45:D45)/1000000</f>
        <v>19.95360831</v>
      </c>
      <c r="C45" s="1">
        <f>SUM(BPub!G45:I45)/1000000</f>
        <v>0</v>
      </c>
      <c r="D45" s="1">
        <f>SUM(BPub!L45:N45)/1000000</f>
        <v>0</v>
      </c>
      <c r="E45" s="1">
        <f>SUM(BPub!Q45:S45)/1000000</f>
        <v>0</v>
      </c>
      <c r="F45" s="1">
        <f>SUM(BPub!V45:X45)/1000000</f>
        <v>0</v>
      </c>
      <c r="G45" s="1">
        <f>SUM(BPub!AB45:AD45)/1000000</f>
        <v>0</v>
      </c>
    </row>
    <row r="46" spans="1:7" x14ac:dyDescent="0.25">
      <c r="A46" t="s">
        <v>40</v>
      </c>
      <c r="B46" s="1">
        <f>SUM(BPub!B46:D46)/1000000</f>
        <v>53.423606340000006</v>
      </c>
      <c r="C46" s="1">
        <f>SUM(BPub!G46:I46)/1000000</f>
        <v>85.20123778</v>
      </c>
      <c r="D46" s="1">
        <f>SUM(BPub!L46:N46)/1000000</f>
        <v>271.63540962000002</v>
      </c>
      <c r="E46" s="1">
        <f>SUM(BPub!Q46:S46)/1000000</f>
        <v>183.22092891</v>
      </c>
      <c r="F46" s="1">
        <f>SUM(BPub!V46:X46)/1000000</f>
        <v>202.02342991000003</v>
      </c>
      <c r="G46" s="1">
        <f>SUM(BPub!AB46:AD46)/1000000</f>
        <v>190.64849944999997</v>
      </c>
    </row>
    <row r="47" spans="1:7" x14ac:dyDescent="0.25">
      <c r="A47" t="s">
        <v>41</v>
      </c>
      <c r="B47" s="1">
        <f>SUM(BPub!B47:D47)/1000000</f>
        <v>8.6</v>
      </c>
      <c r="C47" s="1">
        <f>SUM(BPub!G47:I47)/1000000</f>
        <v>28.205815569999999</v>
      </c>
      <c r="D47" s="1">
        <f>SUM(BPub!L47:N47)/1000000</f>
        <v>102.6</v>
      </c>
      <c r="E47" s="1">
        <f>SUM(BPub!Q47:S47)/1000000</f>
        <v>21.632167819999999</v>
      </c>
      <c r="F47" s="1">
        <f>SUM(BPub!V47:X47)/1000000</f>
        <v>41.431702749999999</v>
      </c>
      <c r="G47" s="1">
        <f>SUM(BPub!AB47:AD47)/1000000</f>
        <v>8.7567163799999985</v>
      </c>
    </row>
    <row r="48" spans="1:7" x14ac:dyDescent="0.25">
      <c r="A48" t="s">
        <v>42</v>
      </c>
      <c r="B48" s="1">
        <f>SUM(BPub!B48:D48)/1000000</f>
        <v>11.3</v>
      </c>
      <c r="C48" s="1">
        <f>SUM(BPub!G48:I48)/1000000</f>
        <v>0.1875</v>
      </c>
      <c r="D48" s="1">
        <f>SUM(BPub!L48:N48)/1000000</f>
        <v>83.380899120000009</v>
      </c>
      <c r="E48" s="1">
        <f>SUM(BPub!Q48:S48)/1000000</f>
        <v>15.56981261</v>
      </c>
      <c r="F48" s="1">
        <f>SUM(BPub!V48:X48)/1000000</f>
        <v>48.382636170000005</v>
      </c>
      <c r="G48" s="1">
        <f>SUM(BPub!AB48:AD48)/1000000</f>
        <v>13.072993390000001</v>
      </c>
    </row>
    <row r="49" spans="1:7" x14ac:dyDescent="0.25">
      <c r="A49" t="s">
        <v>43</v>
      </c>
      <c r="B49" s="1">
        <f>SUM(BPub!B49:D49)/1000000</f>
        <v>13.931656759999999</v>
      </c>
      <c r="C49" s="1">
        <f>SUM(BPub!G49:I49)/1000000</f>
        <v>0.89534406000000011</v>
      </c>
      <c r="D49" s="1">
        <f>SUM(BPub!L49:N49)/1000000</f>
        <v>38.694356840000005</v>
      </c>
      <c r="E49" s="1">
        <f>SUM(BPub!Q49:S49)/1000000</f>
        <v>12.13423706</v>
      </c>
      <c r="F49" s="1">
        <f>SUM(BPub!V49:X49)/1000000</f>
        <v>10.16341268</v>
      </c>
      <c r="G49" s="1">
        <f>SUM(BPub!AB49:AD49)/1000000</f>
        <v>18.505657809999999</v>
      </c>
    </row>
    <row r="50" spans="1:7" x14ac:dyDescent="0.25">
      <c r="A50" t="s">
        <v>44</v>
      </c>
      <c r="B50" s="1">
        <f>SUM(BPub!B50:D50)/1000000</f>
        <v>1.86705783</v>
      </c>
      <c r="C50" s="1">
        <f>SUM(BPub!G50:I50)/1000000</f>
        <v>3.2031962999999997</v>
      </c>
      <c r="D50" s="1">
        <f>SUM(BPub!L50:N50)/1000000</f>
        <v>5.8422115400000001</v>
      </c>
      <c r="E50" s="1">
        <f>SUM(BPub!Q50:S50)/1000000</f>
        <v>29.02385383</v>
      </c>
      <c r="F50" s="1">
        <f>SUM(BPub!V50:X50)/1000000</f>
        <v>18.481559000000001</v>
      </c>
      <c r="G50" s="1">
        <f>SUM(BPub!AB50:AD50)/1000000</f>
        <v>22.752663269999999</v>
      </c>
    </row>
    <row r="51" spans="1:7" x14ac:dyDescent="0.25">
      <c r="A51" t="s">
        <v>45</v>
      </c>
      <c r="B51" s="1">
        <f>SUM(BPub!B51:D51)/1000000</f>
        <v>17.724891750000001</v>
      </c>
      <c r="C51" s="1">
        <f>SUM(BPub!G51:I51)/1000000</f>
        <v>52.70938185</v>
      </c>
      <c r="D51" s="1">
        <f>SUM(BPub!L51:N51)/1000000</f>
        <v>41.117942119999995</v>
      </c>
      <c r="E51" s="1">
        <f>SUM(BPub!Q51:S51)/1000000</f>
        <v>104.86085759000001</v>
      </c>
      <c r="F51" s="1">
        <f>SUM(BPub!V51:X51)/1000000</f>
        <v>83.564119310000009</v>
      </c>
      <c r="G51" s="1">
        <f>SUM(BPub!AB51:AD51)/1000000</f>
        <v>127.56046859999999</v>
      </c>
    </row>
    <row r="52" spans="1:7" x14ac:dyDescent="0.25">
      <c r="A52" t="s">
        <v>46</v>
      </c>
      <c r="B52" s="1">
        <f>SUM(BPub!B52:D52)/1000000</f>
        <v>0.20470694999999997</v>
      </c>
      <c r="C52" s="1">
        <f>SUM(BPub!G52:I52)/1000000</f>
        <v>0.14986782000000001</v>
      </c>
      <c r="D52" s="1">
        <f>SUM(BPub!L52:N52)/1000000</f>
        <v>7.7685729999999995E-2</v>
      </c>
      <c r="E52" s="1">
        <f>SUM(BPub!Q52:S52)/1000000</f>
        <v>262.33905858999998</v>
      </c>
      <c r="F52" s="1">
        <f>SUM(BPub!V52:X52)/1000000</f>
        <v>95.411212969999994</v>
      </c>
      <c r="G52" s="1">
        <f>SUM(BPub!AB52:AD52)/1000000</f>
        <v>471.84578742000002</v>
      </c>
    </row>
    <row r="53" spans="1:7" x14ac:dyDescent="0.25">
      <c r="A53" t="s">
        <v>47</v>
      </c>
      <c r="B53" s="1">
        <f>SUM(BPub!B53:D53)/1000000</f>
        <v>0</v>
      </c>
      <c r="C53" s="1">
        <f>SUM(BPub!G53:I53)/1000000</f>
        <v>0</v>
      </c>
      <c r="D53" s="1">
        <f>SUM(BPub!L53:N53)/1000000</f>
        <v>0</v>
      </c>
      <c r="E53" s="1">
        <f>SUM(BPub!Q53:S53)/1000000</f>
        <v>10</v>
      </c>
      <c r="F53" s="1">
        <f>SUM(BPub!V53:X53)/1000000</f>
        <v>18.08539</v>
      </c>
      <c r="G53" s="1">
        <f>SUM(BPub!AB53:AD53)/1000000</f>
        <v>3.7022440000000004E-2</v>
      </c>
    </row>
    <row r="54" spans="1:7" x14ac:dyDescent="0.25">
      <c r="A54" t="s">
        <v>48</v>
      </c>
      <c r="B54" s="1">
        <f>SUM(BPub!B54:D54)/1000000</f>
        <v>5.0526E-4</v>
      </c>
      <c r="C54" s="1">
        <f>SUM(BPub!G54:I54)/1000000</f>
        <v>5.0526E-4</v>
      </c>
      <c r="D54" s="1">
        <f>SUM(BPub!L54:N54)/1000000</f>
        <v>5.0526E-4</v>
      </c>
      <c r="E54" s="1">
        <f>SUM(BPub!Q54:S54)/1000000</f>
        <v>0.28283747000000004</v>
      </c>
      <c r="F54" s="1">
        <f>SUM(BPub!V54:X54)/1000000</f>
        <v>15.14168724</v>
      </c>
      <c r="G54" s="1">
        <f>SUM(BPub!AB54:AD54)/1000000</f>
        <v>2.1481206099999999</v>
      </c>
    </row>
    <row r="55" spans="1:7" x14ac:dyDescent="0.25">
      <c r="A55" t="s">
        <v>49</v>
      </c>
      <c r="B55" s="1">
        <f>SUM(BPub!B55:D55)/1000000</f>
        <v>0</v>
      </c>
      <c r="C55" s="1">
        <f>SUM(BPub!G55:I55)/1000000</f>
        <v>0</v>
      </c>
      <c r="D55" s="1">
        <f>SUM(BPub!L55:N55)/1000000</f>
        <v>0</v>
      </c>
      <c r="E55" s="1">
        <f>SUM(BPub!Q55:S55)/1000000</f>
        <v>50</v>
      </c>
      <c r="F55" s="1">
        <f>SUM(BPub!V55:X55)/1000000</f>
        <v>0.33560845</v>
      </c>
      <c r="G55" s="1">
        <f>SUM(BPub!AB55:AD55)/1000000</f>
        <v>0.71819653000000006</v>
      </c>
    </row>
    <row r="56" spans="1:7" x14ac:dyDescent="0.25">
      <c r="A56" t="s">
        <v>50</v>
      </c>
      <c r="B56" s="1">
        <f>SUM(BPub!B56:D56)/1000000</f>
        <v>5.0526E-4</v>
      </c>
      <c r="C56" s="1">
        <f>SUM(BPub!G56:I56)/1000000</f>
        <v>5.0526E-4</v>
      </c>
      <c r="D56" s="1">
        <f>SUM(BPub!L56:N56)/1000000</f>
        <v>6.9475189999999992E-2</v>
      </c>
      <c r="E56" s="1">
        <f>SUM(BPub!Q56:S56)/1000000</f>
        <v>200.39564237000002</v>
      </c>
      <c r="F56" s="1">
        <f>SUM(BPub!V56:X56)/1000000</f>
        <v>54.164218249999998</v>
      </c>
      <c r="G56" s="1">
        <f>SUM(BPub!AB56:AD56)/1000000</f>
        <v>55.271288940000005</v>
      </c>
    </row>
    <row r="57" spans="1:7" x14ac:dyDescent="0.25">
      <c r="A57" t="s">
        <v>51</v>
      </c>
      <c r="B57" s="1">
        <f>SUM(BPub!B57:D57)/1000000</f>
        <v>0.20369642999999998</v>
      </c>
      <c r="C57" s="1">
        <f>SUM(BPub!G57:I57)/1000000</f>
        <v>0.1488573</v>
      </c>
      <c r="D57" s="1">
        <f>SUM(BPub!L57:N57)/1000000</f>
        <v>7.7052800000000001E-3</v>
      </c>
      <c r="E57" s="1">
        <f>SUM(BPub!Q57:S57)/1000000</f>
        <v>1.66057875</v>
      </c>
      <c r="F57" s="1">
        <f>SUM(BPub!V57:X57)/1000000</f>
        <v>7.6843090299999997</v>
      </c>
      <c r="G57" s="1">
        <f>SUM(BPub!AB57:AD57)/1000000</f>
        <v>413.67115889999997</v>
      </c>
    </row>
    <row r="58" spans="1:7" x14ac:dyDescent="0.25">
      <c r="A58" t="s">
        <v>52</v>
      </c>
      <c r="B58" s="1">
        <f>SUM(BPub!B58:D58)/1000000</f>
        <v>5.2824543100000003</v>
      </c>
      <c r="C58" s="1">
        <f>SUM(BPub!G58:I58)/1000000</f>
        <v>5.3079925899999996</v>
      </c>
      <c r="D58" s="1">
        <f>SUM(BPub!L58:N58)/1000000</f>
        <v>4.6300398600000001</v>
      </c>
      <c r="E58" s="1">
        <f>SUM(BPub!Q58:S58)/1000000</f>
        <v>5.1186692800000007</v>
      </c>
      <c r="F58" s="1">
        <f>SUM(BPub!V58:X58)/1000000</f>
        <v>5.0983332599999995</v>
      </c>
      <c r="G58" s="1">
        <f>SUM(BPub!AB58:AD58)/1000000</f>
        <v>5.0853715099999999</v>
      </c>
    </row>
    <row r="59" spans="1:7" x14ac:dyDescent="0.25">
      <c r="A59" t="s">
        <v>53</v>
      </c>
      <c r="B59" s="1">
        <f>SUM(BPub!B59:D59)/1000000</f>
        <v>0</v>
      </c>
      <c r="C59" s="1">
        <f>SUM(BPub!G59:I59)/1000000</f>
        <v>0</v>
      </c>
      <c r="D59" s="1">
        <f>SUM(BPub!L59:N59)/1000000</f>
        <v>0</v>
      </c>
      <c r="E59" s="1">
        <f>SUM(BPub!Q59:S59)/1000000</f>
        <v>0</v>
      </c>
      <c r="F59" s="1">
        <f>SUM(BPub!V59:X59)/1000000</f>
        <v>0</v>
      </c>
      <c r="G59" s="1">
        <f>SUM(BPub!AB59:AD59)/1000000</f>
        <v>0</v>
      </c>
    </row>
    <row r="60" spans="1:7" x14ac:dyDescent="0.25">
      <c r="A60" t="s">
        <v>54</v>
      </c>
      <c r="B60" s="1">
        <f>SUM(BPub!B60:D60)/1000000</f>
        <v>0</v>
      </c>
      <c r="C60" s="1">
        <f>SUM(BPub!G60:I60)/1000000</f>
        <v>0</v>
      </c>
      <c r="D60" s="1">
        <f>SUM(BPub!L60:N60)/1000000</f>
        <v>0</v>
      </c>
      <c r="E60" s="1">
        <f>SUM(BPub!Q60:S60)/1000000</f>
        <v>0</v>
      </c>
      <c r="F60" s="1">
        <f>SUM(BPub!V60:X60)/1000000</f>
        <v>0</v>
      </c>
      <c r="G60" s="1">
        <f>SUM(BPub!AB60:AD60)/1000000</f>
        <v>0</v>
      </c>
    </row>
    <row r="61" spans="1:7" x14ac:dyDescent="0.25">
      <c r="A61" t="s">
        <v>55</v>
      </c>
      <c r="B61" s="1">
        <f>SUM(BPub!B61:D61)/1000000</f>
        <v>0</v>
      </c>
      <c r="C61" s="1">
        <f>SUM(BPub!G61:I61)/1000000</f>
        <v>0</v>
      </c>
      <c r="D61" s="1">
        <f>SUM(BPub!L61:N61)/1000000</f>
        <v>0</v>
      </c>
      <c r="E61" s="1">
        <f>SUM(BPub!Q61:S61)/1000000</f>
        <v>0</v>
      </c>
      <c r="F61" s="1">
        <f>SUM(BPub!V61:X61)/1000000</f>
        <v>0</v>
      </c>
      <c r="G61" s="1">
        <f>SUM(BPub!AB61:AD61)/1000000</f>
        <v>0</v>
      </c>
    </row>
    <row r="62" spans="1:7" x14ac:dyDescent="0.25">
      <c r="A62" t="s">
        <v>56</v>
      </c>
      <c r="B62" s="1">
        <f>SUM(BPub!B62:D62)/1000000</f>
        <v>0</v>
      </c>
      <c r="C62" s="1">
        <f>SUM(BPub!G62:I62)/1000000</f>
        <v>0</v>
      </c>
      <c r="D62" s="1">
        <f>SUM(BPub!L62:N62)/1000000</f>
        <v>0</v>
      </c>
      <c r="E62" s="1">
        <f>SUM(BPub!Q62:S62)/1000000</f>
        <v>0</v>
      </c>
      <c r="F62" s="1">
        <f>SUM(BPub!V62:X62)/1000000</f>
        <v>0</v>
      </c>
      <c r="G62" s="1">
        <f>SUM(BPub!AB62:AD62)/1000000</f>
        <v>0</v>
      </c>
    </row>
    <row r="63" spans="1:7" x14ac:dyDescent="0.25">
      <c r="A63" t="s">
        <v>57</v>
      </c>
      <c r="B63" s="1">
        <f>SUM(BPub!B63:D63)/1000000</f>
        <v>0</v>
      </c>
      <c r="C63" s="1">
        <f>SUM(BPub!G63:I63)/1000000</f>
        <v>0</v>
      </c>
      <c r="D63" s="1">
        <f>SUM(BPub!L63:N63)/1000000</f>
        <v>0</v>
      </c>
      <c r="E63" s="1">
        <f>SUM(BPub!Q63:S63)/1000000</f>
        <v>0</v>
      </c>
      <c r="F63" s="1">
        <f>SUM(BPub!V63:X63)/1000000</f>
        <v>5.0983332599999995</v>
      </c>
      <c r="G63" s="1">
        <f>SUM(BPub!AB63:AD63)/1000000</f>
        <v>5.0853715099999999</v>
      </c>
    </row>
    <row r="64" spans="1:7" x14ac:dyDescent="0.25">
      <c r="A64" t="s">
        <v>58</v>
      </c>
      <c r="B64" s="1">
        <f>SUM(BPub!B64:D64)/1000000</f>
        <v>0</v>
      </c>
      <c r="C64" s="1">
        <f>SUM(BPub!G64:I64)/1000000</f>
        <v>0</v>
      </c>
      <c r="D64" s="1">
        <f>SUM(BPub!L64:N64)/1000000</f>
        <v>0.13599345999999998</v>
      </c>
      <c r="E64" s="1">
        <f>SUM(BPub!Q64:S64)/1000000</f>
        <v>5.1186692800000007</v>
      </c>
      <c r="F64" s="1">
        <f>SUM(BPub!V64:X64)/1000000</f>
        <v>0</v>
      </c>
      <c r="G64" s="1">
        <f>SUM(BPub!AB64:AD64)/1000000</f>
        <v>0</v>
      </c>
    </row>
    <row r="65" spans="1:7" x14ac:dyDescent="0.25">
      <c r="A65" t="s">
        <v>59</v>
      </c>
      <c r="B65" s="1">
        <f>SUM(BPub!B65:D65)/1000000</f>
        <v>5.2824543100000003</v>
      </c>
      <c r="C65" s="1">
        <f>SUM(BPub!G65:I65)/1000000</f>
        <v>5.3079925899999996</v>
      </c>
      <c r="D65" s="1">
        <f>SUM(BPub!L65:N65)/1000000</f>
        <v>4.4940464000000002</v>
      </c>
      <c r="E65" s="1">
        <f>SUM(BPub!Q65:S65)/1000000</f>
        <v>0</v>
      </c>
      <c r="F65" s="1">
        <f>SUM(BPub!V65:X65)/1000000</f>
        <v>0</v>
      </c>
      <c r="G65" s="1">
        <f>SUM(BPub!AB65:AD65)/1000000</f>
        <v>0</v>
      </c>
    </row>
    <row r="66" spans="1:7" x14ac:dyDescent="0.25">
      <c r="A66" t="s">
        <v>60</v>
      </c>
      <c r="B66" s="1">
        <f>SUM(BPub!B66:D66)/1000000</f>
        <v>0</v>
      </c>
      <c r="C66" s="1">
        <f>SUM(BPub!G66:I66)/1000000</f>
        <v>0</v>
      </c>
      <c r="D66" s="1">
        <f>SUM(BPub!L66:N66)/1000000</f>
        <v>0</v>
      </c>
      <c r="E66" s="1">
        <f>SUM(BPub!Q66:S66)/1000000</f>
        <v>0</v>
      </c>
      <c r="F66" s="1">
        <f>SUM(BPub!V66:X66)/1000000</f>
        <v>0</v>
      </c>
      <c r="G66" s="1">
        <f>SUM(BPub!AB66:AD66)/1000000</f>
        <v>0</v>
      </c>
    </row>
    <row r="67" spans="1:7" x14ac:dyDescent="0.25">
      <c r="A67" t="s">
        <v>61</v>
      </c>
      <c r="B67" s="1">
        <f>SUM(BPub!B67:D67)/1000000</f>
        <v>10.436</v>
      </c>
      <c r="C67" s="1">
        <f>SUM(BPub!G67:I67)/1000000</f>
        <v>1.6E-2</v>
      </c>
      <c r="D67" s="1">
        <f>SUM(BPub!L67:N67)/1000000</f>
        <v>0</v>
      </c>
      <c r="E67" s="1">
        <f>SUM(BPub!Q67:S67)/1000000</f>
        <v>0</v>
      </c>
      <c r="F67" s="1">
        <f>SUM(BPub!V67:X67)/1000000</f>
        <v>5.1079446700000002</v>
      </c>
      <c r="G67" s="1">
        <f>SUM(BPub!AB67:AD67)/1000000</f>
        <v>407.49953863999997</v>
      </c>
    </row>
    <row r="68" spans="1:7" x14ac:dyDescent="0.25">
      <c r="A68" t="s">
        <v>62</v>
      </c>
      <c r="B68" s="1">
        <f>SUM(BPub!B68:D68)/1000000</f>
        <v>0</v>
      </c>
      <c r="C68" s="1">
        <f>SUM(BPub!G68:I68)/1000000</f>
        <v>0</v>
      </c>
      <c r="D68" s="1">
        <f>SUM(BPub!L68:N68)/1000000</f>
        <v>0</v>
      </c>
      <c r="E68" s="1">
        <f>SUM(BPub!Q68:S68)/1000000</f>
        <v>0</v>
      </c>
      <c r="F68" s="1">
        <f>SUM(BPub!V68:X68)/1000000</f>
        <v>9.5000000000000001E-2</v>
      </c>
      <c r="G68" s="1">
        <f>SUM(BPub!AB68:AD68)/1000000</f>
        <v>0</v>
      </c>
    </row>
    <row r="69" spans="1:7" x14ac:dyDescent="0.25">
      <c r="A69" t="s">
        <v>63</v>
      </c>
      <c r="B69" s="1">
        <f>SUM(BPub!B69:D69)/1000000</f>
        <v>0</v>
      </c>
      <c r="C69" s="1">
        <f>SUM(BPub!G69:I69)/1000000</f>
        <v>0</v>
      </c>
      <c r="D69" s="1">
        <f>SUM(BPub!L69:N69)/1000000</f>
        <v>0</v>
      </c>
      <c r="E69" s="1">
        <f>SUM(BPub!Q69:S69)/1000000</f>
        <v>0</v>
      </c>
      <c r="F69" s="1">
        <f>SUM(BPub!V69:X69)/1000000</f>
        <v>5.0129446699999995</v>
      </c>
      <c r="G69" s="1">
        <f>SUM(BPub!AB69:AD69)/1000000</f>
        <v>0</v>
      </c>
    </row>
    <row r="70" spans="1:7" x14ac:dyDescent="0.25">
      <c r="A70" t="s">
        <v>64</v>
      </c>
      <c r="B70" s="1">
        <f>SUM(BPub!B70:D70)/1000000</f>
        <v>0</v>
      </c>
      <c r="C70" s="1">
        <f>SUM(BPub!G70:I70)/1000000</f>
        <v>0</v>
      </c>
      <c r="D70" s="1">
        <f>SUM(BPub!L70:N70)/1000000</f>
        <v>0</v>
      </c>
      <c r="E70" s="1">
        <f>SUM(BPub!Q70:S70)/1000000</f>
        <v>0</v>
      </c>
      <c r="F70" s="1">
        <f>SUM(BPub!V70:X70)/1000000</f>
        <v>0</v>
      </c>
      <c r="G70" s="1">
        <f>SUM(BPub!AB70:AD70)/1000000</f>
        <v>0</v>
      </c>
    </row>
    <row r="71" spans="1:7" x14ac:dyDescent="0.25">
      <c r="A71" t="s">
        <v>65</v>
      </c>
      <c r="B71" s="1">
        <f>SUM(BPub!B71:D71)/1000000</f>
        <v>0</v>
      </c>
      <c r="C71" s="1">
        <f>SUM(BPub!G71:I71)/1000000</f>
        <v>0</v>
      </c>
      <c r="D71" s="1">
        <f>SUM(BPub!L71:N71)/1000000</f>
        <v>0</v>
      </c>
      <c r="E71" s="1">
        <f>SUM(BPub!Q71:S71)/1000000</f>
        <v>0</v>
      </c>
      <c r="F71" s="1">
        <f>SUM(BPub!V71:X71)/1000000</f>
        <v>0</v>
      </c>
      <c r="G71" s="1">
        <f>SUM(BPub!AB71:AD71)/1000000</f>
        <v>0</v>
      </c>
    </row>
    <row r="72" spans="1:7" x14ac:dyDescent="0.25">
      <c r="A72" t="s">
        <v>66</v>
      </c>
      <c r="B72" s="1">
        <f>SUM(BPub!B72:D72)/1000000</f>
        <v>0</v>
      </c>
      <c r="C72" s="1">
        <f>SUM(BPub!G72:I72)/1000000</f>
        <v>0</v>
      </c>
      <c r="D72" s="1">
        <f>SUM(BPub!L72:N72)/1000000</f>
        <v>0</v>
      </c>
      <c r="E72" s="1">
        <f>SUM(BPub!Q72:S72)/1000000</f>
        <v>0</v>
      </c>
      <c r="F72" s="1">
        <f>SUM(BPub!V72:X72)/1000000</f>
        <v>0</v>
      </c>
      <c r="G72" s="1">
        <f>SUM(BPub!AB72:AD72)/1000000</f>
        <v>150</v>
      </c>
    </row>
    <row r="73" spans="1:7" x14ac:dyDescent="0.25">
      <c r="A73" t="s">
        <v>67</v>
      </c>
      <c r="B73" s="1">
        <f>SUM(BPub!B73:D73)/1000000</f>
        <v>0</v>
      </c>
      <c r="C73" s="1">
        <f>SUM(BPub!G73:I73)/1000000</f>
        <v>0</v>
      </c>
      <c r="D73" s="1">
        <f>SUM(BPub!L73:N73)/1000000</f>
        <v>0</v>
      </c>
      <c r="E73" s="1">
        <f>SUM(BPub!Q73:S73)/1000000</f>
        <v>0</v>
      </c>
      <c r="F73" s="1">
        <f>SUM(BPub!V73:X73)/1000000</f>
        <v>0</v>
      </c>
      <c r="G73" s="1">
        <f>SUM(BPub!AB73:AD73)/1000000</f>
        <v>0</v>
      </c>
    </row>
    <row r="74" spans="1:7" x14ac:dyDescent="0.25">
      <c r="A74" t="s">
        <v>68</v>
      </c>
      <c r="B74" s="1">
        <f>SUM(BPub!B74:D74)/1000000</f>
        <v>0</v>
      </c>
      <c r="C74" s="1">
        <f>SUM(BPub!G74:I74)/1000000</f>
        <v>0</v>
      </c>
      <c r="D74" s="1">
        <f>SUM(BPub!L74:N74)/1000000</f>
        <v>0</v>
      </c>
      <c r="E74" s="1">
        <f>SUM(BPub!Q74:S74)/1000000</f>
        <v>0</v>
      </c>
      <c r="F74" s="1">
        <f>SUM(BPub!V74:X74)/1000000</f>
        <v>0</v>
      </c>
      <c r="G74" s="1">
        <f>SUM(BPub!AB74:AD74)/1000000</f>
        <v>257.49953863999997</v>
      </c>
    </row>
    <row r="75" spans="1:7" x14ac:dyDescent="0.25">
      <c r="A75" t="s">
        <v>69</v>
      </c>
      <c r="B75" s="1">
        <f>SUM(BPub!B75:D75)/1000000</f>
        <v>10.436</v>
      </c>
      <c r="C75" s="1">
        <f>SUM(BPub!G75:I75)/1000000</f>
        <v>1.6E-2</v>
      </c>
      <c r="D75" s="1">
        <f>SUM(BPub!L75:N75)/1000000</f>
        <v>0</v>
      </c>
      <c r="E75" s="1">
        <f>SUM(BPub!Q75:S75)/1000000</f>
        <v>0</v>
      </c>
      <c r="F75" s="1">
        <f>SUM(BPub!V75:X75)/1000000</f>
        <v>0</v>
      </c>
      <c r="G75" s="1">
        <f>SUM(BPub!AB75:AD75)/1000000</f>
        <v>0</v>
      </c>
    </row>
    <row r="76" spans="1:7" x14ac:dyDescent="0.25">
      <c r="A76" t="s">
        <v>70</v>
      </c>
      <c r="B76" s="1">
        <f>SUM(BPub!B76:D76)/1000000</f>
        <v>12.58608203</v>
      </c>
      <c r="C76" s="1">
        <f>SUM(BPub!G76:I76)/1000000</f>
        <v>40.224141589999995</v>
      </c>
      <c r="D76" s="1">
        <f>SUM(BPub!L76:N76)/1000000</f>
        <v>8.1529040399999992</v>
      </c>
      <c r="E76" s="1">
        <f>SUM(BPub!Q76:S76)/1000000</f>
        <v>29.645584710000001</v>
      </c>
      <c r="F76" s="1">
        <f>SUM(BPub!V76:X76)/1000000</f>
        <v>51.464770999999999</v>
      </c>
      <c r="G76" s="1">
        <f>SUM(BPub!AB76:AD76)/1000000</f>
        <v>88.153946349999998</v>
      </c>
    </row>
    <row r="77" spans="1:7" x14ac:dyDescent="0.25">
      <c r="A77" t="s">
        <v>71</v>
      </c>
      <c r="B77" s="1">
        <f>SUM(BPub!B77:D77)/1000000</f>
        <v>0</v>
      </c>
      <c r="C77" s="1">
        <f>SUM(BPub!G77:I77)/1000000</f>
        <v>0</v>
      </c>
      <c r="D77" s="1">
        <f>SUM(BPub!L77:N77)/1000000</f>
        <v>0</v>
      </c>
      <c r="E77" s="1">
        <f>SUM(BPub!Q77:S77)/1000000</f>
        <v>0.47144114000000004</v>
      </c>
      <c r="F77" s="1">
        <f>SUM(BPub!V77:X77)/1000000</f>
        <v>0.43</v>
      </c>
      <c r="G77" s="1">
        <f>SUM(BPub!AB77:AD77)/1000000</f>
        <v>0.65400000000000003</v>
      </c>
    </row>
    <row r="78" spans="1:7" x14ac:dyDescent="0.25">
      <c r="A78" t="s">
        <v>72</v>
      </c>
      <c r="B78" s="1">
        <f>SUM(BPub!B78:D78)/1000000</f>
        <v>0</v>
      </c>
      <c r="C78" s="1">
        <f>SUM(BPub!G78:I78)/1000000</f>
        <v>0</v>
      </c>
      <c r="D78" s="1">
        <f>SUM(BPub!L78:N78)/1000000</f>
        <v>0</v>
      </c>
      <c r="E78" s="1">
        <f>SUM(BPub!Q78:S78)/1000000</f>
        <v>0</v>
      </c>
      <c r="F78" s="1">
        <f>SUM(BPub!V78:X78)/1000000</f>
        <v>0</v>
      </c>
      <c r="G78" s="1">
        <f>SUM(BPub!AB78:AD78)/1000000</f>
        <v>0</v>
      </c>
    </row>
    <row r="79" spans="1:7" x14ac:dyDescent="0.25">
      <c r="A79" t="s">
        <v>73</v>
      </c>
      <c r="B79" s="1">
        <f>SUM(BPub!B79:D79)/1000000</f>
        <v>2.0075540300000001</v>
      </c>
      <c r="C79" s="1">
        <f>SUM(BPub!G79:I79)/1000000</f>
        <v>5.2498736100000007</v>
      </c>
      <c r="D79" s="1">
        <f>SUM(BPub!L79:N79)/1000000</f>
        <v>8.1529040399999992</v>
      </c>
      <c r="E79" s="1">
        <f>SUM(BPub!Q79:S79)/1000000</f>
        <v>29.174143570000002</v>
      </c>
      <c r="F79" s="1">
        <f>SUM(BPub!V79:X79)/1000000</f>
        <v>51.034770999999999</v>
      </c>
      <c r="G79" s="1">
        <f>SUM(BPub!AB79:AD79)/1000000</f>
        <v>87.499946349999988</v>
      </c>
    </row>
    <row r="80" spans="1:7" x14ac:dyDescent="0.25">
      <c r="A80" t="s">
        <v>74</v>
      </c>
      <c r="B80" s="1">
        <f>SUM(BPub!B80:D80)/1000000</f>
        <v>10.578528</v>
      </c>
      <c r="C80" s="1">
        <f>SUM(BPub!G80:I80)/1000000</f>
        <v>34.974267979999993</v>
      </c>
      <c r="D80" s="1">
        <f>SUM(BPub!L80:N80)/1000000</f>
        <v>0</v>
      </c>
      <c r="E80" s="1">
        <f>SUM(BPub!Q80:S80)/1000000</f>
        <v>0</v>
      </c>
      <c r="F80" s="1">
        <f>SUM(BPub!V80:X80)/1000000</f>
        <v>0</v>
      </c>
      <c r="G80" s="1">
        <f>SUM(BPub!AB80:AD80)/1000000</f>
        <v>0</v>
      </c>
    </row>
    <row r="81" spans="1:7" x14ac:dyDescent="0.25">
      <c r="A81" t="s">
        <v>75</v>
      </c>
      <c r="B81" s="1">
        <f>SUM(BPub!B81:D81)/1000000</f>
        <v>0</v>
      </c>
      <c r="C81" s="1">
        <f>SUM(BPub!G81:I81)/1000000</f>
        <v>0</v>
      </c>
      <c r="D81" s="1">
        <f>SUM(BPub!L81:N81)/1000000</f>
        <v>0</v>
      </c>
      <c r="E81" s="1">
        <f>SUM(BPub!Q81:S81)/1000000</f>
        <v>0</v>
      </c>
      <c r="F81" s="1">
        <f>SUM(BPub!V81:X81)/1000000</f>
        <v>0</v>
      </c>
      <c r="G81" s="1">
        <f>SUM(BPub!AB81:AD81)/1000000</f>
        <v>0</v>
      </c>
    </row>
    <row r="82" spans="1:7" x14ac:dyDescent="0.25">
      <c r="A82" t="s">
        <v>76</v>
      </c>
      <c r="B82" s="1">
        <f>SUM(BPub!B82:D82)/1000000</f>
        <v>-0.47778734</v>
      </c>
      <c r="C82" s="1">
        <f>SUM(BPub!G82:I82)/1000000</f>
        <v>-0.6549278300000001</v>
      </c>
      <c r="D82" s="1">
        <f>SUM(BPub!L82:N82)/1000000</f>
        <v>-0.30425936999999997</v>
      </c>
      <c r="E82" s="1">
        <f>SUM(BPub!Q82:S82)/1000000</f>
        <v>-0.70994993999999989</v>
      </c>
      <c r="F82" s="1">
        <f>SUM(BPub!V82:X82)/1000000</f>
        <v>-1.1418643599999998</v>
      </c>
      <c r="G82" s="1">
        <f>SUM(BPub!AB82:AD82)/1000000</f>
        <v>-5.860899E-2</v>
      </c>
    </row>
    <row r="83" spans="1:7" x14ac:dyDescent="0.25">
      <c r="A83" t="s">
        <v>77</v>
      </c>
      <c r="B83" s="1">
        <f>SUM(BPub!B83:D83)/1000000</f>
        <v>-0.47778734</v>
      </c>
      <c r="C83" s="1">
        <f>SUM(BPub!G83:I83)/1000000</f>
        <v>-0.6549278300000001</v>
      </c>
      <c r="D83" s="1">
        <f>SUM(BPub!L83:N83)/1000000</f>
        <v>-0.30425936999999997</v>
      </c>
      <c r="E83" s="1">
        <f>SUM(BPub!Q83:S83)/1000000</f>
        <v>-0.70994993999999989</v>
      </c>
      <c r="F83" s="1">
        <f>SUM(BPub!V83:X83)/1000000</f>
        <v>-0.84186435999999998</v>
      </c>
      <c r="G83" s="1">
        <f>SUM(BPub!AB83:AD83)/1000000</f>
        <v>-5.860899E-2</v>
      </c>
    </row>
    <row r="84" spans="1:7" x14ac:dyDescent="0.25">
      <c r="A84" t="s">
        <v>78</v>
      </c>
      <c r="B84" s="1">
        <f>SUM(BPub!B84:D84)/1000000</f>
        <v>0</v>
      </c>
      <c r="C84" s="1">
        <f>SUM(BPub!G84:I84)/1000000</f>
        <v>0</v>
      </c>
      <c r="D84" s="1">
        <f>SUM(BPub!L84:N84)/1000000</f>
        <v>0</v>
      </c>
      <c r="E84" s="1">
        <f>SUM(BPub!Q84:S84)/1000000</f>
        <v>0</v>
      </c>
      <c r="F84" s="1">
        <f>SUM(BPub!V84:X84)/1000000</f>
        <v>-0.3</v>
      </c>
      <c r="G84" s="1">
        <f>SUM(BPub!AB84:AD84)/1000000</f>
        <v>0</v>
      </c>
    </row>
    <row r="85" spans="1:7" x14ac:dyDescent="0.25">
      <c r="A85" t="s">
        <v>79</v>
      </c>
      <c r="B85" s="1">
        <f>SUM(BPub!B85:D85)/1000000</f>
        <v>559.10379655000008</v>
      </c>
      <c r="C85" s="1">
        <f>SUM(BPub!G85:I85)/1000000</f>
        <v>867.27453634000005</v>
      </c>
      <c r="D85" s="1">
        <f>SUM(BPub!L85:N85)/1000000</f>
        <v>1395.10773589</v>
      </c>
      <c r="E85" s="1">
        <f>SUM(BPub!Q85:S85)/1000000</f>
        <v>1759.7968383699999</v>
      </c>
      <c r="F85" s="1">
        <f>SUM(BPub!V85:X85)/1000000</f>
        <v>2012.7692508800001</v>
      </c>
      <c r="G85" s="1">
        <f>SUM(BPub!AB85:AD85)/1000000</f>
        <v>2255.1792137999996</v>
      </c>
    </row>
    <row r="86" spans="1:7" x14ac:dyDescent="0.25">
      <c r="A86" t="s">
        <v>80</v>
      </c>
      <c r="B86" s="1">
        <f>SUM(BPub!B86:D86)/1000000</f>
        <v>552.18737928999997</v>
      </c>
      <c r="C86" s="1">
        <f>SUM(BPub!G86:I86)/1000000</f>
        <v>837.44182261000003</v>
      </c>
      <c r="D86" s="1">
        <f>SUM(BPub!L86:N86)/1000000</f>
        <v>1327.6554225699999</v>
      </c>
      <c r="E86" s="1">
        <f>SUM(BPub!Q86:S86)/1000000</f>
        <v>1692.6385731799999</v>
      </c>
      <c r="F86" s="1">
        <f>SUM(BPub!V86:X86)/1000000</f>
        <v>1942.3953070700002</v>
      </c>
      <c r="G86" s="1">
        <f>SUM(BPub!AB86:AD86)/1000000</f>
        <v>1236.56455398</v>
      </c>
    </row>
    <row r="87" spans="1:7" x14ac:dyDescent="0.25">
      <c r="A87" t="s">
        <v>81</v>
      </c>
      <c r="B87" s="1">
        <f>SUM(BPub!B87:D87)/1000000</f>
        <v>15.00782343</v>
      </c>
      <c r="C87" s="1">
        <f>SUM(BPub!G87:I87)/1000000</f>
        <v>20.273830009999998</v>
      </c>
      <c r="D87" s="1">
        <f>SUM(BPub!L87:N87)/1000000</f>
        <v>31.881396280000001</v>
      </c>
      <c r="E87" s="1">
        <f>SUM(BPub!Q87:S87)/1000000</f>
        <v>44.636798649999996</v>
      </c>
      <c r="F87" s="1">
        <f>SUM(BPub!V87:X87)/1000000</f>
        <v>60.235480109999997</v>
      </c>
      <c r="G87" s="1">
        <f>SUM(BPub!AB87:AD87)/1000000</f>
        <v>45.612838489999994</v>
      </c>
    </row>
    <row r="88" spans="1:7" x14ac:dyDescent="0.25">
      <c r="A88" t="s">
        <v>82</v>
      </c>
      <c r="B88" s="1">
        <f>SUM(BPub!B88:D88)/1000000</f>
        <v>27.358526550000001</v>
      </c>
      <c r="C88" s="1">
        <f>SUM(BPub!G88:I88)/1000000</f>
        <v>34.260603420000002</v>
      </c>
      <c r="D88" s="1">
        <f>SUM(BPub!L88:N88)/1000000</f>
        <v>50.303038849999993</v>
      </c>
      <c r="E88" s="1">
        <f>SUM(BPub!Q88:S88)/1000000</f>
        <v>78.82148497</v>
      </c>
      <c r="F88" s="1">
        <f>SUM(BPub!V88:X88)/1000000</f>
        <v>100.58011465000001</v>
      </c>
      <c r="G88" s="1">
        <f>SUM(BPub!AB88:AD88)/1000000</f>
        <v>65.107819120000002</v>
      </c>
    </row>
    <row r="89" spans="1:7" x14ac:dyDescent="0.25">
      <c r="A89" t="s">
        <v>83</v>
      </c>
      <c r="B89" s="1">
        <f>SUM(BPub!B89:D89)/1000000</f>
        <v>35.581037780000003</v>
      </c>
      <c r="C89" s="1">
        <f>SUM(BPub!G89:I89)/1000000</f>
        <v>55.26212013</v>
      </c>
      <c r="D89" s="1">
        <f>SUM(BPub!L89:N89)/1000000</f>
        <v>83.490130759999985</v>
      </c>
      <c r="E89" s="1">
        <f>SUM(BPub!Q89:S89)/1000000</f>
        <v>117.82170671999999</v>
      </c>
      <c r="F89" s="1">
        <f>SUM(BPub!V89:X89)/1000000</f>
        <v>138.71860687999998</v>
      </c>
      <c r="G89" s="1">
        <f>SUM(BPub!AB89:AD89)/1000000</f>
        <v>88.59069027000001</v>
      </c>
    </row>
    <row r="90" spans="1:7" x14ac:dyDescent="0.25">
      <c r="A90" t="s">
        <v>84</v>
      </c>
      <c r="B90" s="1">
        <f>SUM(BPub!B90:D90)/1000000</f>
        <v>65.786958130000002</v>
      </c>
      <c r="C90" s="1">
        <f>SUM(BPub!G90:I90)/1000000</f>
        <v>93.448372550000002</v>
      </c>
      <c r="D90" s="1">
        <f>SUM(BPub!L90:N90)/1000000</f>
        <v>157.90550134</v>
      </c>
      <c r="E90" s="1">
        <f>SUM(BPub!Q90:S90)/1000000</f>
        <v>210.40371367000003</v>
      </c>
      <c r="F90" s="1">
        <f>SUM(BPub!V90:X90)/1000000</f>
        <v>245.53654451</v>
      </c>
      <c r="G90" s="1">
        <f>SUM(BPub!AB90:AD90)/1000000</f>
        <v>157.45311574000002</v>
      </c>
    </row>
    <row r="91" spans="1:7" x14ac:dyDescent="0.25">
      <c r="A91" t="s">
        <v>85</v>
      </c>
      <c r="B91" s="1">
        <f>SUM(BPub!B91:D91)/1000000</f>
        <v>408.45303340000004</v>
      </c>
      <c r="C91" s="1">
        <f>SUM(BPub!G91:I91)/1000000</f>
        <v>634.19689649999998</v>
      </c>
      <c r="D91" s="1">
        <f>SUM(BPub!L91:N91)/1000000</f>
        <v>1004.0753553399999</v>
      </c>
      <c r="E91" s="1">
        <f>SUM(BPub!Q91:S91)/1000000</f>
        <v>1240.9548691700002</v>
      </c>
      <c r="F91" s="1">
        <f>SUM(BPub!V91:X91)/1000000</f>
        <v>1397.3245609200001</v>
      </c>
      <c r="G91" s="1">
        <f>SUM(BPub!AB91:AD91)/1000000</f>
        <v>879.80009036000001</v>
      </c>
    </row>
    <row r="92" spans="1:7" x14ac:dyDescent="0.25">
      <c r="A92" t="s">
        <v>86</v>
      </c>
      <c r="B92" s="1">
        <f>SUM(BPub!B92:D92)/1000000</f>
        <v>0</v>
      </c>
      <c r="C92" s="1">
        <f>SUM(BPub!G92:I92)/1000000</f>
        <v>0</v>
      </c>
      <c r="D92" s="1">
        <f>SUM(BPub!L92:N92)/1000000</f>
        <v>0</v>
      </c>
      <c r="E92" s="1">
        <f>SUM(BPub!Q92:S92)/1000000</f>
        <v>0</v>
      </c>
      <c r="F92" s="1">
        <f>SUM(BPub!V92:X92)/1000000</f>
        <v>0</v>
      </c>
      <c r="G92" s="1">
        <f>SUM(BPub!AB92:AD92)/1000000</f>
        <v>0</v>
      </c>
    </row>
    <row r="93" spans="1:7" x14ac:dyDescent="0.25">
      <c r="A93" t="s">
        <v>87</v>
      </c>
      <c r="B93" s="1">
        <f>SUM(BPub!B93:D93)/1000000</f>
        <v>0</v>
      </c>
      <c r="C93" s="1">
        <f>SUM(BPub!G93:I93)/1000000</f>
        <v>0</v>
      </c>
      <c r="D93" s="1">
        <f>SUM(BPub!L93:N93)/1000000</f>
        <v>0</v>
      </c>
      <c r="E93" s="1">
        <f>SUM(BPub!Q93:S93)/1000000</f>
        <v>0</v>
      </c>
      <c r="F93" s="1">
        <f>SUM(BPub!V93:X93)/1000000</f>
        <v>0</v>
      </c>
      <c r="G93" s="1">
        <f>SUM(BPub!AB93:AD93)/1000000</f>
        <v>0</v>
      </c>
    </row>
    <row r="94" spans="1:7" x14ac:dyDescent="0.25">
      <c r="A94" t="s">
        <v>88</v>
      </c>
      <c r="B94" s="1">
        <f>SUM(BPub!B94:D94)/1000000</f>
        <v>0</v>
      </c>
      <c r="C94" s="1">
        <f>SUM(BPub!G94:I94)/1000000</f>
        <v>0</v>
      </c>
      <c r="D94" s="1">
        <f>SUM(BPub!L94:N94)/1000000</f>
        <v>0</v>
      </c>
      <c r="E94" s="1">
        <f>SUM(BPub!Q94:S94)/1000000</f>
        <v>0</v>
      </c>
      <c r="F94" s="1">
        <f>SUM(BPub!V94:X94)/1000000</f>
        <v>0</v>
      </c>
      <c r="G94" s="1">
        <f>SUM(BPub!AB94:AD94)/1000000</f>
        <v>0</v>
      </c>
    </row>
    <row r="95" spans="1:7" x14ac:dyDescent="0.25">
      <c r="A95" t="s">
        <v>89</v>
      </c>
      <c r="B95" s="1">
        <f>SUM(BPub!B95:D95)/1000000</f>
        <v>0</v>
      </c>
      <c r="C95" s="1">
        <f>SUM(BPub!G95:I95)/1000000</f>
        <v>0</v>
      </c>
      <c r="D95" s="1">
        <f>SUM(BPub!L95:N95)/1000000</f>
        <v>0</v>
      </c>
      <c r="E95" s="1">
        <f>SUM(BPub!Q95:S95)/1000000</f>
        <v>0</v>
      </c>
      <c r="F95" s="1">
        <f>SUM(BPub!V95:X95)/1000000</f>
        <v>0</v>
      </c>
      <c r="G95" s="1">
        <f>SUM(BPub!AB95:AD95)/1000000</f>
        <v>0</v>
      </c>
    </row>
    <row r="96" spans="1:7" x14ac:dyDescent="0.25">
      <c r="A96" t="s">
        <v>90</v>
      </c>
      <c r="B96" s="1">
        <f>SUM(BPub!B96:D96)/1000000</f>
        <v>0</v>
      </c>
      <c r="C96" s="1">
        <f>SUM(BPub!G96:I96)/1000000</f>
        <v>0</v>
      </c>
      <c r="D96" s="1">
        <f>SUM(BPub!L96:N96)/1000000</f>
        <v>0</v>
      </c>
      <c r="E96" s="1">
        <f>SUM(BPub!Q96:S96)/1000000</f>
        <v>0</v>
      </c>
      <c r="F96" s="1">
        <f>SUM(BPub!V96:X96)/1000000</f>
        <v>0</v>
      </c>
      <c r="G96" s="1">
        <f>SUM(BPub!AB96:AD96)/1000000</f>
        <v>0</v>
      </c>
    </row>
    <row r="97" spans="1:7" x14ac:dyDescent="0.25">
      <c r="A97" t="s">
        <v>91</v>
      </c>
      <c r="B97" s="1">
        <f>SUM(BPub!B97:D97)/1000000</f>
        <v>0</v>
      </c>
      <c r="C97" s="1">
        <f>SUM(BPub!G97:I97)/1000000</f>
        <v>0</v>
      </c>
      <c r="D97" s="1">
        <f>SUM(BPub!L97:N97)/1000000</f>
        <v>0</v>
      </c>
      <c r="E97" s="1">
        <f>SUM(BPub!Q97:S97)/1000000</f>
        <v>0</v>
      </c>
      <c r="F97" s="1">
        <f>SUM(BPub!V97:X97)/1000000</f>
        <v>0</v>
      </c>
      <c r="G97" s="1">
        <f>SUM(BPub!AB97:AD97)/1000000</f>
        <v>0</v>
      </c>
    </row>
    <row r="98" spans="1:7" x14ac:dyDescent="0.25">
      <c r="A98" t="s">
        <v>92</v>
      </c>
      <c r="B98" s="1">
        <f>SUM(BPub!B98:D98)/1000000</f>
        <v>11.305361189999999</v>
      </c>
      <c r="C98" s="1">
        <f>SUM(BPub!G98:I98)/1000000</f>
        <v>13.1929423</v>
      </c>
      <c r="D98" s="1">
        <f>SUM(BPub!L98:N98)/1000000</f>
        <v>12.8393975</v>
      </c>
      <c r="E98" s="1">
        <f>SUM(BPub!Q98:S98)/1000000</f>
        <v>17.696978220000002</v>
      </c>
      <c r="F98" s="1">
        <f>SUM(BPub!V98:X98)/1000000</f>
        <v>15.14228707</v>
      </c>
      <c r="G98" s="1">
        <f>SUM(BPub!AB98:AD98)/1000000</f>
        <v>11.0386481</v>
      </c>
    </row>
    <row r="99" spans="1:7" x14ac:dyDescent="0.25">
      <c r="A99" t="s">
        <v>93</v>
      </c>
      <c r="B99" s="1">
        <f>SUM(BPub!B99:D99)/1000000</f>
        <v>0.10951856</v>
      </c>
      <c r="C99" s="1">
        <f>SUM(BPub!G99:I99)/1000000</f>
        <v>0.14537427999999999</v>
      </c>
      <c r="D99" s="1">
        <f>SUM(BPub!L99:N99)/1000000</f>
        <v>0.16825453999999998</v>
      </c>
      <c r="E99" s="1">
        <f>SUM(BPub!Q99:S99)/1000000</f>
        <v>0.27099440000000002</v>
      </c>
      <c r="F99" s="1">
        <f>SUM(BPub!V99:X99)/1000000</f>
        <v>0.30330091000000003</v>
      </c>
      <c r="G99" s="1">
        <f>SUM(BPub!AB99:AD99)/1000000</f>
        <v>0.28272354</v>
      </c>
    </row>
    <row r="100" spans="1:7" x14ac:dyDescent="0.25">
      <c r="A100" t="s">
        <v>94</v>
      </c>
      <c r="B100" s="1">
        <f>SUM(BPub!B100:D100)/1000000</f>
        <v>0.19402794000000001</v>
      </c>
      <c r="C100" s="1">
        <f>SUM(BPub!G100:I100)/1000000</f>
        <v>0.26016402999999999</v>
      </c>
      <c r="D100" s="1">
        <f>SUM(BPub!L100:N100)/1000000</f>
        <v>0.28283620999999998</v>
      </c>
      <c r="E100" s="1">
        <f>SUM(BPub!Q100:S100)/1000000</f>
        <v>0.52139986999999999</v>
      </c>
      <c r="F100" s="1">
        <f>SUM(BPub!V100:X100)/1000000</f>
        <v>0.45096997</v>
      </c>
      <c r="G100" s="1">
        <f>SUM(BPub!AB100:AD100)/1000000</f>
        <v>0.43457537000000002</v>
      </c>
    </row>
    <row r="101" spans="1:7" x14ac:dyDescent="0.25">
      <c r="A101" t="s">
        <v>95</v>
      </c>
      <c r="B101" s="1">
        <f>SUM(BPub!B101:D101)/1000000</f>
        <v>0.28504841999999997</v>
      </c>
      <c r="C101" s="1">
        <f>SUM(BPub!G101:I101)/1000000</f>
        <v>0.32551981000000002</v>
      </c>
      <c r="D101" s="1">
        <f>SUM(BPub!L101:N101)/1000000</f>
        <v>0.37081729000000002</v>
      </c>
      <c r="E101" s="1">
        <f>SUM(BPub!Q101:S101)/1000000</f>
        <v>0.61652399999999996</v>
      </c>
      <c r="F101" s="1">
        <f>SUM(BPub!V101:X101)/1000000</f>
        <v>0.67232278000000001</v>
      </c>
      <c r="G101" s="1">
        <f>SUM(BPub!AB101:AD101)/1000000</f>
        <v>0.54863748999999995</v>
      </c>
    </row>
    <row r="102" spans="1:7" x14ac:dyDescent="0.25">
      <c r="A102" t="s">
        <v>96</v>
      </c>
      <c r="B102" s="1">
        <f>SUM(BPub!B102:D102)/1000000</f>
        <v>0.54022862000000005</v>
      </c>
      <c r="C102" s="1">
        <f>SUM(BPub!G102:I102)/1000000</f>
        <v>0.72395977</v>
      </c>
      <c r="D102" s="1">
        <f>SUM(BPub!L102:N102)/1000000</f>
        <v>0.79622714000000006</v>
      </c>
      <c r="E102" s="1">
        <f>SUM(BPub!Q102:S102)/1000000</f>
        <v>1.3760666500000001</v>
      </c>
      <c r="F102" s="1">
        <f>SUM(BPub!V102:X102)/1000000</f>
        <v>1.3604035400000001</v>
      </c>
      <c r="G102" s="1">
        <f>SUM(BPub!AB102:AD102)/1000000</f>
        <v>1.1668754399999999</v>
      </c>
    </row>
    <row r="103" spans="1:7" x14ac:dyDescent="0.25">
      <c r="A103" t="s">
        <v>97</v>
      </c>
      <c r="B103" s="1">
        <f>SUM(BPub!B103:D103)/1000000</f>
        <v>10.17653765</v>
      </c>
      <c r="C103" s="1">
        <f>SUM(BPub!G103:I103)/1000000</f>
        <v>11.73792441</v>
      </c>
      <c r="D103" s="1">
        <f>SUM(BPub!L103:N103)/1000000</f>
        <v>11.221262320000001</v>
      </c>
      <c r="E103" s="1">
        <f>SUM(BPub!Q103:S103)/1000000</f>
        <v>14.911993300000001</v>
      </c>
      <c r="F103" s="1">
        <f>SUM(BPub!V103:X103)/1000000</f>
        <v>12.355289870000002</v>
      </c>
      <c r="G103" s="1">
        <f>SUM(BPub!AB103:AD103)/1000000</f>
        <v>8.6058362600000002</v>
      </c>
    </row>
    <row r="104" spans="1:7" x14ac:dyDescent="0.25">
      <c r="A104" t="s">
        <v>98</v>
      </c>
      <c r="B104" s="1">
        <f>SUM(BPub!B104:D104)/1000000</f>
        <v>0.71415115000000007</v>
      </c>
      <c r="C104" s="1">
        <f>SUM(BPub!G104:I104)/1000000</f>
        <v>10.7360419</v>
      </c>
      <c r="D104" s="1">
        <f>SUM(BPub!L104:N104)/1000000</f>
        <v>24.376947129999998</v>
      </c>
      <c r="E104" s="1">
        <f>SUM(BPub!Q104:S104)/1000000</f>
        <v>30.09520109</v>
      </c>
      <c r="F104" s="1">
        <f>SUM(BPub!V104:X104)/1000000</f>
        <v>33.421696510000004</v>
      </c>
      <c r="G104" s="1">
        <f>SUM(BPub!AB104:AD104)/1000000</f>
        <v>23.903729989999999</v>
      </c>
    </row>
    <row r="105" spans="1:7" x14ac:dyDescent="0.25">
      <c r="A105" t="s">
        <v>99</v>
      </c>
      <c r="B105" s="1">
        <f>SUM(BPub!B105:D105)/1000000</f>
        <v>7.2855400000000001E-3</v>
      </c>
      <c r="C105" s="1">
        <f>SUM(BPub!G105:I105)/1000000</f>
        <v>0.17380054</v>
      </c>
      <c r="D105" s="1">
        <f>SUM(BPub!L105:N105)/1000000</f>
        <v>0.79072404000000007</v>
      </c>
      <c r="E105" s="1">
        <f>SUM(BPub!Q105:S105)/1000000</f>
        <v>1.05817323</v>
      </c>
      <c r="F105" s="1">
        <f>SUM(BPub!V105:X105)/1000000</f>
        <v>1.2895803600000002</v>
      </c>
      <c r="G105" s="1">
        <f>SUM(BPub!AB105:AD105)/1000000</f>
        <v>1.23698101</v>
      </c>
    </row>
    <row r="106" spans="1:7" x14ac:dyDescent="0.25">
      <c r="A106" t="s">
        <v>100</v>
      </c>
      <c r="B106" s="1">
        <f>SUM(BPub!B106:D106)/1000000</f>
        <v>1.1964799999999999E-2</v>
      </c>
      <c r="C106" s="1">
        <f>SUM(BPub!G106:I106)/1000000</f>
        <v>0.29906746999999995</v>
      </c>
      <c r="D106" s="1">
        <f>SUM(BPub!L106:N106)/1000000</f>
        <v>1.2177380600000001</v>
      </c>
      <c r="E106" s="1">
        <f>SUM(BPub!Q106:S106)/1000000</f>
        <v>1.76938335</v>
      </c>
      <c r="F106" s="1">
        <f>SUM(BPub!V106:X106)/1000000</f>
        <v>2.1145237300000002</v>
      </c>
      <c r="G106" s="1">
        <f>SUM(BPub!AB106:AD106)/1000000</f>
        <v>1.88210509</v>
      </c>
    </row>
    <row r="107" spans="1:7" x14ac:dyDescent="0.25">
      <c r="A107" t="s">
        <v>101</v>
      </c>
      <c r="B107" s="1">
        <f>SUM(BPub!B107:D107)/1000000</f>
        <v>2.0046910000000001E-2</v>
      </c>
      <c r="C107" s="1">
        <f>SUM(BPub!G107:I107)/1000000</f>
        <v>2.1932524999999998</v>
      </c>
      <c r="D107" s="1">
        <f>SUM(BPub!L107:N107)/1000000</f>
        <v>2.3710027299999998</v>
      </c>
      <c r="E107" s="1">
        <f>SUM(BPub!Q107:S107)/1000000</f>
        <v>2.5908605200000001</v>
      </c>
      <c r="F107" s="1">
        <f>SUM(BPub!V107:X107)/1000000</f>
        <v>3.1452535400000001</v>
      </c>
      <c r="G107" s="1">
        <f>SUM(BPub!AB107:AD107)/1000000</f>
        <v>2.7216283100000003</v>
      </c>
    </row>
    <row r="108" spans="1:7" x14ac:dyDescent="0.25">
      <c r="A108" t="s">
        <v>102</v>
      </c>
      <c r="B108" s="1">
        <f>SUM(BPub!B108:D108)/1000000</f>
        <v>5.4112470000000003E-2</v>
      </c>
      <c r="C108" s="1">
        <f>SUM(BPub!G108:I108)/1000000</f>
        <v>1.21258902</v>
      </c>
      <c r="D108" s="1">
        <f>SUM(BPub!L108:N108)/1000000</f>
        <v>4.0444995099999996</v>
      </c>
      <c r="E108" s="1">
        <f>SUM(BPub!Q108:S108)/1000000</f>
        <v>5.1466342899999997</v>
      </c>
      <c r="F108" s="1">
        <f>SUM(BPub!V108:X108)/1000000</f>
        <v>6.0805101399999995</v>
      </c>
      <c r="G108" s="1">
        <f>SUM(BPub!AB108:AD108)/1000000</f>
        <v>4.7395740799999997</v>
      </c>
    </row>
    <row r="109" spans="1:7" x14ac:dyDescent="0.25">
      <c r="A109" t="s">
        <v>103</v>
      </c>
      <c r="B109" s="1">
        <f>SUM(BPub!B109:D109)/1000000</f>
        <v>0.62074143000000004</v>
      </c>
      <c r="C109" s="1">
        <f>SUM(BPub!G109:I109)/1000000</f>
        <v>6.85733237</v>
      </c>
      <c r="D109" s="1">
        <f>SUM(BPub!L109:N109)/1000000</f>
        <v>15.952982789999998</v>
      </c>
      <c r="E109" s="1">
        <f>SUM(BPub!Q109:S109)/1000000</f>
        <v>19.530149699999999</v>
      </c>
      <c r="F109" s="1">
        <f>SUM(BPub!V109:X109)/1000000</f>
        <v>20.79182874</v>
      </c>
      <c r="G109" s="1">
        <f>SUM(BPub!AB109:AD109)/1000000</f>
        <v>13.323441499999999</v>
      </c>
    </row>
    <row r="110" spans="1:7" x14ac:dyDescent="0.25">
      <c r="A110" t="s">
        <v>104</v>
      </c>
      <c r="B110" s="1">
        <f>SUM(BPub!B110:D110)/1000000</f>
        <v>0</v>
      </c>
      <c r="C110" s="1">
        <f>SUM(BPub!G110:I110)/1000000</f>
        <v>0</v>
      </c>
      <c r="D110" s="1">
        <f>SUM(BPub!L110:N110)/1000000</f>
        <v>0</v>
      </c>
      <c r="E110" s="1">
        <f>SUM(BPub!Q110:S110)/1000000</f>
        <v>0</v>
      </c>
      <c r="F110" s="1">
        <f>SUM(BPub!V110:X110)/1000000</f>
        <v>0</v>
      </c>
      <c r="G110" s="1">
        <f>SUM(BPub!AB110:AD110)/1000000</f>
        <v>0</v>
      </c>
    </row>
    <row r="111" spans="1:7" x14ac:dyDescent="0.25">
      <c r="A111" t="s">
        <v>105</v>
      </c>
      <c r="B111" s="1">
        <f>SUM(BPub!B111:D111)/1000000</f>
        <v>0</v>
      </c>
      <c r="C111" s="1">
        <f>SUM(BPub!G111:I111)/1000000</f>
        <v>0</v>
      </c>
      <c r="D111" s="1">
        <f>SUM(BPub!L111:N111)/1000000</f>
        <v>0</v>
      </c>
      <c r="E111" s="1">
        <f>SUM(BPub!Q111:S111)/1000000</f>
        <v>0</v>
      </c>
      <c r="F111" s="1">
        <f>SUM(BPub!V111:X111)/1000000</f>
        <v>0</v>
      </c>
      <c r="G111" s="1">
        <f>SUM(BPub!AB111:AD111)/1000000</f>
        <v>0</v>
      </c>
    </row>
    <row r="112" spans="1:7" x14ac:dyDescent="0.25">
      <c r="A112" t="s">
        <v>106</v>
      </c>
      <c r="B112" s="1">
        <f>SUM(BPub!B112:D112)/1000000</f>
        <v>0</v>
      </c>
      <c r="C112" s="1">
        <f>SUM(BPub!G112:I112)/1000000</f>
        <v>0</v>
      </c>
      <c r="D112" s="1">
        <f>SUM(BPub!L112:N112)/1000000</f>
        <v>0</v>
      </c>
      <c r="E112" s="1">
        <f>SUM(BPub!Q112:S112)/1000000</f>
        <v>0</v>
      </c>
      <c r="F112" s="1">
        <f>SUM(BPub!V112:X112)/1000000</f>
        <v>0</v>
      </c>
      <c r="G112" s="1">
        <f>SUM(BPub!AB112:AD112)/1000000</f>
        <v>0</v>
      </c>
    </row>
    <row r="113" spans="1:7" x14ac:dyDescent="0.25">
      <c r="A113" t="s">
        <v>107</v>
      </c>
      <c r="B113" s="1">
        <f>SUM(BPub!B113:D113)/1000000</f>
        <v>0</v>
      </c>
      <c r="C113" s="1">
        <f>SUM(BPub!G113:I113)/1000000</f>
        <v>0</v>
      </c>
      <c r="D113" s="1">
        <f>SUM(BPub!L113:N113)/1000000</f>
        <v>0</v>
      </c>
      <c r="E113" s="1">
        <f>SUM(BPub!Q113:S113)/1000000</f>
        <v>0</v>
      </c>
      <c r="F113" s="1">
        <f>SUM(BPub!V113:X113)/1000000</f>
        <v>0</v>
      </c>
      <c r="G113" s="1">
        <f>SUM(BPub!AB113:AD113)/1000000</f>
        <v>0</v>
      </c>
    </row>
    <row r="114" spans="1:7" x14ac:dyDescent="0.25">
      <c r="A114" t="s">
        <v>108</v>
      </c>
      <c r="B114" s="1">
        <f>SUM(BPub!B114:D114)/1000000</f>
        <v>0</v>
      </c>
      <c r="C114" s="1">
        <f>SUM(BPub!G114:I114)/1000000</f>
        <v>0</v>
      </c>
      <c r="D114" s="1">
        <f>SUM(BPub!L114:N114)/1000000</f>
        <v>0</v>
      </c>
      <c r="E114" s="1">
        <f>SUM(BPub!Q114:S114)/1000000</f>
        <v>0</v>
      </c>
      <c r="F114" s="1">
        <f>SUM(BPub!V114:X114)/1000000</f>
        <v>0</v>
      </c>
      <c r="G114" s="1">
        <f>SUM(BPub!AB114:AD114)/1000000</f>
        <v>0</v>
      </c>
    </row>
    <row r="115" spans="1:7" x14ac:dyDescent="0.25">
      <c r="A115" t="s">
        <v>109</v>
      </c>
      <c r="B115" s="1">
        <f>SUM(BPub!B115:D115)/1000000</f>
        <v>0</v>
      </c>
      <c r="C115" s="1">
        <f>SUM(BPub!G115:I115)/1000000</f>
        <v>0</v>
      </c>
      <c r="D115" s="1">
        <f>SUM(BPub!L115:N115)/1000000</f>
        <v>0</v>
      </c>
      <c r="E115" s="1">
        <f>SUM(BPub!Q115:S115)/1000000</f>
        <v>0</v>
      </c>
      <c r="F115" s="1">
        <f>SUM(BPub!V115:X115)/1000000</f>
        <v>0</v>
      </c>
      <c r="G115" s="1">
        <f>SUM(BPub!AB115:AD115)/1000000</f>
        <v>0</v>
      </c>
    </row>
    <row r="116" spans="1:7" x14ac:dyDescent="0.25">
      <c r="A116" t="s">
        <v>110</v>
      </c>
      <c r="B116" s="1">
        <f>SUM(BPub!B116:D116)/1000000</f>
        <v>0</v>
      </c>
      <c r="C116" s="1">
        <f>SUM(BPub!G116:I116)/1000000</f>
        <v>0</v>
      </c>
      <c r="D116" s="1">
        <f>SUM(BPub!L116:N116)/1000000</f>
        <v>0</v>
      </c>
      <c r="E116" s="1">
        <f>SUM(BPub!Q116:S116)/1000000</f>
        <v>0</v>
      </c>
      <c r="F116" s="1">
        <f>SUM(BPub!V116:X116)/1000000</f>
        <v>0</v>
      </c>
      <c r="G116" s="1">
        <f>SUM(BPub!AB116:AD116)/1000000</f>
        <v>0.91528980000000004</v>
      </c>
    </row>
    <row r="117" spans="1:7" x14ac:dyDescent="0.25">
      <c r="A117" t="s">
        <v>111</v>
      </c>
      <c r="B117" s="1">
        <f>SUM(BPub!B117:D117)/1000000</f>
        <v>0</v>
      </c>
      <c r="C117" s="1">
        <f>SUM(BPub!G117:I117)/1000000</f>
        <v>0</v>
      </c>
      <c r="D117" s="1">
        <f>SUM(BPub!L117:N117)/1000000</f>
        <v>0</v>
      </c>
      <c r="E117" s="1">
        <f>SUM(BPub!Q117:S117)/1000000</f>
        <v>0</v>
      </c>
      <c r="F117" s="1">
        <f>SUM(BPub!V117:X117)/1000000</f>
        <v>0</v>
      </c>
      <c r="G117" s="1">
        <f>SUM(BPub!AB117:AD117)/1000000</f>
        <v>0</v>
      </c>
    </row>
    <row r="118" spans="1:7" x14ac:dyDescent="0.25">
      <c r="A118" t="s">
        <v>112</v>
      </c>
      <c r="B118" s="1">
        <f>SUM(BPub!B118:D118)/1000000</f>
        <v>0</v>
      </c>
      <c r="C118" s="1">
        <f>SUM(BPub!G118:I118)/1000000</f>
        <v>0</v>
      </c>
      <c r="D118" s="1">
        <f>SUM(BPub!L118:N118)/1000000</f>
        <v>0</v>
      </c>
      <c r="E118" s="1">
        <f>SUM(BPub!Q118:S118)/1000000</f>
        <v>0</v>
      </c>
      <c r="F118" s="1">
        <f>SUM(BPub!V118:X118)/1000000</f>
        <v>0</v>
      </c>
      <c r="G118" s="1">
        <f>SUM(BPub!AB118:AD118)/1000000</f>
        <v>0.30313374999999998</v>
      </c>
    </row>
    <row r="119" spans="1:7" x14ac:dyDescent="0.25">
      <c r="A119" t="s">
        <v>113</v>
      </c>
      <c r="B119" s="1">
        <f>SUM(BPub!B119:D119)/1000000</f>
        <v>0</v>
      </c>
      <c r="C119" s="1">
        <f>SUM(BPub!G119:I119)/1000000</f>
        <v>0</v>
      </c>
      <c r="D119" s="1">
        <f>SUM(BPub!L119:N119)/1000000</f>
        <v>0</v>
      </c>
      <c r="E119" s="1">
        <f>SUM(BPub!Q119:S119)/1000000</f>
        <v>0</v>
      </c>
      <c r="F119" s="1">
        <f>SUM(BPub!V119:X119)/1000000</f>
        <v>0</v>
      </c>
      <c r="G119" s="1">
        <f>SUM(BPub!AB119:AD119)/1000000</f>
        <v>0.58519268000000002</v>
      </c>
    </row>
    <row r="120" spans="1:7" x14ac:dyDescent="0.25">
      <c r="A120" t="s">
        <v>114</v>
      </c>
      <c r="B120" s="1">
        <f>SUM(BPub!B120:D120)/1000000</f>
        <v>0</v>
      </c>
      <c r="C120" s="1">
        <f>SUM(BPub!G120:I120)/1000000</f>
        <v>0</v>
      </c>
      <c r="D120" s="1">
        <f>SUM(BPub!L120:N120)/1000000</f>
        <v>0</v>
      </c>
      <c r="E120" s="1">
        <f>SUM(BPub!Q120:S120)/1000000</f>
        <v>0</v>
      </c>
      <c r="F120" s="1">
        <f>SUM(BPub!V120:X120)/1000000</f>
        <v>0</v>
      </c>
      <c r="G120" s="1">
        <f>SUM(BPub!AB120:AD120)/1000000</f>
        <v>2.696337E-2</v>
      </c>
    </row>
    <row r="121" spans="1:7" x14ac:dyDescent="0.25">
      <c r="A121" t="s">
        <v>115</v>
      </c>
      <c r="B121" s="1">
        <f>SUM(BPub!B121:D121)/1000000</f>
        <v>0</v>
      </c>
      <c r="C121" s="1">
        <f>SUM(BPub!G121:I121)/1000000</f>
        <v>0</v>
      </c>
      <c r="D121" s="1">
        <f>SUM(BPub!L121:N121)/1000000</f>
        <v>0</v>
      </c>
      <c r="E121" s="1">
        <f>SUM(BPub!Q121:S121)/1000000</f>
        <v>0</v>
      </c>
      <c r="F121" s="1">
        <f>SUM(BPub!V121:X121)/1000000</f>
        <v>0</v>
      </c>
      <c r="G121" s="1">
        <f>SUM(BPub!AB121:AD121)/1000000</f>
        <v>0</v>
      </c>
    </row>
    <row r="122" spans="1:7" x14ac:dyDescent="0.25">
      <c r="A122" t="s">
        <v>116</v>
      </c>
      <c r="B122" s="1">
        <f>SUM(BPub!B122:D122)/1000000</f>
        <v>0</v>
      </c>
      <c r="C122" s="1">
        <f>SUM(BPub!G122:I122)/1000000</f>
        <v>0</v>
      </c>
      <c r="D122" s="1">
        <f>SUM(BPub!L122:N122)/1000000</f>
        <v>0</v>
      </c>
      <c r="E122" s="1">
        <f>SUM(BPub!Q122:S122)/1000000</f>
        <v>0</v>
      </c>
      <c r="F122" s="1">
        <f>SUM(BPub!V122:X122)/1000000</f>
        <v>0</v>
      </c>
      <c r="G122" s="1">
        <f>SUM(BPub!AB122:AD122)/1000000</f>
        <v>0</v>
      </c>
    </row>
    <row r="123" spans="1:7" x14ac:dyDescent="0.25">
      <c r="A123" t="s">
        <v>117</v>
      </c>
      <c r="B123" s="1">
        <f>SUM(BPub!B123:D123)/1000000</f>
        <v>0</v>
      </c>
      <c r="C123" s="1">
        <f>SUM(BPub!G123:I123)/1000000</f>
        <v>0</v>
      </c>
      <c r="D123" s="1">
        <f>SUM(BPub!L123:N123)/1000000</f>
        <v>0</v>
      </c>
      <c r="E123" s="1">
        <f>SUM(BPub!Q123:S123)/1000000</f>
        <v>0</v>
      </c>
      <c r="F123" s="1">
        <f>SUM(BPub!V123:X123)/1000000</f>
        <v>0</v>
      </c>
      <c r="G123" s="1">
        <f>SUM(BPub!AB123:AD123)/1000000</f>
        <v>0</v>
      </c>
    </row>
    <row r="124" spans="1:7" x14ac:dyDescent="0.25">
      <c r="A124" t="s">
        <v>118</v>
      </c>
      <c r="B124" s="1">
        <f>SUM(BPub!B124:D124)/1000000</f>
        <v>0</v>
      </c>
      <c r="C124" s="1">
        <f>SUM(BPub!G124:I124)/1000000</f>
        <v>0</v>
      </c>
      <c r="D124" s="1">
        <f>SUM(BPub!L124:N124)/1000000</f>
        <v>0</v>
      </c>
      <c r="E124" s="1">
        <f>SUM(BPub!Q124:S124)/1000000</f>
        <v>0</v>
      </c>
      <c r="F124" s="1">
        <f>SUM(BPub!V124:X124)/1000000</f>
        <v>0</v>
      </c>
      <c r="G124" s="1">
        <f>SUM(BPub!AB124:AD124)/1000000</f>
        <v>0</v>
      </c>
    </row>
    <row r="125" spans="1:7" x14ac:dyDescent="0.25">
      <c r="A125" t="s">
        <v>119</v>
      </c>
      <c r="B125" s="1">
        <f>SUM(BPub!B125:D125)/1000000</f>
        <v>0</v>
      </c>
      <c r="C125" s="1">
        <f>SUM(BPub!G125:I125)/1000000</f>
        <v>0</v>
      </c>
      <c r="D125" s="1">
        <f>SUM(BPub!L125:N125)/1000000</f>
        <v>0</v>
      </c>
      <c r="E125" s="1">
        <f>SUM(BPub!Q125:S125)/1000000</f>
        <v>0</v>
      </c>
      <c r="F125" s="1">
        <f>SUM(BPub!V125:X125)/1000000</f>
        <v>0</v>
      </c>
      <c r="G125" s="1">
        <f>SUM(BPub!AB125:AD125)/1000000</f>
        <v>0</v>
      </c>
    </row>
    <row r="126" spans="1:7" x14ac:dyDescent="0.25">
      <c r="A126" t="s">
        <v>120</v>
      </c>
      <c r="B126" s="1">
        <f>SUM(BPub!B126:D126)/1000000</f>
        <v>0</v>
      </c>
      <c r="C126" s="1">
        <f>SUM(BPub!G126:I126)/1000000</f>
        <v>0</v>
      </c>
      <c r="D126" s="1">
        <f>SUM(BPub!L126:N126)/1000000</f>
        <v>0</v>
      </c>
      <c r="E126" s="1">
        <f>SUM(BPub!Q126:S126)/1000000</f>
        <v>0</v>
      </c>
      <c r="F126" s="1">
        <f>SUM(BPub!V126:X126)/1000000</f>
        <v>0</v>
      </c>
      <c r="G126" s="1">
        <f>SUM(BPub!AB126:AD126)/1000000</f>
        <v>0</v>
      </c>
    </row>
    <row r="127" spans="1:7" x14ac:dyDescent="0.25">
      <c r="A127" t="s">
        <v>121</v>
      </c>
      <c r="B127" s="1">
        <f>SUM(BPub!B127:D127)/1000000</f>
        <v>0</v>
      </c>
      <c r="C127" s="1">
        <f>SUM(BPub!G127:I127)/1000000</f>
        <v>0</v>
      </c>
      <c r="D127" s="1">
        <f>SUM(BPub!L127:N127)/1000000</f>
        <v>0</v>
      </c>
      <c r="E127" s="1">
        <f>SUM(BPub!Q127:S127)/1000000</f>
        <v>0</v>
      </c>
      <c r="F127" s="1">
        <f>SUM(BPub!V127:X127)/1000000</f>
        <v>0</v>
      </c>
      <c r="G127" s="1">
        <f>SUM(BPub!AB127:AD127)/1000000</f>
        <v>0</v>
      </c>
    </row>
    <row r="128" spans="1:7" x14ac:dyDescent="0.25">
      <c r="A128" t="s">
        <v>122</v>
      </c>
      <c r="B128" s="1">
        <f>SUM(BPub!B128:D128)/1000000</f>
        <v>0</v>
      </c>
      <c r="C128" s="1">
        <f>SUM(BPub!G128:I128)/1000000</f>
        <v>0</v>
      </c>
      <c r="D128" s="1">
        <f>SUM(BPub!L128:N128)/1000000</f>
        <v>0</v>
      </c>
      <c r="E128" s="1">
        <f>SUM(BPub!Q128:S128)/1000000</f>
        <v>0</v>
      </c>
      <c r="F128" s="1">
        <f>SUM(BPub!V128:X128)/1000000</f>
        <v>0</v>
      </c>
      <c r="G128" s="1">
        <f>SUM(BPub!AB128:AD128)/1000000</f>
        <v>0</v>
      </c>
    </row>
    <row r="129" spans="1:7" x14ac:dyDescent="0.25">
      <c r="A129" t="s">
        <v>123</v>
      </c>
      <c r="B129" s="1">
        <f>SUM(BPub!B129:D129)/1000000</f>
        <v>0</v>
      </c>
      <c r="C129" s="1">
        <f>SUM(BPub!G129:I129)/1000000</f>
        <v>0</v>
      </c>
      <c r="D129" s="1">
        <f>SUM(BPub!L129:N129)/1000000</f>
        <v>0</v>
      </c>
      <c r="E129" s="1">
        <f>SUM(BPub!Q129:S129)/1000000</f>
        <v>0</v>
      </c>
      <c r="F129" s="1">
        <f>SUM(BPub!V129:X129)/1000000</f>
        <v>0</v>
      </c>
      <c r="G129" s="1">
        <f>SUM(BPub!AB129:AD129)/1000000</f>
        <v>0</v>
      </c>
    </row>
    <row r="130" spans="1:7" x14ac:dyDescent="0.25">
      <c r="A130" t="s">
        <v>124</v>
      </c>
      <c r="B130" s="1">
        <f>SUM(BPub!B130:D130)/1000000</f>
        <v>0</v>
      </c>
      <c r="C130" s="1">
        <f>SUM(BPub!G130:I130)/1000000</f>
        <v>0</v>
      </c>
      <c r="D130" s="1">
        <f>SUM(BPub!L130:N130)/1000000</f>
        <v>0</v>
      </c>
      <c r="E130" s="1">
        <f>SUM(BPub!Q130:S130)/1000000</f>
        <v>0</v>
      </c>
      <c r="F130" s="1">
        <f>SUM(BPub!V130:X130)/1000000</f>
        <v>0</v>
      </c>
      <c r="G130" s="1">
        <f>SUM(BPub!AB130:AD130)/1000000</f>
        <v>0</v>
      </c>
    </row>
    <row r="131" spans="1:7" x14ac:dyDescent="0.25">
      <c r="A131" t="s">
        <v>125</v>
      </c>
      <c r="B131" s="1">
        <f>SUM(BPub!B131:D131)/1000000</f>
        <v>0</v>
      </c>
      <c r="C131" s="1">
        <f>SUM(BPub!G131:I131)/1000000</f>
        <v>0</v>
      </c>
      <c r="D131" s="1">
        <f>SUM(BPub!L131:N131)/1000000</f>
        <v>0</v>
      </c>
      <c r="E131" s="1">
        <f>SUM(BPub!Q131:S131)/1000000</f>
        <v>0</v>
      </c>
      <c r="F131" s="1">
        <f>SUM(BPub!V131:X131)/1000000</f>
        <v>0</v>
      </c>
      <c r="G131" s="1">
        <f>SUM(BPub!AB131:AD131)/1000000</f>
        <v>0</v>
      </c>
    </row>
    <row r="132" spans="1:7" x14ac:dyDescent="0.25">
      <c r="A132" t="s">
        <v>126</v>
      </c>
      <c r="B132" s="1">
        <f>SUM(BPub!B132:D132)/1000000</f>
        <v>0</v>
      </c>
      <c r="C132" s="1">
        <f>SUM(BPub!G132:I132)/1000000</f>
        <v>0</v>
      </c>
      <c r="D132" s="1">
        <f>SUM(BPub!L132:N132)/1000000</f>
        <v>0</v>
      </c>
      <c r="E132" s="1">
        <f>SUM(BPub!Q132:S132)/1000000</f>
        <v>0</v>
      </c>
      <c r="F132" s="1">
        <f>SUM(BPub!V132:X132)/1000000</f>
        <v>0</v>
      </c>
      <c r="G132" s="1">
        <f>SUM(BPub!AB132:AD132)/1000000</f>
        <v>0</v>
      </c>
    </row>
    <row r="133" spans="1:7" x14ac:dyDescent="0.25">
      <c r="A133" t="s">
        <v>127</v>
      </c>
      <c r="B133" s="1">
        <f>SUM(BPub!B133:D133)/1000000</f>
        <v>0</v>
      </c>
      <c r="C133" s="1">
        <f>SUM(BPub!G133:I133)/1000000</f>
        <v>0</v>
      </c>
      <c r="D133" s="1">
        <f>SUM(BPub!L133:N133)/1000000</f>
        <v>0</v>
      </c>
      <c r="E133" s="1">
        <f>SUM(BPub!Q133:S133)/1000000</f>
        <v>0</v>
      </c>
      <c r="F133" s="1">
        <f>SUM(BPub!V133:X133)/1000000</f>
        <v>0</v>
      </c>
      <c r="G133" s="1">
        <f>SUM(BPub!AB133:AD133)/1000000</f>
        <v>0</v>
      </c>
    </row>
    <row r="134" spans="1:7" x14ac:dyDescent="0.25">
      <c r="A134" t="s">
        <v>128</v>
      </c>
      <c r="B134" s="1">
        <f>SUM(BPub!B134:D134)/1000000</f>
        <v>0</v>
      </c>
      <c r="C134" s="1">
        <f>SUM(BPub!G134:I134)/1000000</f>
        <v>0</v>
      </c>
      <c r="D134" s="1">
        <f>SUM(BPub!L134:N134)/1000000</f>
        <v>0</v>
      </c>
      <c r="E134" s="1">
        <f>SUM(BPub!Q134:S134)/1000000</f>
        <v>0</v>
      </c>
      <c r="F134" s="1">
        <f>SUM(BPub!V134:X134)/1000000</f>
        <v>0</v>
      </c>
      <c r="G134" s="1">
        <f>SUM(BPub!AB134:AD134)/1000000</f>
        <v>0</v>
      </c>
    </row>
    <row r="135" spans="1:7" x14ac:dyDescent="0.25">
      <c r="A135" t="s">
        <v>129</v>
      </c>
      <c r="B135" s="1">
        <f>SUM(BPub!B135:D135)/1000000</f>
        <v>0</v>
      </c>
      <c r="C135" s="1">
        <f>SUM(BPub!G135:I135)/1000000</f>
        <v>0</v>
      </c>
      <c r="D135" s="1">
        <f>SUM(BPub!L135:N135)/1000000</f>
        <v>0</v>
      </c>
      <c r="E135" s="1">
        <f>SUM(BPub!Q135:S135)/1000000</f>
        <v>0</v>
      </c>
      <c r="F135" s="1">
        <f>SUM(BPub!V135:X135)/1000000</f>
        <v>0</v>
      </c>
      <c r="G135" s="1">
        <f>SUM(BPub!AB135:AD135)/1000000</f>
        <v>0</v>
      </c>
    </row>
    <row r="136" spans="1:7" x14ac:dyDescent="0.25">
      <c r="A136" t="s">
        <v>130</v>
      </c>
      <c r="B136" s="1">
        <f>SUM(BPub!B136:D136)/1000000</f>
        <v>0</v>
      </c>
      <c r="C136" s="1">
        <f>SUM(BPub!G136:I136)/1000000</f>
        <v>0</v>
      </c>
      <c r="D136" s="1">
        <f>SUM(BPub!L136:N136)/1000000</f>
        <v>0</v>
      </c>
      <c r="E136" s="1">
        <f>SUM(BPub!Q136:S136)/1000000</f>
        <v>0</v>
      </c>
      <c r="F136" s="1">
        <f>SUM(BPub!V136:X136)/1000000</f>
        <v>0</v>
      </c>
      <c r="G136" s="1">
        <f>SUM(BPub!AB136:AD136)/1000000</f>
        <v>0</v>
      </c>
    </row>
    <row r="137" spans="1:7" x14ac:dyDescent="0.25">
      <c r="A137" t="s">
        <v>131</v>
      </c>
      <c r="B137" s="1">
        <f>SUM(BPub!B137:D137)/1000000</f>
        <v>0</v>
      </c>
      <c r="C137" s="1">
        <f>SUM(BPub!G137:I137)/1000000</f>
        <v>0</v>
      </c>
      <c r="D137" s="1">
        <f>SUM(BPub!L137:N137)/1000000</f>
        <v>0</v>
      </c>
      <c r="E137" s="1">
        <f>SUM(BPub!Q137:S137)/1000000</f>
        <v>0</v>
      </c>
      <c r="F137" s="1">
        <f>SUM(BPub!V137:X137)/1000000</f>
        <v>0</v>
      </c>
      <c r="G137" s="1">
        <f>SUM(BPub!AB137:AD137)/1000000</f>
        <v>0</v>
      </c>
    </row>
    <row r="138" spans="1:7" x14ac:dyDescent="0.25">
      <c r="A138" t="s">
        <v>132</v>
      </c>
      <c r="B138" s="1">
        <f>SUM(BPub!B138:D138)/1000000</f>
        <v>0</v>
      </c>
      <c r="C138" s="1">
        <f>SUM(BPub!G138:I138)/1000000</f>
        <v>0</v>
      </c>
      <c r="D138" s="1">
        <f>SUM(BPub!L138:N138)/1000000</f>
        <v>0</v>
      </c>
      <c r="E138" s="1">
        <f>SUM(BPub!Q138:S138)/1000000</f>
        <v>0</v>
      </c>
      <c r="F138" s="1">
        <f>SUM(BPub!V138:X138)/1000000</f>
        <v>0</v>
      </c>
      <c r="G138" s="1">
        <f>SUM(BPub!AB138:AD138)/1000000</f>
        <v>0</v>
      </c>
    </row>
    <row r="139" spans="1:7" x14ac:dyDescent="0.25">
      <c r="A139" t="s">
        <v>133</v>
      </c>
      <c r="B139" s="1">
        <f>SUM(BPub!B139:D139)/1000000</f>
        <v>0</v>
      </c>
      <c r="C139" s="1">
        <f>SUM(BPub!G139:I139)/1000000</f>
        <v>0</v>
      </c>
      <c r="D139" s="1">
        <f>SUM(BPub!L139:N139)/1000000</f>
        <v>0</v>
      </c>
      <c r="E139" s="1">
        <f>SUM(BPub!Q139:S139)/1000000</f>
        <v>0</v>
      </c>
      <c r="F139" s="1">
        <f>SUM(BPub!V139:X139)/1000000</f>
        <v>0</v>
      </c>
      <c r="G139" s="1">
        <f>SUM(BPub!AB139:AD139)/1000000</f>
        <v>0</v>
      </c>
    </row>
    <row r="140" spans="1:7" x14ac:dyDescent="0.25">
      <c r="A140" t="s">
        <v>134</v>
      </c>
      <c r="B140" s="1">
        <f>SUM(BPub!B140:D140)/1000000</f>
        <v>0</v>
      </c>
      <c r="C140" s="1">
        <f>SUM(BPub!G140:I140)/1000000</f>
        <v>0</v>
      </c>
      <c r="D140" s="1">
        <f>SUM(BPub!L140:N140)/1000000</f>
        <v>0</v>
      </c>
      <c r="E140" s="1">
        <f>SUM(BPub!Q140:S140)/1000000</f>
        <v>0</v>
      </c>
      <c r="F140" s="1">
        <f>SUM(BPub!V140:X140)/1000000</f>
        <v>0</v>
      </c>
      <c r="G140" s="1">
        <f>SUM(BPub!AB140:AD140)/1000000</f>
        <v>0</v>
      </c>
    </row>
    <row r="141" spans="1:7" x14ac:dyDescent="0.25">
      <c r="A141" t="s">
        <v>135</v>
      </c>
      <c r="B141" s="1">
        <f>SUM(BPub!B141:D141)/1000000</f>
        <v>0</v>
      </c>
      <c r="C141" s="1">
        <f>SUM(BPub!G141:I141)/1000000</f>
        <v>0</v>
      </c>
      <c r="D141" s="1">
        <f>SUM(BPub!L141:N141)/1000000</f>
        <v>0</v>
      </c>
      <c r="E141" s="1">
        <f>SUM(BPub!Q141:S141)/1000000</f>
        <v>0</v>
      </c>
      <c r="F141" s="1">
        <f>SUM(BPub!V141:X141)/1000000</f>
        <v>0</v>
      </c>
      <c r="G141" s="1">
        <f>SUM(BPub!AB141:AD141)/1000000</f>
        <v>0</v>
      </c>
    </row>
    <row r="142" spans="1:7" x14ac:dyDescent="0.25">
      <c r="A142" t="s">
        <v>136</v>
      </c>
      <c r="B142" s="1">
        <f>SUM(BPub!B142:D142)/1000000</f>
        <v>0</v>
      </c>
      <c r="C142" s="1">
        <f>SUM(BPub!G142:I142)/1000000</f>
        <v>0</v>
      </c>
      <c r="D142" s="1">
        <f>SUM(BPub!L142:N142)/1000000</f>
        <v>0</v>
      </c>
      <c r="E142" s="1">
        <f>SUM(BPub!Q142:S142)/1000000</f>
        <v>0</v>
      </c>
      <c r="F142" s="1">
        <f>SUM(BPub!V142:X142)/1000000</f>
        <v>0</v>
      </c>
      <c r="G142" s="1">
        <f>SUM(BPub!AB142:AD142)/1000000</f>
        <v>0</v>
      </c>
    </row>
    <row r="143" spans="1:7" x14ac:dyDescent="0.25">
      <c r="A143" t="s">
        <v>137</v>
      </c>
      <c r="B143" s="1">
        <f>SUM(BPub!B143:D143)/1000000</f>
        <v>0</v>
      </c>
      <c r="C143" s="1">
        <f>SUM(BPub!G143:I143)/1000000</f>
        <v>0</v>
      </c>
      <c r="D143" s="1">
        <f>SUM(BPub!L143:N143)/1000000</f>
        <v>0</v>
      </c>
      <c r="E143" s="1">
        <f>SUM(BPub!Q143:S143)/1000000</f>
        <v>0</v>
      </c>
      <c r="F143" s="1">
        <f>SUM(BPub!V143:X143)/1000000</f>
        <v>0</v>
      </c>
      <c r="G143" s="1">
        <f>SUM(BPub!AB143:AD143)/1000000</f>
        <v>0</v>
      </c>
    </row>
    <row r="144" spans="1:7" x14ac:dyDescent="0.25">
      <c r="A144" t="s">
        <v>138</v>
      </c>
      <c r="B144" s="1">
        <f>SUM(BPub!B144:D144)/1000000</f>
        <v>0</v>
      </c>
      <c r="C144" s="1">
        <f>SUM(BPub!G144:I144)/1000000</f>
        <v>0</v>
      </c>
      <c r="D144" s="1">
        <f>SUM(BPub!L144:N144)/1000000</f>
        <v>0</v>
      </c>
      <c r="E144" s="1">
        <f>SUM(BPub!Q144:S144)/1000000</f>
        <v>0</v>
      </c>
      <c r="F144" s="1">
        <f>SUM(BPub!V144:X144)/1000000</f>
        <v>0</v>
      </c>
      <c r="G144" s="1">
        <f>SUM(BPub!AB144:AD144)/1000000</f>
        <v>0</v>
      </c>
    </row>
    <row r="145" spans="1:7" x14ac:dyDescent="0.25">
      <c r="A145" t="s">
        <v>139</v>
      </c>
      <c r="B145" s="1">
        <f>SUM(BPub!B145:D145)/1000000</f>
        <v>0</v>
      </c>
      <c r="C145" s="1">
        <f>SUM(BPub!G145:I145)/1000000</f>
        <v>0</v>
      </c>
      <c r="D145" s="1">
        <f>SUM(BPub!L145:N145)/1000000</f>
        <v>0</v>
      </c>
      <c r="E145" s="1">
        <f>SUM(BPub!Q145:S145)/1000000</f>
        <v>0</v>
      </c>
      <c r="F145" s="1">
        <f>SUM(BPub!V145:X145)/1000000</f>
        <v>0</v>
      </c>
      <c r="G145" s="1">
        <f>SUM(BPub!AB145:AD145)/1000000</f>
        <v>0</v>
      </c>
    </row>
    <row r="146" spans="1:7" x14ac:dyDescent="0.25">
      <c r="A146" t="s">
        <v>140</v>
      </c>
      <c r="B146" s="1">
        <f>SUM(BPub!B146:D146)/1000000</f>
        <v>11.441349779999999</v>
      </c>
      <c r="C146" s="1">
        <f>SUM(BPub!G146:I146)/1000000</f>
        <v>9.083076890000001</v>
      </c>
      <c r="D146" s="1">
        <f>SUM(BPub!L146:N146)/1000000</f>
        <v>22.008792890000002</v>
      </c>
      <c r="E146" s="1">
        <f>SUM(BPub!Q146:S146)/1000000</f>
        <v>15.919626429999999</v>
      </c>
      <c r="F146" s="1">
        <f>SUM(BPub!V146:X146)/1000000</f>
        <v>11.436493759999999</v>
      </c>
      <c r="G146" s="1">
        <f>SUM(BPub!AB146:AD146)/1000000</f>
        <v>7.1099857499999999</v>
      </c>
    </row>
    <row r="147" spans="1:7" x14ac:dyDescent="0.25">
      <c r="A147" t="s">
        <v>141</v>
      </c>
      <c r="B147" s="1">
        <f>SUM(BPub!B147:D147)/1000000</f>
        <v>9.9521740000000011E-2</v>
      </c>
      <c r="C147" s="1">
        <f>SUM(BPub!G147:I147)/1000000</f>
        <v>0.13598289000000002</v>
      </c>
      <c r="D147" s="1">
        <f>SUM(BPub!L147:N147)/1000000</f>
        <v>0.88431598</v>
      </c>
      <c r="E147" s="1">
        <f>SUM(BPub!Q147:S147)/1000000</f>
        <v>0.49409365999999999</v>
      </c>
      <c r="F147" s="1">
        <f>SUM(BPub!V147:X147)/1000000</f>
        <v>0.34808161999999998</v>
      </c>
      <c r="G147" s="1">
        <f>SUM(BPub!AB147:AD147)/1000000</f>
        <v>0.18236464999999999</v>
      </c>
    </row>
    <row r="148" spans="1:7" x14ac:dyDescent="0.25">
      <c r="A148" t="s">
        <v>142</v>
      </c>
      <c r="B148" s="1">
        <f>SUM(BPub!B148:D148)/1000000</f>
        <v>0.33712036000000001</v>
      </c>
      <c r="C148" s="1">
        <f>SUM(BPub!G148:I148)/1000000</f>
        <v>0.32386445000000003</v>
      </c>
      <c r="D148" s="1">
        <f>SUM(BPub!L148:N148)/1000000</f>
        <v>0.82338781999999999</v>
      </c>
      <c r="E148" s="1">
        <f>SUM(BPub!Q148:S148)/1000000</f>
        <v>0.66240014000000003</v>
      </c>
      <c r="F148" s="1">
        <f>SUM(BPub!V148:X148)/1000000</f>
        <v>0.59493581000000006</v>
      </c>
      <c r="G148" s="1">
        <f>SUM(BPub!AB148:AD148)/1000000</f>
        <v>0.34614785999999997</v>
      </c>
    </row>
    <row r="149" spans="1:7" x14ac:dyDescent="0.25">
      <c r="A149" t="s">
        <v>143</v>
      </c>
      <c r="B149" s="1">
        <f>SUM(BPub!B149:D149)/1000000</f>
        <v>0.35597144000000003</v>
      </c>
      <c r="C149" s="1">
        <f>SUM(BPub!G149:I149)/1000000</f>
        <v>0.44539252000000001</v>
      </c>
      <c r="D149" s="1">
        <f>SUM(BPub!L149:N149)/1000000</f>
        <v>1.9411538100000001</v>
      </c>
      <c r="E149" s="1">
        <f>SUM(BPub!Q149:S149)/1000000</f>
        <v>1.0119106899999999</v>
      </c>
      <c r="F149" s="1">
        <f>SUM(BPub!V149:X149)/1000000</f>
        <v>0.80695145999999995</v>
      </c>
      <c r="G149" s="1">
        <f>SUM(BPub!AB149:AD149)/1000000</f>
        <v>0.54906343000000002</v>
      </c>
    </row>
    <row r="150" spans="1:7" x14ac:dyDescent="0.25">
      <c r="A150" t="s">
        <v>144</v>
      </c>
      <c r="B150" s="1">
        <f>SUM(BPub!B150:D150)/1000000</f>
        <v>0.80184774999999997</v>
      </c>
      <c r="C150" s="1">
        <f>SUM(BPub!G150:I150)/1000000</f>
        <v>0.87387256999999996</v>
      </c>
      <c r="D150" s="1">
        <f>SUM(BPub!L150:N150)/1000000</f>
        <v>3.3488251099999999</v>
      </c>
      <c r="E150" s="1">
        <f>SUM(BPub!Q150:S150)/1000000</f>
        <v>2.0110307000000001</v>
      </c>
      <c r="F150" s="1">
        <f>SUM(BPub!V150:X150)/1000000</f>
        <v>1.2185701499999999</v>
      </c>
      <c r="G150" s="1">
        <f>SUM(BPub!AB150:AD150)/1000000</f>
        <v>0.91709556000000003</v>
      </c>
    </row>
    <row r="151" spans="1:7" x14ac:dyDescent="0.25">
      <c r="A151" t="s">
        <v>145</v>
      </c>
      <c r="B151" s="1">
        <f>SUM(BPub!B151:D151)/1000000</f>
        <v>9.8468884899999995</v>
      </c>
      <c r="C151" s="1">
        <f>SUM(BPub!G151:I151)/1000000</f>
        <v>7.3039644599999995</v>
      </c>
      <c r="D151" s="1">
        <f>SUM(BPub!L151:N151)/1000000</f>
        <v>15.01111017</v>
      </c>
      <c r="E151" s="1">
        <f>SUM(BPub!Q151:S151)/1000000</f>
        <v>11.74019124</v>
      </c>
      <c r="F151" s="1">
        <f>SUM(BPub!V151:X151)/1000000</f>
        <v>8.4679547199999998</v>
      </c>
      <c r="G151" s="1">
        <f>SUM(BPub!AB151:AD151)/1000000</f>
        <v>5.11531425</v>
      </c>
    </row>
    <row r="152" spans="1:7" x14ac:dyDescent="0.25">
      <c r="A152" t="s">
        <v>146</v>
      </c>
      <c r="B152" s="1">
        <f>SUM(BPub!B152:D152)/1000000</f>
        <v>0</v>
      </c>
      <c r="C152" s="1">
        <f>SUM(BPub!G152:I152)/1000000</f>
        <v>0</v>
      </c>
      <c r="D152" s="1">
        <f>SUM(BPub!L152:N152)/1000000</f>
        <v>0</v>
      </c>
      <c r="E152" s="1">
        <f>SUM(BPub!Q152:S152)/1000000</f>
        <v>0</v>
      </c>
      <c r="F152" s="1">
        <f>SUM(BPub!V152:X152)/1000000</f>
        <v>0</v>
      </c>
      <c r="G152" s="1">
        <f>SUM(BPub!AB152:AD152)/1000000</f>
        <v>0</v>
      </c>
    </row>
    <row r="153" spans="1:7" x14ac:dyDescent="0.25">
      <c r="A153" t="s">
        <v>147</v>
      </c>
      <c r="B153" s="1">
        <f>SUM(BPub!B153:D153)/1000000</f>
        <v>0</v>
      </c>
      <c r="C153" s="1">
        <f>SUM(BPub!G153:I153)/1000000</f>
        <v>0</v>
      </c>
      <c r="D153" s="1">
        <f>SUM(BPub!L153:N153)/1000000</f>
        <v>0</v>
      </c>
      <c r="E153" s="1">
        <f>SUM(BPub!Q153:S153)/1000000</f>
        <v>0</v>
      </c>
      <c r="F153" s="1">
        <f>SUM(BPub!V153:X153)/1000000</f>
        <v>0</v>
      </c>
      <c r="G153" s="1">
        <f>SUM(BPub!AB153:AD153)/1000000</f>
        <v>0</v>
      </c>
    </row>
    <row r="154" spans="1:7" x14ac:dyDescent="0.25">
      <c r="A154" t="s">
        <v>148</v>
      </c>
      <c r="B154" s="1">
        <f>SUM(BPub!B154:D154)/1000000</f>
        <v>0</v>
      </c>
      <c r="C154" s="1">
        <f>SUM(BPub!G154:I154)/1000000</f>
        <v>0</v>
      </c>
      <c r="D154" s="1">
        <f>SUM(BPub!L154:N154)/1000000</f>
        <v>0</v>
      </c>
      <c r="E154" s="1">
        <f>SUM(BPub!Q154:S154)/1000000</f>
        <v>0</v>
      </c>
      <c r="F154" s="1">
        <f>SUM(BPub!V154:X154)/1000000</f>
        <v>0</v>
      </c>
      <c r="G154" s="1">
        <f>SUM(BPub!AB154:AD154)/1000000</f>
        <v>0</v>
      </c>
    </row>
    <row r="155" spans="1:7" x14ac:dyDescent="0.25">
      <c r="A155" t="s">
        <v>149</v>
      </c>
      <c r="B155" s="1">
        <f>SUM(BPub!B155:D155)/1000000</f>
        <v>0</v>
      </c>
      <c r="C155" s="1">
        <f>SUM(BPub!G155:I155)/1000000</f>
        <v>0</v>
      </c>
      <c r="D155" s="1">
        <f>SUM(BPub!L155:N155)/1000000</f>
        <v>0</v>
      </c>
      <c r="E155" s="1">
        <f>SUM(BPub!Q155:S155)/1000000</f>
        <v>0</v>
      </c>
      <c r="F155" s="1">
        <f>SUM(BPub!V155:X155)/1000000</f>
        <v>0</v>
      </c>
      <c r="G155" s="1">
        <f>SUM(BPub!AB155:AD155)/1000000</f>
        <v>0</v>
      </c>
    </row>
    <row r="156" spans="1:7" x14ac:dyDescent="0.25">
      <c r="A156" t="s">
        <v>150</v>
      </c>
      <c r="B156" s="1">
        <f>SUM(BPub!B156:D156)/1000000</f>
        <v>0</v>
      </c>
      <c r="C156" s="1">
        <f>SUM(BPub!G156:I156)/1000000</f>
        <v>0</v>
      </c>
      <c r="D156" s="1">
        <f>SUM(BPub!L156:N156)/1000000</f>
        <v>0</v>
      </c>
      <c r="E156" s="1">
        <f>SUM(BPub!Q156:S156)/1000000</f>
        <v>0</v>
      </c>
      <c r="F156" s="1">
        <f>SUM(BPub!V156:X156)/1000000</f>
        <v>0</v>
      </c>
      <c r="G156" s="1">
        <f>SUM(BPub!AB156:AD156)/1000000</f>
        <v>0</v>
      </c>
    </row>
    <row r="157" spans="1:7" x14ac:dyDescent="0.25">
      <c r="A157" t="s">
        <v>151</v>
      </c>
      <c r="B157" s="1">
        <f>SUM(BPub!B157:D157)/1000000</f>
        <v>0</v>
      </c>
      <c r="C157" s="1">
        <f>SUM(BPub!G157:I157)/1000000</f>
        <v>0</v>
      </c>
      <c r="D157" s="1">
        <f>SUM(BPub!L157:N157)/1000000</f>
        <v>0</v>
      </c>
      <c r="E157" s="1">
        <f>SUM(BPub!Q157:S157)/1000000</f>
        <v>0</v>
      </c>
      <c r="F157" s="1">
        <f>SUM(BPub!V157:X157)/1000000</f>
        <v>0</v>
      </c>
      <c r="G157" s="1">
        <f>SUM(BPub!AB157:AD157)/1000000</f>
        <v>0</v>
      </c>
    </row>
    <row r="158" spans="1:7" x14ac:dyDescent="0.25">
      <c r="A158" t="s">
        <v>152</v>
      </c>
      <c r="B158" s="1">
        <f>SUM(BPub!B158:D158)/1000000</f>
        <v>3.9216963799999998</v>
      </c>
      <c r="C158" s="1">
        <f>SUM(BPub!G158:I158)/1000000</f>
        <v>3.0587342299999998</v>
      </c>
      <c r="D158" s="1">
        <f>SUM(BPub!L158:N158)/1000000</f>
        <v>4.0136717000000006</v>
      </c>
      <c r="E158" s="1">
        <f>SUM(BPub!Q158:S158)/1000000</f>
        <v>4.4007788300000001</v>
      </c>
      <c r="F158" s="1">
        <f>SUM(BPub!V158:X158)/1000000</f>
        <v>4.2778032499999998</v>
      </c>
      <c r="G158" s="1">
        <f>SUM(BPub!AB158:AD158)/1000000</f>
        <v>3.9679227200000002</v>
      </c>
    </row>
    <row r="159" spans="1:7" x14ac:dyDescent="0.25">
      <c r="A159" t="s">
        <v>153</v>
      </c>
      <c r="B159" s="1">
        <f>SUM(BPub!B159:D159)/1000000</f>
        <v>2.329678E-2</v>
      </c>
      <c r="C159" s="1">
        <f>SUM(BPub!G159:I159)/1000000</f>
        <v>1.8937529999999998E-2</v>
      </c>
      <c r="D159" s="1">
        <f>SUM(BPub!L159:N159)/1000000</f>
        <v>3.0749180000000001E-2</v>
      </c>
      <c r="E159" s="1">
        <f>SUM(BPub!Q159:S159)/1000000</f>
        <v>4.1059730000000003E-2</v>
      </c>
      <c r="F159" s="1">
        <f>SUM(BPub!V159:X159)/1000000</f>
        <v>4.4225269999999997E-2</v>
      </c>
      <c r="G159" s="1">
        <f>SUM(BPub!AB159:AD159)/1000000</f>
        <v>5.318817E-2</v>
      </c>
    </row>
    <row r="160" spans="1:7" x14ac:dyDescent="0.25">
      <c r="A160" t="s">
        <v>154</v>
      </c>
      <c r="B160" s="1">
        <f>SUM(BPub!B160:D160)/1000000</f>
        <v>4.6318539999999998E-2</v>
      </c>
      <c r="C160" s="1">
        <f>SUM(BPub!G160:I160)/1000000</f>
        <v>3.2473139999999998E-2</v>
      </c>
      <c r="D160" s="1">
        <f>SUM(BPub!L160:N160)/1000000</f>
        <v>5.3872459999999997E-2</v>
      </c>
      <c r="E160" s="1">
        <f>SUM(BPub!Q160:S160)/1000000</f>
        <v>6.4254519999999996E-2</v>
      </c>
      <c r="F160" s="1">
        <f>SUM(BPub!V160:X160)/1000000</f>
        <v>6.4921980000000004E-2</v>
      </c>
      <c r="G160" s="1">
        <f>SUM(BPub!AB160:AD160)/1000000</f>
        <v>6.9912509999999997E-2</v>
      </c>
    </row>
    <row r="161" spans="1:7" x14ac:dyDescent="0.25">
      <c r="A161" t="s">
        <v>155</v>
      </c>
      <c r="B161" s="1">
        <f>SUM(BPub!B161:D161)/1000000</f>
        <v>6.4990000000000006E-2</v>
      </c>
      <c r="C161" s="1">
        <f>SUM(BPub!G161:I161)/1000000</f>
        <v>3.9322410000000002E-2</v>
      </c>
      <c r="D161" s="1">
        <f>SUM(BPub!L161:N161)/1000000</f>
        <v>7.2796369999999999E-2</v>
      </c>
      <c r="E161" s="1">
        <f>SUM(BPub!Q161:S161)/1000000</f>
        <v>8.9832019999999999E-2</v>
      </c>
      <c r="F161" s="1">
        <f>SUM(BPub!V161:X161)/1000000</f>
        <v>9.9035999999999999E-2</v>
      </c>
      <c r="G161" s="1">
        <f>SUM(BPub!AB161:AD161)/1000000</f>
        <v>0.10060075</v>
      </c>
    </row>
    <row r="162" spans="1:7" x14ac:dyDescent="0.25">
      <c r="A162" t="s">
        <v>156</v>
      </c>
      <c r="B162" s="1">
        <f>SUM(BPub!B162:D162)/1000000</f>
        <v>0.1133378</v>
      </c>
      <c r="C162" s="1">
        <f>SUM(BPub!G162:I162)/1000000</f>
        <v>8.3540110000000001E-2</v>
      </c>
      <c r="D162" s="1">
        <f>SUM(BPub!L162:N162)/1000000</f>
        <v>0.16110525000000001</v>
      </c>
      <c r="E162" s="1">
        <f>SUM(BPub!Q162:S162)/1000000</f>
        <v>0.18926087999999999</v>
      </c>
      <c r="F162" s="1">
        <f>SUM(BPub!V162:X162)/1000000</f>
        <v>0.20484669</v>
      </c>
      <c r="G162" s="1">
        <f>SUM(BPub!AB162:AD162)/1000000</f>
        <v>0.20967070999999998</v>
      </c>
    </row>
    <row r="163" spans="1:7" x14ac:dyDescent="0.25">
      <c r="A163" t="s">
        <v>157</v>
      </c>
      <c r="B163" s="1">
        <f>SUM(BPub!B163:D163)/1000000</f>
        <v>3.6737532599999998</v>
      </c>
      <c r="C163" s="1">
        <f>SUM(BPub!G163:I163)/1000000</f>
        <v>2.8844610400000001</v>
      </c>
      <c r="D163" s="1">
        <f>SUM(BPub!L163:N163)/1000000</f>
        <v>3.6951484400000001</v>
      </c>
      <c r="E163" s="1">
        <f>SUM(BPub!Q163:S163)/1000000</f>
        <v>4.0163716799999998</v>
      </c>
      <c r="F163" s="1">
        <f>SUM(BPub!V163:X163)/1000000</f>
        <v>3.8647733099999999</v>
      </c>
      <c r="G163" s="1">
        <f>SUM(BPub!AB163:AD163)/1000000</f>
        <v>3.5345505799999999</v>
      </c>
    </row>
    <row r="164" spans="1:7" x14ac:dyDescent="0.25">
      <c r="A164" t="s">
        <v>158</v>
      </c>
      <c r="B164" s="1">
        <f>SUM(BPub!B164:D164)/1000000</f>
        <v>0</v>
      </c>
      <c r="C164" s="1">
        <f>SUM(BPub!G164:I164)/1000000</f>
        <v>0</v>
      </c>
      <c r="D164" s="1">
        <f>SUM(BPub!L164:N164)/1000000</f>
        <v>0</v>
      </c>
      <c r="E164" s="1">
        <f>SUM(BPub!Q164:S164)/1000000</f>
        <v>0</v>
      </c>
      <c r="F164" s="1">
        <f>SUM(BPub!V164:X164)/1000000</f>
        <v>0</v>
      </c>
      <c r="G164" s="1">
        <f>SUM(BPub!AB164:AD164)/1000000</f>
        <v>0</v>
      </c>
    </row>
    <row r="165" spans="1:7" x14ac:dyDescent="0.25">
      <c r="A165" t="s">
        <v>159</v>
      </c>
      <c r="B165" s="1">
        <f>SUM(BPub!B165:D165)/1000000</f>
        <v>0</v>
      </c>
      <c r="C165" s="1">
        <f>SUM(BPub!G165:I165)/1000000</f>
        <v>0</v>
      </c>
      <c r="D165" s="1">
        <f>SUM(BPub!L165:N165)/1000000</f>
        <v>0</v>
      </c>
      <c r="E165" s="1">
        <f>SUM(BPub!Q165:S165)/1000000</f>
        <v>0</v>
      </c>
      <c r="F165" s="1">
        <f>SUM(BPub!V165:X165)/1000000</f>
        <v>0</v>
      </c>
      <c r="G165" s="1">
        <f>SUM(BPub!AB165:AD165)/1000000</f>
        <v>0</v>
      </c>
    </row>
    <row r="166" spans="1:7" x14ac:dyDescent="0.25">
      <c r="A166" t="s">
        <v>160</v>
      </c>
      <c r="B166" s="1">
        <f>SUM(BPub!B166:D166)/1000000</f>
        <v>0</v>
      </c>
      <c r="C166" s="1">
        <f>SUM(BPub!G166:I166)/1000000</f>
        <v>0</v>
      </c>
      <c r="D166" s="1">
        <f>SUM(BPub!L166:N166)/1000000</f>
        <v>0</v>
      </c>
      <c r="E166" s="1">
        <f>SUM(BPub!Q166:S166)/1000000</f>
        <v>0</v>
      </c>
      <c r="F166" s="1">
        <f>SUM(BPub!V166:X166)/1000000</f>
        <v>0</v>
      </c>
      <c r="G166" s="1">
        <f>SUM(BPub!AB166:AD166)/1000000</f>
        <v>0</v>
      </c>
    </row>
    <row r="167" spans="1:7" x14ac:dyDescent="0.25">
      <c r="A167" t="s">
        <v>161</v>
      </c>
      <c r="B167" s="1">
        <f>SUM(BPub!B167:D167)/1000000</f>
        <v>0</v>
      </c>
      <c r="C167" s="1">
        <f>SUM(BPub!G167:I167)/1000000</f>
        <v>0</v>
      </c>
      <c r="D167" s="1">
        <f>SUM(BPub!L167:N167)/1000000</f>
        <v>0</v>
      </c>
      <c r="E167" s="1">
        <f>SUM(BPub!Q167:S167)/1000000</f>
        <v>0</v>
      </c>
      <c r="F167" s="1">
        <f>SUM(BPub!V167:X167)/1000000</f>
        <v>0</v>
      </c>
      <c r="G167" s="1">
        <f>SUM(BPub!AB167:AD167)/1000000</f>
        <v>0</v>
      </c>
    </row>
    <row r="168" spans="1:7" x14ac:dyDescent="0.25">
      <c r="A168" t="s">
        <v>162</v>
      </c>
      <c r="B168" s="1">
        <f>SUM(BPub!B168:D168)/1000000</f>
        <v>0</v>
      </c>
      <c r="C168" s="1">
        <f>SUM(BPub!G168:I168)/1000000</f>
        <v>0</v>
      </c>
      <c r="D168" s="1">
        <f>SUM(BPub!L168:N168)/1000000</f>
        <v>0</v>
      </c>
      <c r="E168" s="1">
        <f>SUM(BPub!Q168:S168)/1000000</f>
        <v>0</v>
      </c>
      <c r="F168" s="1">
        <f>SUM(BPub!V168:X168)/1000000</f>
        <v>0</v>
      </c>
      <c r="G168" s="1">
        <f>SUM(BPub!AB168:AD168)/1000000</f>
        <v>0</v>
      </c>
    </row>
    <row r="169" spans="1:7" x14ac:dyDescent="0.25">
      <c r="A169" t="s">
        <v>163</v>
      </c>
      <c r="B169" s="1">
        <f>SUM(BPub!B169:D169)/1000000</f>
        <v>0</v>
      </c>
      <c r="C169" s="1">
        <f>SUM(BPub!G169:I169)/1000000</f>
        <v>0</v>
      </c>
      <c r="D169" s="1">
        <f>SUM(BPub!L169:N169)/1000000</f>
        <v>0</v>
      </c>
      <c r="E169" s="1">
        <f>SUM(BPub!Q169:S169)/1000000</f>
        <v>0</v>
      </c>
      <c r="F169" s="1">
        <f>SUM(BPub!V169:X169)/1000000</f>
        <v>0</v>
      </c>
      <c r="G169" s="1">
        <f>SUM(BPub!AB169:AD169)/1000000</f>
        <v>0</v>
      </c>
    </row>
    <row r="170" spans="1:7" x14ac:dyDescent="0.25">
      <c r="A170" t="s">
        <v>164</v>
      </c>
      <c r="B170" s="1">
        <f>SUM(BPub!B170:D170)/1000000</f>
        <v>0</v>
      </c>
      <c r="C170" s="1">
        <f>SUM(BPub!G170:I170)/1000000</f>
        <v>0</v>
      </c>
      <c r="D170" s="1">
        <f>SUM(BPub!L170:N170)/1000000</f>
        <v>0</v>
      </c>
      <c r="E170" s="1">
        <f>SUM(BPub!Q170:S170)/1000000</f>
        <v>0</v>
      </c>
      <c r="F170" s="1">
        <f>SUM(BPub!V170:X170)/1000000</f>
        <v>0</v>
      </c>
      <c r="G170" s="1">
        <f>SUM(BPub!AB170:AD170)/1000000</f>
        <v>0</v>
      </c>
    </row>
    <row r="171" spans="1:7" x14ac:dyDescent="0.25">
      <c r="A171" t="s">
        <v>165</v>
      </c>
      <c r="B171" s="1">
        <f>SUM(BPub!B171:D171)/1000000</f>
        <v>0</v>
      </c>
      <c r="C171" s="1">
        <f>SUM(BPub!G171:I171)/1000000</f>
        <v>0</v>
      </c>
      <c r="D171" s="1">
        <f>SUM(BPub!L171:N171)/1000000</f>
        <v>0</v>
      </c>
      <c r="E171" s="1">
        <f>SUM(BPub!Q171:S171)/1000000</f>
        <v>0</v>
      </c>
      <c r="F171" s="1">
        <f>SUM(BPub!V171:X171)/1000000</f>
        <v>0</v>
      </c>
      <c r="G171" s="1">
        <f>SUM(BPub!AB171:AD171)/1000000</f>
        <v>0</v>
      </c>
    </row>
    <row r="172" spans="1:7" x14ac:dyDescent="0.25">
      <c r="A172" t="s">
        <v>166</v>
      </c>
      <c r="B172" s="1">
        <f>SUM(BPub!B172:D172)/1000000</f>
        <v>0</v>
      </c>
      <c r="C172" s="1">
        <f>SUM(BPub!G172:I172)/1000000</f>
        <v>0</v>
      </c>
      <c r="D172" s="1">
        <f>SUM(BPub!L172:N172)/1000000</f>
        <v>0</v>
      </c>
      <c r="E172" s="1">
        <f>SUM(BPub!Q172:S172)/1000000</f>
        <v>0</v>
      </c>
      <c r="F172" s="1">
        <f>SUM(BPub!V172:X172)/1000000</f>
        <v>0</v>
      </c>
      <c r="G172" s="1">
        <f>SUM(BPub!AB172:AD172)/1000000</f>
        <v>0</v>
      </c>
    </row>
    <row r="173" spans="1:7" x14ac:dyDescent="0.25">
      <c r="A173" t="s">
        <v>167</v>
      </c>
      <c r="B173" s="1">
        <f>SUM(BPub!B173:D173)/1000000</f>
        <v>0</v>
      </c>
      <c r="C173" s="1">
        <f>SUM(BPub!G173:I173)/1000000</f>
        <v>0</v>
      </c>
      <c r="D173" s="1">
        <f>SUM(BPub!L173:N173)/1000000</f>
        <v>0</v>
      </c>
      <c r="E173" s="1">
        <f>SUM(BPub!Q173:S173)/1000000</f>
        <v>0</v>
      </c>
      <c r="F173" s="1">
        <f>SUM(BPub!V173:X173)/1000000</f>
        <v>0</v>
      </c>
      <c r="G173" s="1">
        <f>SUM(BPub!AB173:AD173)/1000000</f>
        <v>0</v>
      </c>
    </row>
    <row r="174" spans="1:7" x14ac:dyDescent="0.25">
      <c r="A174" t="s">
        <v>168</v>
      </c>
      <c r="B174" s="1">
        <f>SUM(BPub!B174:D174)/1000000</f>
        <v>0</v>
      </c>
      <c r="C174" s="1">
        <f>SUM(BPub!G174:I174)/1000000</f>
        <v>0</v>
      </c>
      <c r="D174" s="1">
        <f>SUM(BPub!L174:N174)/1000000</f>
        <v>0</v>
      </c>
      <c r="E174" s="1">
        <f>SUM(BPub!Q174:S174)/1000000</f>
        <v>0</v>
      </c>
      <c r="F174" s="1">
        <f>SUM(BPub!V174:X174)/1000000</f>
        <v>0</v>
      </c>
      <c r="G174" s="1">
        <f>SUM(BPub!AB174:AD174)/1000000</f>
        <v>0</v>
      </c>
    </row>
    <row r="175" spans="1:7" x14ac:dyDescent="0.25">
      <c r="A175" t="s">
        <v>169</v>
      </c>
      <c r="B175" s="1">
        <f>SUM(BPub!B175:D175)/1000000</f>
        <v>0</v>
      </c>
      <c r="C175" s="1">
        <f>SUM(BPub!G175:I175)/1000000</f>
        <v>0</v>
      </c>
      <c r="D175" s="1">
        <f>SUM(BPub!L175:N175)/1000000</f>
        <v>0</v>
      </c>
      <c r="E175" s="1">
        <f>SUM(BPub!Q175:S175)/1000000</f>
        <v>0</v>
      </c>
      <c r="F175" s="1">
        <f>SUM(BPub!V175:X175)/1000000</f>
        <v>0</v>
      </c>
      <c r="G175" s="1">
        <f>SUM(BPub!AB175:AD175)/1000000</f>
        <v>0</v>
      </c>
    </row>
    <row r="176" spans="1:7" x14ac:dyDescent="0.25">
      <c r="A176" t="s">
        <v>170</v>
      </c>
      <c r="B176" s="1">
        <f>SUM(BPub!B176:D176)/1000000</f>
        <v>0.22268899</v>
      </c>
      <c r="C176" s="1">
        <f>SUM(BPub!G176:I176)/1000000</f>
        <v>3.4932998900000003</v>
      </c>
      <c r="D176" s="1">
        <f>SUM(BPub!L176:N176)/1000000</f>
        <v>21.452077020000001</v>
      </c>
      <c r="E176" s="1">
        <f>SUM(BPub!Q176:S176)/1000000</f>
        <v>22.765633670000003</v>
      </c>
      <c r="F176" s="1">
        <f>SUM(BPub!V176:X176)/1000000</f>
        <v>27.821894329999999</v>
      </c>
      <c r="G176" s="1">
        <f>SUM(BPub!AB176:AD176)/1000000</f>
        <v>49.304407019999999</v>
      </c>
    </row>
    <row r="177" spans="1:7" x14ac:dyDescent="0.25">
      <c r="A177" t="s">
        <v>171</v>
      </c>
      <c r="B177" s="1">
        <f>SUM(BPub!B177:D177)/1000000</f>
        <v>2.2206500000000002E-3</v>
      </c>
      <c r="C177" s="1">
        <f>SUM(BPub!G177:I177)/1000000</f>
        <v>0.58745964000000006</v>
      </c>
      <c r="D177" s="1">
        <f>SUM(BPub!L177:N177)/1000000</f>
        <v>4.6416490000000001</v>
      </c>
      <c r="E177" s="1">
        <f>SUM(BPub!Q177:S177)/1000000</f>
        <v>1.8331873200000002</v>
      </c>
      <c r="F177" s="1">
        <f>SUM(BPub!V177:X177)/1000000</f>
        <v>5.5210935399999999</v>
      </c>
      <c r="G177" s="1">
        <f>SUM(BPub!AB177:AD177)/1000000</f>
        <v>8.3553162099999998</v>
      </c>
    </row>
    <row r="178" spans="1:7" x14ac:dyDescent="0.25">
      <c r="A178" t="s">
        <v>172</v>
      </c>
      <c r="B178" s="1">
        <f>SUM(BPub!B178:D178)/1000000</f>
        <v>3.2203600000000002E-3</v>
      </c>
      <c r="C178" s="1">
        <f>SUM(BPub!G178:I178)/1000000</f>
        <v>8.469235E-2</v>
      </c>
      <c r="D178" s="1">
        <f>SUM(BPub!L178:N178)/1000000</f>
        <v>0.43471419</v>
      </c>
      <c r="E178" s="1">
        <f>SUM(BPub!Q178:S178)/1000000</f>
        <v>0.59971156999999997</v>
      </c>
      <c r="F178" s="1">
        <f>SUM(BPub!V178:X178)/1000000</f>
        <v>1.3790885500000001</v>
      </c>
      <c r="G178" s="1">
        <f>SUM(BPub!AB178:AD178)/1000000</f>
        <v>4.2111741199999999</v>
      </c>
    </row>
    <row r="179" spans="1:7" x14ac:dyDescent="0.25">
      <c r="A179" t="s">
        <v>173</v>
      </c>
      <c r="B179" s="1">
        <f>SUM(BPub!B179:D179)/1000000</f>
        <v>5.2513839999999999E-2</v>
      </c>
      <c r="C179" s="1">
        <f>SUM(BPub!G179:I179)/1000000</f>
        <v>0.10235835999999998</v>
      </c>
      <c r="D179" s="1">
        <f>SUM(BPub!L179:N179)/1000000</f>
        <v>1.1718087399999999</v>
      </c>
      <c r="E179" s="1">
        <f>SUM(BPub!Q179:S179)/1000000</f>
        <v>1.7965298799999998</v>
      </c>
      <c r="F179" s="1">
        <f>SUM(BPub!V179:X179)/1000000</f>
        <v>3.1065002499999999</v>
      </c>
      <c r="G179" s="1">
        <f>SUM(BPub!AB179:AD179)/1000000</f>
        <v>5.81011817</v>
      </c>
    </row>
    <row r="180" spans="1:7" x14ac:dyDescent="0.25">
      <c r="A180" t="s">
        <v>174</v>
      </c>
      <c r="B180" s="1">
        <f>SUM(BPub!B180:D180)/1000000</f>
        <v>5.222914E-2</v>
      </c>
      <c r="C180" s="1">
        <f>SUM(BPub!G180:I180)/1000000</f>
        <v>0.22704806</v>
      </c>
      <c r="D180" s="1">
        <f>SUM(BPub!L180:N180)/1000000</f>
        <v>1.98754345</v>
      </c>
      <c r="E180" s="1">
        <f>SUM(BPub!Q180:S180)/1000000</f>
        <v>2.75406796</v>
      </c>
      <c r="F180" s="1">
        <f>SUM(BPub!V180:X180)/1000000</f>
        <v>3.05949727</v>
      </c>
      <c r="G180" s="1">
        <f>SUM(BPub!AB180:AD180)/1000000</f>
        <v>8.3258726200000002</v>
      </c>
    </row>
    <row r="181" spans="1:7" x14ac:dyDescent="0.25">
      <c r="A181" t="s">
        <v>175</v>
      </c>
      <c r="B181" s="1">
        <f>SUM(BPub!B181:D181)/1000000</f>
        <v>0.11250499999999999</v>
      </c>
      <c r="C181" s="1">
        <f>SUM(BPub!G181:I181)/1000000</f>
        <v>2.49174148</v>
      </c>
      <c r="D181" s="1">
        <f>SUM(BPub!L181:N181)/1000000</f>
        <v>13.216361640000001</v>
      </c>
      <c r="E181" s="1">
        <f>SUM(BPub!Q181:S181)/1000000</f>
        <v>15.782136939999999</v>
      </c>
      <c r="F181" s="1">
        <f>SUM(BPub!V181:X181)/1000000</f>
        <v>14.75571472</v>
      </c>
      <c r="G181" s="1">
        <f>SUM(BPub!AB181:AD181)/1000000</f>
        <v>22.601925899999998</v>
      </c>
    </row>
    <row r="182" spans="1:7" x14ac:dyDescent="0.25">
      <c r="A182" t="s">
        <v>176</v>
      </c>
      <c r="B182" s="1">
        <f>SUM(BPub!B182:D182)/1000000</f>
        <v>0</v>
      </c>
      <c r="C182" s="1">
        <f>SUM(BPub!G182:I182)/1000000</f>
        <v>0</v>
      </c>
      <c r="D182" s="1">
        <f>SUM(BPub!L182:N182)/1000000</f>
        <v>0</v>
      </c>
      <c r="E182" s="1">
        <f>SUM(BPub!Q182:S182)/1000000</f>
        <v>0</v>
      </c>
      <c r="F182" s="1">
        <f>SUM(BPub!V182:X182)/1000000</f>
        <v>0</v>
      </c>
      <c r="G182" s="1">
        <f>SUM(BPub!AB182:AD182)/1000000</f>
        <v>0</v>
      </c>
    </row>
    <row r="183" spans="1:7" x14ac:dyDescent="0.25">
      <c r="A183" t="s">
        <v>177</v>
      </c>
      <c r="B183" s="1">
        <f>SUM(BPub!B183:D183)/1000000</f>
        <v>0</v>
      </c>
      <c r="C183" s="1">
        <f>SUM(BPub!G183:I183)/1000000</f>
        <v>0</v>
      </c>
      <c r="D183" s="1">
        <f>SUM(BPub!L183:N183)/1000000</f>
        <v>0</v>
      </c>
      <c r="E183" s="1">
        <f>SUM(BPub!Q183:S183)/1000000</f>
        <v>0</v>
      </c>
      <c r="F183" s="1">
        <f>SUM(BPub!V183:X183)/1000000</f>
        <v>0</v>
      </c>
      <c r="G183" s="1">
        <f>SUM(BPub!AB183:AD183)/1000000</f>
        <v>0</v>
      </c>
    </row>
    <row r="184" spans="1:7" x14ac:dyDescent="0.25">
      <c r="A184" t="s">
        <v>178</v>
      </c>
      <c r="B184" s="1">
        <f>SUM(BPub!B184:D184)/1000000</f>
        <v>0</v>
      </c>
      <c r="C184" s="1">
        <f>SUM(BPub!G184:I184)/1000000</f>
        <v>0</v>
      </c>
      <c r="D184" s="1">
        <f>SUM(BPub!L184:N184)/1000000</f>
        <v>0</v>
      </c>
      <c r="E184" s="1">
        <f>SUM(BPub!Q184:S184)/1000000</f>
        <v>0</v>
      </c>
      <c r="F184" s="1">
        <f>SUM(BPub!V184:X184)/1000000</f>
        <v>0</v>
      </c>
      <c r="G184" s="1">
        <f>SUM(BPub!AB184:AD184)/1000000</f>
        <v>0</v>
      </c>
    </row>
    <row r="185" spans="1:7" x14ac:dyDescent="0.25">
      <c r="A185" t="s">
        <v>179</v>
      </c>
      <c r="B185" s="1">
        <f>SUM(BPub!B185:D185)/1000000</f>
        <v>0</v>
      </c>
      <c r="C185" s="1">
        <f>SUM(BPub!G185:I185)/1000000</f>
        <v>0</v>
      </c>
      <c r="D185" s="1">
        <f>SUM(BPub!L185:N185)/1000000</f>
        <v>0</v>
      </c>
      <c r="E185" s="1">
        <f>SUM(BPub!Q185:S185)/1000000</f>
        <v>0</v>
      </c>
      <c r="F185" s="1">
        <f>SUM(BPub!V185:X185)/1000000</f>
        <v>0</v>
      </c>
      <c r="G185" s="1">
        <f>SUM(BPub!AB185:AD185)/1000000</f>
        <v>0</v>
      </c>
    </row>
    <row r="186" spans="1:7" x14ac:dyDescent="0.25">
      <c r="A186" t="s">
        <v>180</v>
      </c>
      <c r="B186" s="1">
        <f>SUM(BPub!B186:D186)/1000000</f>
        <v>0</v>
      </c>
      <c r="C186" s="1">
        <f>SUM(BPub!G186:I186)/1000000</f>
        <v>0</v>
      </c>
      <c r="D186" s="1">
        <f>SUM(BPub!L186:N186)/1000000</f>
        <v>0</v>
      </c>
      <c r="E186" s="1">
        <f>SUM(BPub!Q186:S186)/1000000</f>
        <v>0</v>
      </c>
      <c r="F186" s="1">
        <f>SUM(BPub!V186:X186)/1000000</f>
        <v>0</v>
      </c>
      <c r="G186" s="1">
        <f>SUM(BPub!AB186:AD186)/1000000</f>
        <v>0</v>
      </c>
    </row>
    <row r="187" spans="1:7" x14ac:dyDescent="0.25">
      <c r="A187" t="s">
        <v>181</v>
      </c>
      <c r="B187" s="1">
        <f>SUM(BPub!B187:D187)/1000000</f>
        <v>0</v>
      </c>
      <c r="C187" s="1">
        <f>SUM(BPub!G187:I187)/1000000</f>
        <v>0</v>
      </c>
      <c r="D187" s="1">
        <f>SUM(BPub!L187:N187)/1000000</f>
        <v>0</v>
      </c>
      <c r="E187" s="1">
        <f>SUM(BPub!Q187:S187)/1000000</f>
        <v>0</v>
      </c>
      <c r="F187" s="1">
        <f>SUM(BPub!V187:X187)/1000000</f>
        <v>0</v>
      </c>
      <c r="G187" s="1">
        <f>SUM(BPub!AB187:AD187)/1000000</f>
        <v>0</v>
      </c>
    </row>
    <row r="188" spans="1:7" x14ac:dyDescent="0.25">
      <c r="A188" t="s">
        <v>182</v>
      </c>
      <c r="B188" s="1">
        <f>SUM(BPub!B188:D188)/1000000</f>
        <v>3.3890671499999998</v>
      </c>
      <c r="C188" s="1">
        <f>SUM(BPub!G188:I188)/1000000</f>
        <v>3.4226622799999999</v>
      </c>
      <c r="D188" s="1">
        <f>SUM(BPub!L188:N188)/1000000</f>
        <v>1.7815995</v>
      </c>
      <c r="E188" s="1">
        <f>SUM(BPub!Q188:S188)/1000000</f>
        <v>0.83556597999999993</v>
      </c>
      <c r="F188" s="1">
        <f>SUM(BPub!V188:X188)/1000000</f>
        <v>0.64533818999999992</v>
      </c>
      <c r="G188" s="1">
        <f>SUM(BPub!AB188:AD188)/1000000</f>
        <v>0.50495383999999999</v>
      </c>
    </row>
    <row r="189" spans="1:7" x14ac:dyDescent="0.25">
      <c r="A189" t="s">
        <v>183</v>
      </c>
      <c r="B189" s="1">
        <f>SUM(BPub!B189:D189)/1000000</f>
        <v>7.1522729999999993E-2</v>
      </c>
      <c r="C189" s="1">
        <f>SUM(BPub!G189:I189)/1000000</f>
        <v>7.7266769999999999E-2</v>
      </c>
      <c r="D189" s="1">
        <f>SUM(BPub!L189:N189)/1000000</f>
        <v>4.6603399999999996E-2</v>
      </c>
      <c r="E189" s="1">
        <f>SUM(BPub!Q189:S189)/1000000</f>
        <v>2.7886999999999999E-2</v>
      </c>
      <c r="F189" s="1">
        <f>SUM(BPub!V189:X189)/1000000</f>
        <v>2.5278680000000001E-2</v>
      </c>
      <c r="G189" s="1">
        <f>SUM(BPub!AB189:AD189)/1000000</f>
        <v>2.5258590000000001E-2</v>
      </c>
    </row>
    <row r="190" spans="1:7" x14ac:dyDescent="0.25">
      <c r="A190" t="s">
        <v>184</v>
      </c>
      <c r="B190" s="1">
        <f>SUM(BPub!B190:D190)/1000000</f>
        <v>5.4541940000000004E-2</v>
      </c>
      <c r="C190" s="1">
        <f>SUM(BPub!G190:I190)/1000000</f>
        <v>6.5867610000000007E-2</v>
      </c>
      <c r="D190" s="1">
        <f>SUM(BPub!L190:N190)/1000000</f>
        <v>3.8433130000000003E-2</v>
      </c>
      <c r="E190" s="1">
        <f>SUM(BPub!Q190:S190)/1000000</f>
        <v>2.2153950000000002E-2</v>
      </c>
      <c r="F190" s="1">
        <f>SUM(BPub!V190:X190)/1000000</f>
        <v>1.9958139999999999E-2</v>
      </c>
      <c r="G190" s="1">
        <f>SUM(BPub!AB190:AD190)/1000000</f>
        <v>2.0045139999999999E-2</v>
      </c>
    </row>
    <row r="191" spans="1:7" x14ac:dyDescent="0.25">
      <c r="A191" t="s">
        <v>185</v>
      </c>
      <c r="B191" s="1">
        <f>SUM(BPub!B191:D191)/1000000</f>
        <v>8.0951090000000003E-2</v>
      </c>
      <c r="C191" s="1">
        <f>SUM(BPub!G191:I191)/1000000</f>
        <v>7.9850119999999997E-2</v>
      </c>
      <c r="D191" s="1">
        <f>SUM(BPub!L191:N191)/1000000</f>
        <v>4.8313409999999994E-2</v>
      </c>
      <c r="E191" s="1">
        <f>SUM(BPub!Q191:S191)/1000000</f>
        <v>2.8489599999999997E-2</v>
      </c>
      <c r="F191" s="1">
        <f>SUM(BPub!V191:X191)/1000000</f>
        <v>2.8441489999999996E-2</v>
      </c>
      <c r="G191" s="1">
        <f>SUM(BPub!AB191:AD191)/1000000</f>
        <v>2.5087639999999998E-2</v>
      </c>
    </row>
    <row r="192" spans="1:7" x14ac:dyDescent="0.25">
      <c r="A192" t="s">
        <v>186</v>
      </c>
      <c r="B192" s="1">
        <f>SUM(BPub!B192:D192)/1000000</f>
        <v>0.15904124</v>
      </c>
      <c r="C192" s="1">
        <f>SUM(BPub!G192:I192)/1000000</f>
        <v>0.17695522</v>
      </c>
      <c r="D192" s="1">
        <f>SUM(BPub!L192:N192)/1000000</f>
        <v>0.10346147999999999</v>
      </c>
      <c r="E192" s="1">
        <f>SUM(BPub!Q192:S192)/1000000</f>
        <v>6.163399E-2</v>
      </c>
      <c r="F192" s="1">
        <f>SUM(BPub!V192:X192)/1000000</f>
        <v>5.4793770000000006E-2</v>
      </c>
      <c r="G192" s="1">
        <f>SUM(BPub!AB192:AD192)/1000000</f>
        <v>5.3032320000000001E-2</v>
      </c>
    </row>
    <row r="193" spans="1:7" x14ac:dyDescent="0.25">
      <c r="A193" t="s">
        <v>187</v>
      </c>
      <c r="B193" s="1">
        <f>SUM(BPub!B193:D193)/1000000</f>
        <v>3.0230101499999997</v>
      </c>
      <c r="C193" s="1">
        <f>SUM(BPub!G193:I193)/1000000</f>
        <v>3.0227225600000001</v>
      </c>
      <c r="D193" s="1">
        <f>SUM(BPub!L193:N193)/1000000</f>
        <v>1.5447880799999998</v>
      </c>
      <c r="E193" s="1">
        <f>SUM(BPub!Q193:S193)/1000000</f>
        <v>0.69540143999999993</v>
      </c>
      <c r="F193" s="1">
        <f>SUM(BPub!V193:X193)/1000000</f>
        <v>0.51686610999999993</v>
      </c>
      <c r="G193" s="1">
        <f>SUM(BPub!AB193:AD193)/1000000</f>
        <v>0.38153015000000001</v>
      </c>
    </row>
    <row r="194" spans="1:7" x14ac:dyDescent="0.25">
      <c r="A194" t="s">
        <v>188</v>
      </c>
      <c r="B194" s="1">
        <f>SUM(BPub!B194:D194)/1000000</f>
        <v>0</v>
      </c>
      <c r="C194" s="1">
        <f>SUM(BPub!G194:I194)/1000000</f>
        <v>5.7319298400000003</v>
      </c>
      <c r="D194" s="1">
        <f>SUM(BPub!L194:N194)/1000000</f>
        <v>6.2713020999999998</v>
      </c>
      <c r="E194" s="1">
        <f>SUM(BPub!Q194:S194)/1000000</f>
        <v>3.31070851</v>
      </c>
      <c r="F194" s="1">
        <f>SUM(BPub!V194:X194)/1000000</f>
        <v>4.0303505800000003</v>
      </c>
      <c r="G194" s="1">
        <f>SUM(BPub!AB194:AD194)/1000000</f>
        <v>3.9830387300000001</v>
      </c>
    </row>
    <row r="195" spans="1:7" x14ac:dyDescent="0.25">
      <c r="A195" t="s">
        <v>189</v>
      </c>
      <c r="B195" s="1">
        <f>SUM(BPub!B195:D195)/1000000</f>
        <v>0</v>
      </c>
      <c r="C195" s="1">
        <f>SUM(BPub!G195:I195)/1000000</f>
        <v>9.9516179999999996E-2</v>
      </c>
      <c r="D195" s="1">
        <f>SUM(BPub!L195:N195)/1000000</f>
        <v>0.17908277</v>
      </c>
      <c r="E195" s="1">
        <f>SUM(BPub!Q195:S195)/1000000</f>
        <v>0.21245739000000002</v>
      </c>
      <c r="F195" s="1">
        <f>SUM(BPub!V195:X195)/1000000</f>
        <v>0.20056226999999999</v>
      </c>
      <c r="G195" s="1">
        <f>SUM(BPub!AB195:AD195)/1000000</f>
        <v>0.29073072</v>
      </c>
    </row>
    <row r="196" spans="1:7" x14ac:dyDescent="0.25">
      <c r="A196" t="s">
        <v>190</v>
      </c>
      <c r="B196" s="1">
        <f>SUM(BPub!B196:D196)/1000000</f>
        <v>0</v>
      </c>
      <c r="C196" s="1">
        <f>SUM(BPub!G196:I196)/1000000</f>
        <v>0.18834179000000001</v>
      </c>
      <c r="D196" s="1">
        <f>SUM(BPub!L196:N196)/1000000</f>
        <v>0.33941135</v>
      </c>
      <c r="E196" s="1">
        <f>SUM(BPub!Q196:S196)/1000000</f>
        <v>0.22304635</v>
      </c>
      <c r="F196" s="1">
        <f>SUM(BPub!V196:X196)/1000000</f>
        <v>0.28248951</v>
      </c>
      <c r="G196" s="1">
        <f>SUM(BPub!AB196:AD196)/1000000</f>
        <v>0.34302765000000002</v>
      </c>
    </row>
    <row r="197" spans="1:7" x14ac:dyDescent="0.25">
      <c r="A197" t="s">
        <v>191</v>
      </c>
      <c r="B197" s="1">
        <f>SUM(BPub!B197:D197)/1000000</f>
        <v>0</v>
      </c>
      <c r="C197" s="1">
        <f>SUM(BPub!G197:I197)/1000000</f>
        <v>0.32926693000000001</v>
      </c>
      <c r="D197" s="1">
        <f>SUM(BPub!L197:N197)/1000000</f>
        <v>0.59442499000000004</v>
      </c>
      <c r="E197" s="1">
        <f>SUM(BPub!Q197:S197)/1000000</f>
        <v>0.33175679999999996</v>
      </c>
      <c r="F197" s="1">
        <f>SUM(BPub!V197:X197)/1000000</f>
        <v>0.41238271999999998</v>
      </c>
      <c r="G197" s="1">
        <f>SUM(BPub!AB197:AD197)/1000000</f>
        <v>0.49069759999999996</v>
      </c>
    </row>
    <row r="198" spans="1:7" x14ac:dyDescent="0.25">
      <c r="A198" t="s">
        <v>192</v>
      </c>
      <c r="B198" s="1">
        <f>SUM(BPub!B198:D198)/1000000</f>
        <v>0</v>
      </c>
      <c r="C198" s="1">
        <f>SUM(BPub!G198:I198)/1000000</f>
        <v>0.76975303000000006</v>
      </c>
      <c r="D198" s="1">
        <f>SUM(BPub!L198:N198)/1000000</f>
        <v>1.12145242</v>
      </c>
      <c r="E198" s="1">
        <f>SUM(BPub!Q198:S198)/1000000</f>
        <v>0.58506764</v>
      </c>
      <c r="F198" s="1">
        <f>SUM(BPub!V198:X198)/1000000</f>
        <v>0.79931420999999991</v>
      </c>
      <c r="G198" s="1">
        <f>SUM(BPub!AB198:AD198)/1000000</f>
        <v>0.81301268000000004</v>
      </c>
    </row>
    <row r="199" spans="1:7" x14ac:dyDescent="0.25">
      <c r="A199" t="s">
        <v>193</v>
      </c>
      <c r="B199" s="1">
        <f>SUM(BPub!B199:D199)/1000000</f>
        <v>0</v>
      </c>
      <c r="C199" s="1">
        <f>SUM(BPub!G199:I199)/1000000</f>
        <v>4.3450519100000005</v>
      </c>
      <c r="D199" s="1">
        <f>SUM(BPub!L199:N199)/1000000</f>
        <v>4.03693057</v>
      </c>
      <c r="E199" s="1">
        <f>SUM(BPub!Q199:S199)/1000000</f>
        <v>1.95838033</v>
      </c>
      <c r="F199" s="1">
        <f>SUM(BPub!V199:X199)/1000000</f>
        <v>2.3356018700000001</v>
      </c>
      <c r="G199" s="1">
        <f>SUM(BPub!AB199:AD199)/1000000</f>
        <v>2.0455700800000001</v>
      </c>
    </row>
    <row r="200" spans="1:7" x14ac:dyDescent="0.25">
      <c r="A200" t="s">
        <v>194</v>
      </c>
      <c r="B200" s="1">
        <f>SUM(BPub!B200:D200)/1000000</f>
        <v>0</v>
      </c>
      <c r="C200" s="1">
        <f>SUM(BPub!G200:I200)/1000000</f>
        <v>0</v>
      </c>
      <c r="D200" s="1">
        <f>SUM(BPub!L200:N200)/1000000</f>
        <v>0</v>
      </c>
      <c r="E200" s="1">
        <f>SUM(BPub!Q200:S200)/1000000</f>
        <v>0</v>
      </c>
      <c r="F200" s="1">
        <f>SUM(BPub!V200:X200)/1000000</f>
        <v>0</v>
      </c>
      <c r="G200" s="1">
        <f>SUM(BPub!AB200:AD200)/1000000</f>
        <v>0</v>
      </c>
    </row>
    <row r="201" spans="1:7" x14ac:dyDescent="0.25">
      <c r="A201" t="s">
        <v>195</v>
      </c>
      <c r="B201" s="1">
        <f>SUM(BPub!B201:D201)/1000000</f>
        <v>0</v>
      </c>
      <c r="C201" s="1">
        <f>SUM(BPub!G201:I201)/1000000</f>
        <v>0</v>
      </c>
      <c r="D201" s="1">
        <f>SUM(BPub!L201:N201)/1000000</f>
        <v>0</v>
      </c>
      <c r="E201" s="1">
        <f>SUM(BPub!Q201:S201)/1000000</f>
        <v>0</v>
      </c>
      <c r="F201" s="1">
        <f>SUM(BPub!V201:X201)/1000000</f>
        <v>0</v>
      </c>
      <c r="G201" s="1">
        <f>SUM(BPub!AB201:AD201)/1000000</f>
        <v>0</v>
      </c>
    </row>
    <row r="202" spans="1:7" x14ac:dyDescent="0.25">
      <c r="A202" t="s">
        <v>196</v>
      </c>
      <c r="B202" s="1">
        <f>SUM(BPub!B202:D202)/1000000</f>
        <v>0</v>
      </c>
      <c r="C202" s="1">
        <f>SUM(BPub!G202:I202)/1000000</f>
        <v>0</v>
      </c>
      <c r="D202" s="1">
        <f>SUM(BPub!L202:N202)/1000000</f>
        <v>0</v>
      </c>
      <c r="E202" s="1">
        <f>SUM(BPub!Q202:S202)/1000000</f>
        <v>0</v>
      </c>
      <c r="F202" s="1">
        <f>SUM(BPub!V202:X202)/1000000</f>
        <v>0</v>
      </c>
      <c r="G202" s="1">
        <f>SUM(BPub!AB202:AD202)/1000000</f>
        <v>0</v>
      </c>
    </row>
    <row r="203" spans="1:7" x14ac:dyDescent="0.25">
      <c r="A203" t="s">
        <v>197</v>
      </c>
      <c r="B203" s="1">
        <f>SUM(BPub!B203:D203)/1000000</f>
        <v>0</v>
      </c>
      <c r="C203" s="1">
        <f>SUM(BPub!G203:I203)/1000000</f>
        <v>0</v>
      </c>
      <c r="D203" s="1">
        <f>SUM(BPub!L203:N203)/1000000</f>
        <v>0</v>
      </c>
      <c r="E203" s="1">
        <f>SUM(BPub!Q203:S203)/1000000</f>
        <v>0</v>
      </c>
      <c r="F203" s="1">
        <f>SUM(BPub!V203:X203)/1000000</f>
        <v>0</v>
      </c>
      <c r="G203" s="1">
        <f>SUM(BPub!AB203:AD203)/1000000</f>
        <v>0</v>
      </c>
    </row>
    <row r="204" spans="1:7" x14ac:dyDescent="0.25">
      <c r="A204" t="s">
        <v>198</v>
      </c>
      <c r="B204" s="1">
        <f>SUM(BPub!B204:D204)/1000000</f>
        <v>0</v>
      </c>
      <c r="C204" s="1">
        <f>SUM(BPub!G204:I204)/1000000</f>
        <v>0</v>
      </c>
      <c r="D204" s="1">
        <f>SUM(BPub!L204:N204)/1000000</f>
        <v>0</v>
      </c>
      <c r="E204" s="1">
        <f>SUM(BPub!Q204:S204)/1000000</f>
        <v>0</v>
      </c>
      <c r="F204" s="1">
        <f>SUM(BPub!V204:X204)/1000000</f>
        <v>0</v>
      </c>
      <c r="G204" s="1">
        <f>SUM(BPub!AB204:AD204)/1000000</f>
        <v>0</v>
      </c>
    </row>
    <row r="205" spans="1:7" x14ac:dyDescent="0.25">
      <c r="A205" t="s">
        <v>199</v>
      </c>
      <c r="B205" s="1">
        <f>SUM(BPub!B205:D205)/1000000</f>
        <v>0</v>
      </c>
      <c r="C205" s="1">
        <f>SUM(BPub!G205:I205)/1000000</f>
        <v>0</v>
      </c>
      <c r="D205" s="1">
        <f>SUM(BPub!L205:N205)/1000000</f>
        <v>0</v>
      </c>
      <c r="E205" s="1">
        <f>SUM(BPub!Q205:S205)/1000000</f>
        <v>0</v>
      </c>
      <c r="F205" s="1">
        <f>SUM(BPub!V205:X205)/1000000</f>
        <v>0</v>
      </c>
      <c r="G205" s="1">
        <f>SUM(BPub!AB205:AD205)/1000000</f>
        <v>0</v>
      </c>
    </row>
    <row r="206" spans="1:7" x14ac:dyDescent="0.25">
      <c r="A206" t="s">
        <v>200</v>
      </c>
      <c r="B206" s="1">
        <f>SUM(BPub!B206:D206)/1000000</f>
        <v>0</v>
      </c>
      <c r="C206" s="1">
        <f>SUM(BPub!G206:I206)/1000000</f>
        <v>0</v>
      </c>
      <c r="D206" s="1">
        <f>SUM(BPub!L206:N206)/1000000</f>
        <v>0</v>
      </c>
      <c r="E206" s="1">
        <f>SUM(BPub!Q206:S206)/1000000</f>
        <v>0</v>
      </c>
      <c r="F206" s="1">
        <f>SUM(BPub!V206:X206)/1000000</f>
        <v>0</v>
      </c>
      <c r="G206" s="1">
        <f>SUM(BPub!AB206:AD206)/1000000</f>
        <v>0</v>
      </c>
    </row>
    <row r="207" spans="1:7" x14ac:dyDescent="0.25">
      <c r="A207" t="s">
        <v>201</v>
      </c>
      <c r="B207" s="1">
        <f>SUM(BPub!B207:D207)/1000000</f>
        <v>0</v>
      </c>
      <c r="C207" s="1">
        <f>SUM(BPub!G207:I207)/1000000</f>
        <v>0</v>
      </c>
      <c r="D207" s="1">
        <f>SUM(BPub!L207:N207)/1000000</f>
        <v>0</v>
      </c>
      <c r="E207" s="1">
        <f>SUM(BPub!Q207:S207)/1000000</f>
        <v>0</v>
      </c>
      <c r="F207" s="1">
        <f>SUM(BPub!V207:X207)/1000000</f>
        <v>0</v>
      </c>
      <c r="G207" s="1">
        <f>SUM(BPub!AB207:AD207)/1000000</f>
        <v>0</v>
      </c>
    </row>
    <row r="208" spans="1:7" x14ac:dyDescent="0.25">
      <c r="A208" t="s">
        <v>202</v>
      </c>
      <c r="B208" s="1">
        <f>SUM(BPub!B208:D208)/1000000</f>
        <v>0</v>
      </c>
      <c r="C208" s="1">
        <f>SUM(BPub!G208:I208)/1000000</f>
        <v>0</v>
      </c>
      <c r="D208" s="1">
        <f>SUM(BPub!L208:N208)/1000000</f>
        <v>0</v>
      </c>
      <c r="E208" s="1">
        <f>SUM(BPub!Q208:S208)/1000000</f>
        <v>0</v>
      </c>
      <c r="F208" s="1">
        <f>SUM(BPub!V208:X208)/1000000</f>
        <v>0</v>
      </c>
      <c r="G208" s="1">
        <f>SUM(BPub!AB208:AD208)/1000000</f>
        <v>0</v>
      </c>
    </row>
    <row r="209" spans="1:7" x14ac:dyDescent="0.25">
      <c r="A209" t="s">
        <v>203</v>
      </c>
      <c r="B209" s="1">
        <f>SUM(BPub!B209:D209)/1000000</f>
        <v>0</v>
      </c>
      <c r="C209" s="1">
        <f>SUM(BPub!G209:I209)/1000000</f>
        <v>0</v>
      </c>
      <c r="D209" s="1">
        <f>SUM(BPub!L209:N209)/1000000</f>
        <v>0</v>
      </c>
      <c r="E209" s="1">
        <f>SUM(BPub!Q209:S209)/1000000</f>
        <v>0</v>
      </c>
      <c r="F209" s="1">
        <f>SUM(BPub!V209:X209)/1000000</f>
        <v>0</v>
      </c>
      <c r="G209" s="1">
        <f>SUM(BPub!AB209:AD209)/1000000</f>
        <v>0</v>
      </c>
    </row>
    <row r="210" spans="1:7" x14ac:dyDescent="0.25">
      <c r="A210" t="s">
        <v>204</v>
      </c>
      <c r="B210" s="1">
        <f>SUM(BPub!B210:D210)/1000000</f>
        <v>0</v>
      </c>
      <c r="C210" s="1">
        <f>SUM(BPub!G210:I210)/1000000</f>
        <v>0</v>
      </c>
      <c r="D210" s="1">
        <f>SUM(BPub!L210:N210)/1000000</f>
        <v>0</v>
      </c>
      <c r="E210" s="1">
        <f>SUM(BPub!Q210:S210)/1000000</f>
        <v>0</v>
      </c>
      <c r="F210" s="1">
        <f>SUM(BPub!V210:X210)/1000000</f>
        <v>0</v>
      </c>
      <c r="G210" s="1">
        <f>SUM(BPub!AB210:AD210)/1000000</f>
        <v>0</v>
      </c>
    </row>
    <row r="211" spans="1:7" x14ac:dyDescent="0.25">
      <c r="A211" t="s">
        <v>205</v>
      </c>
      <c r="B211" s="1">
        <f>SUM(BPub!B211:D211)/1000000</f>
        <v>0</v>
      </c>
      <c r="C211" s="1">
        <f>SUM(BPub!G211:I211)/1000000</f>
        <v>0</v>
      </c>
      <c r="D211" s="1">
        <f>SUM(BPub!L211:N211)/1000000</f>
        <v>0</v>
      </c>
      <c r="E211" s="1">
        <f>SUM(BPub!Q211:S211)/1000000</f>
        <v>0</v>
      </c>
      <c r="F211" s="1">
        <f>SUM(BPub!V211:X211)/1000000</f>
        <v>0</v>
      </c>
      <c r="G211" s="1">
        <f>SUM(BPub!AB211:AD211)/1000000</f>
        <v>0</v>
      </c>
    </row>
    <row r="212" spans="1:7" x14ac:dyDescent="0.25">
      <c r="A212" t="s">
        <v>206</v>
      </c>
      <c r="B212" s="1">
        <f>SUM(BPub!B212:D212)/1000000</f>
        <v>0</v>
      </c>
      <c r="C212" s="1">
        <f>SUM(BPub!G212:I212)/1000000</f>
        <v>0</v>
      </c>
      <c r="D212" s="1">
        <f>SUM(BPub!L212:N212)/1000000</f>
        <v>0</v>
      </c>
      <c r="E212" s="1">
        <f>SUM(BPub!Q212:S212)/1000000</f>
        <v>0</v>
      </c>
      <c r="F212" s="1">
        <f>SUM(BPub!V212:X212)/1000000</f>
        <v>0</v>
      </c>
      <c r="G212" s="1">
        <f>SUM(BPub!AB212:AD212)/1000000</f>
        <v>0</v>
      </c>
    </row>
    <row r="213" spans="1:7" x14ac:dyDescent="0.25">
      <c r="A213" t="s">
        <v>207</v>
      </c>
      <c r="B213" s="1">
        <f>SUM(BPub!B213:D213)/1000000</f>
        <v>0</v>
      </c>
      <c r="C213" s="1">
        <f>SUM(BPub!G213:I213)/1000000</f>
        <v>0</v>
      </c>
      <c r="D213" s="1">
        <f>SUM(BPub!L213:N213)/1000000</f>
        <v>0</v>
      </c>
      <c r="E213" s="1">
        <f>SUM(BPub!Q213:S213)/1000000</f>
        <v>0</v>
      </c>
      <c r="F213" s="1">
        <f>SUM(BPub!V213:X213)/1000000</f>
        <v>0</v>
      </c>
      <c r="G213" s="1">
        <f>SUM(BPub!AB213:AD213)/1000000</f>
        <v>0</v>
      </c>
    </row>
    <row r="214" spans="1:7" x14ac:dyDescent="0.25">
      <c r="A214" t="s">
        <v>208</v>
      </c>
      <c r="B214" s="1">
        <f>SUM(BPub!B214:D214)/1000000</f>
        <v>0</v>
      </c>
      <c r="C214" s="1">
        <f>SUM(BPub!G214:I214)/1000000</f>
        <v>0</v>
      </c>
      <c r="D214" s="1">
        <f>SUM(BPub!L214:N214)/1000000</f>
        <v>0</v>
      </c>
      <c r="E214" s="1">
        <f>SUM(BPub!Q214:S214)/1000000</f>
        <v>0</v>
      </c>
      <c r="F214" s="1">
        <f>SUM(BPub!V214:X214)/1000000</f>
        <v>0</v>
      </c>
      <c r="G214" s="1">
        <f>SUM(BPub!AB214:AD214)/1000000</f>
        <v>0</v>
      </c>
    </row>
    <row r="215" spans="1:7" x14ac:dyDescent="0.25">
      <c r="A215" t="s">
        <v>209</v>
      </c>
      <c r="B215" s="1">
        <f>SUM(BPub!B215:D215)/1000000</f>
        <v>0</v>
      </c>
      <c r="C215" s="1">
        <f>SUM(BPub!G215:I215)/1000000</f>
        <v>0</v>
      </c>
      <c r="D215" s="1">
        <f>SUM(BPub!L215:N215)/1000000</f>
        <v>0</v>
      </c>
      <c r="E215" s="1">
        <f>SUM(BPub!Q215:S215)/1000000</f>
        <v>0</v>
      </c>
      <c r="F215" s="1">
        <f>SUM(BPub!V215:X215)/1000000</f>
        <v>0</v>
      </c>
      <c r="G215" s="1">
        <f>SUM(BPub!AB215:AD215)/1000000</f>
        <v>0</v>
      </c>
    </row>
    <row r="216" spans="1:7" x14ac:dyDescent="0.25">
      <c r="A216" t="s">
        <v>210</v>
      </c>
      <c r="B216" s="1">
        <f>SUM(BPub!B216:D216)/1000000</f>
        <v>0</v>
      </c>
      <c r="C216" s="1">
        <f>SUM(BPub!G216:I216)/1000000</f>
        <v>0</v>
      </c>
      <c r="D216" s="1">
        <f>SUM(BPub!L216:N216)/1000000</f>
        <v>0</v>
      </c>
      <c r="E216" s="1">
        <f>SUM(BPub!Q216:S216)/1000000</f>
        <v>0</v>
      </c>
      <c r="F216" s="1">
        <f>SUM(BPub!V216:X216)/1000000</f>
        <v>0</v>
      </c>
      <c r="G216" s="1">
        <f>SUM(BPub!AB216:AD216)/1000000</f>
        <v>0</v>
      </c>
    </row>
    <row r="217" spans="1:7" x14ac:dyDescent="0.25">
      <c r="A217" t="s">
        <v>211</v>
      </c>
      <c r="B217" s="1">
        <f>SUM(BPub!B217:D217)/1000000</f>
        <v>0</v>
      </c>
      <c r="C217" s="1">
        <f>SUM(BPub!G217:I217)/1000000</f>
        <v>0</v>
      </c>
      <c r="D217" s="1">
        <f>SUM(BPub!L217:N217)/1000000</f>
        <v>0</v>
      </c>
      <c r="E217" s="1">
        <f>SUM(BPub!Q217:S217)/1000000</f>
        <v>0</v>
      </c>
      <c r="F217" s="1">
        <f>SUM(BPub!V217:X217)/1000000</f>
        <v>0</v>
      </c>
      <c r="G217" s="1">
        <f>SUM(BPub!AB217:AD217)/1000000</f>
        <v>0</v>
      </c>
    </row>
    <row r="218" spans="1:7" x14ac:dyDescent="0.25">
      <c r="A218" t="s">
        <v>212</v>
      </c>
      <c r="B218" s="1">
        <f>SUM(BPub!B218:D218)/1000000</f>
        <v>0</v>
      </c>
      <c r="C218" s="1">
        <f>SUM(BPub!G218:I218)/1000000</f>
        <v>0</v>
      </c>
      <c r="D218" s="1">
        <f>SUM(BPub!L218:N218)/1000000</f>
        <v>0</v>
      </c>
      <c r="E218" s="1">
        <f>SUM(BPub!Q218:S218)/1000000</f>
        <v>0</v>
      </c>
      <c r="F218" s="1">
        <f>SUM(BPub!V218:X218)/1000000</f>
        <v>0</v>
      </c>
      <c r="G218" s="1">
        <f>SUM(BPub!AB218:AD218)/1000000</f>
        <v>0</v>
      </c>
    </row>
    <row r="219" spans="1:7" x14ac:dyDescent="0.25">
      <c r="A219" t="s">
        <v>213</v>
      </c>
      <c r="B219" s="1">
        <f>SUM(BPub!B219:D219)/1000000</f>
        <v>0</v>
      </c>
      <c r="C219" s="1">
        <f>SUM(BPub!G219:I219)/1000000</f>
        <v>0</v>
      </c>
      <c r="D219" s="1">
        <f>SUM(BPub!L219:N219)/1000000</f>
        <v>0</v>
      </c>
      <c r="E219" s="1">
        <f>SUM(BPub!Q219:S219)/1000000</f>
        <v>0</v>
      </c>
      <c r="F219" s="1">
        <f>SUM(BPub!V219:X219)/1000000</f>
        <v>0</v>
      </c>
      <c r="G219" s="1">
        <f>SUM(BPub!AB219:AD219)/1000000</f>
        <v>0</v>
      </c>
    </row>
    <row r="220" spans="1:7" x14ac:dyDescent="0.25">
      <c r="A220" t="s">
        <v>214</v>
      </c>
      <c r="B220" s="1">
        <f>SUM(BPub!B220:D220)/1000000</f>
        <v>0</v>
      </c>
      <c r="C220" s="1">
        <f>SUM(BPub!G220:I220)/1000000</f>
        <v>0</v>
      </c>
      <c r="D220" s="1">
        <f>SUM(BPub!L220:N220)/1000000</f>
        <v>0</v>
      </c>
      <c r="E220" s="1">
        <f>SUM(BPub!Q220:S220)/1000000</f>
        <v>0</v>
      </c>
      <c r="F220" s="1">
        <f>SUM(BPub!V220:X220)/1000000</f>
        <v>0</v>
      </c>
      <c r="G220" s="1">
        <f>SUM(BPub!AB220:AD220)/1000000</f>
        <v>0</v>
      </c>
    </row>
    <row r="221" spans="1:7" x14ac:dyDescent="0.25">
      <c r="A221" t="s">
        <v>215</v>
      </c>
      <c r="B221" s="1">
        <f>SUM(BPub!B221:D221)/1000000</f>
        <v>0</v>
      </c>
      <c r="C221" s="1">
        <f>SUM(BPub!G221:I221)/1000000</f>
        <v>0</v>
      </c>
      <c r="D221" s="1">
        <f>SUM(BPub!L221:N221)/1000000</f>
        <v>0</v>
      </c>
      <c r="E221" s="1">
        <f>SUM(BPub!Q221:S221)/1000000</f>
        <v>0</v>
      </c>
      <c r="F221" s="1">
        <f>SUM(BPub!V221:X221)/1000000</f>
        <v>0</v>
      </c>
      <c r="G221" s="1">
        <f>SUM(BPub!AB221:AD221)/1000000</f>
        <v>0</v>
      </c>
    </row>
    <row r="222" spans="1:7" x14ac:dyDescent="0.25">
      <c r="A222" t="s">
        <v>216</v>
      </c>
      <c r="B222" s="1">
        <f>SUM(BPub!B222:D222)/1000000</f>
        <v>0</v>
      </c>
      <c r="C222" s="1">
        <f>SUM(BPub!G222:I222)/1000000</f>
        <v>0</v>
      </c>
      <c r="D222" s="1">
        <f>SUM(BPub!L222:N222)/1000000</f>
        <v>0</v>
      </c>
      <c r="E222" s="1">
        <f>SUM(BPub!Q222:S222)/1000000</f>
        <v>0</v>
      </c>
      <c r="F222" s="1">
        <f>SUM(BPub!V222:X222)/1000000</f>
        <v>0</v>
      </c>
      <c r="G222" s="1">
        <f>SUM(BPub!AB222:AD222)/1000000</f>
        <v>0</v>
      </c>
    </row>
    <row r="223" spans="1:7" x14ac:dyDescent="0.25">
      <c r="A223" t="s">
        <v>217</v>
      </c>
      <c r="B223" s="1">
        <f>SUM(BPub!B223:D223)/1000000</f>
        <v>0</v>
      </c>
      <c r="C223" s="1">
        <f>SUM(BPub!G223:I223)/1000000</f>
        <v>0</v>
      </c>
      <c r="D223" s="1">
        <f>SUM(BPub!L223:N223)/1000000</f>
        <v>0</v>
      </c>
      <c r="E223" s="1">
        <f>SUM(BPub!Q223:S223)/1000000</f>
        <v>0</v>
      </c>
      <c r="F223" s="1">
        <f>SUM(BPub!V223:X223)/1000000</f>
        <v>0</v>
      </c>
      <c r="G223" s="1">
        <f>SUM(BPub!AB223:AD223)/1000000</f>
        <v>0</v>
      </c>
    </row>
    <row r="224" spans="1:7" x14ac:dyDescent="0.25">
      <c r="A224" t="s">
        <v>218</v>
      </c>
      <c r="B224" s="1">
        <f>SUM(BPub!B224:D224)/1000000</f>
        <v>0</v>
      </c>
      <c r="C224" s="1">
        <f>SUM(BPub!G224:I224)/1000000</f>
        <v>0</v>
      </c>
      <c r="D224" s="1">
        <f>SUM(BPub!L224:N224)/1000000</f>
        <v>0</v>
      </c>
      <c r="E224" s="1">
        <f>SUM(BPub!Q224:S224)/1000000</f>
        <v>0</v>
      </c>
      <c r="F224" s="1">
        <f>SUM(BPub!V224:X224)/1000000</f>
        <v>0</v>
      </c>
      <c r="G224" s="1">
        <f>SUM(BPub!AB224:AD224)/1000000</f>
        <v>0</v>
      </c>
    </row>
    <row r="225" spans="1:7" x14ac:dyDescent="0.25">
      <c r="A225" t="s">
        <v>219</v>
      </c>
      <c r="B225" s="1">
        <f>SUM(BPub!B225:D225)/1000000</f>
        <v>0</v>
      </c>
      <c r="C225" s="1">
        <f>SUM(BPub!G225:I225)/1000000</f>
        <v>0</v>
      </c>
      <c r="D225" s="1">
        <f>SUM(BPub!L225:N225)/1000000</f>
        <v>0</v>
      </c>
      <c r="E225" s="1">
        <f>SUM(BPub!Q225:S225)/1000000</f>
        <v>0</v>
      </c>
      <c r="F225" s="1">
        <f>SUM(BPub!V225:X225)/1000000</f>
        <v>0</v>
      </c>
      <c r="G225" s="1">
        <f>SUM(BPub!AB225:AD225)/1000000</f>
        <v>0</v>
      </c>
    </row>
    <row r="226" spans="1:7" x14ac:dyDescent="0.25">
      <c r="A226" t="s">
        <v>220</v>
      </c>
      <c r="B226" s="1">
        <f>SUM(BPub!B226:D226)/1000000</f>
        <v>0</v>
      </c>
      <c r="C226" s="1">
        <f>SUM(BPub!G226:I226)/1000000</f>
        <v>0</v>
      </c>
      <c r="D226" s="1">
        <f>SUM(BPub!L226:N226)/1000000</f>
        <v>0</v>
      </c>
      <c r="E226" s="1">
        <f>SUM(BPub!Q226:S226)/1000000</f>
        <v>0</v>
      </c>
      <c r="F226" s="1">
        <f>SUM(BPub!V226:X226)/1000000</f>
        <v>0</v>
      </c>
      <c r="G226" s="1">
        <f>SUM(BPub!AB226:AD226)/1000000</f>
        <v>0</v>
      </c>
    </row>
    <row r="227" spans="1:7" x14ac:dyDescent="0.25">
      <c r="A227" t="s">
        <v>221</v>
      </c>
      <c r="B227" s="1">
        <f>SUM(BPub!B227:D227)/1000000</f>
        <v>0</v>
      </c>
      <c r="C227" s="1">
        <f>SUM(BPub!G227:I227)/1000000</f>
        <v>0</v>
      </c>
      <c r="D227" s="1">
        <f>SUM(BPub!L227:N227)/1000000</f>
        <v>0</v>
      </c>
      <c r="E227" s="1">
        <f>SUM(BPub!Q227:S227)/1000000</f>
        <v>0</v>
      </c>
      <c r="F227" s="1">
        <f>SUM(BPub!V227:X227)/1000000</f>
        <v>0</v>
      </c>
      <c r="G227" s="1">
        <f>SUM(BPub!AB227:AD227)/1000000</f>
        <v>0</v>
      </c>
    </row>
    <row r="228" spans="1:7" x14ac:dyDescent="0.25">
      <c r="A228" t="s">
        <v>222</v>
      </c>
      <c r="B228" s="1">
        <f>SUM(BPub!B228:D228)/1000000</f>
        <v>0</v>
      </c>
      <c r="C228" s="1">
        <f>SUM(BPub!G228:I228)/1000000</f>
        <v>0</v>
      </c>
      <c r="D228" s="1">
        <f>SUM(BPub!L228:N228)/1000000</f>
        <v>0</v>
      </c>
      <c r="E228" s="1">
        <f>SUM(BPub!Q228:S228)/1000000</f>
        <v>0</v>
      </c>
      <c r="F228" s="1">
        <f>SUM(BPub!V228:X228)/1000000</f>
        <v>0</v>
      </c>
      <c r="G228" s="1">
        <f>SUM(BPub!AB228:AD228)/1000000</f>
        <v>0</v>
      </c>
    </row>
    <row r="229" spans="1:7" x14ac:dyDescent="0.25">
      <c r="A229" t="s">
        <v>223</v>
      </c>
      <c r="B229" s="1">
        <f>SUM(BPub!B229:D229)/1000000</f>
        <v>0</v>
      </c>
      <c r="C229" s="1">
        <f>SUM(BPub!G229:I229)/1000000</f>
        <v>0</v>
      </c>
      <c r="D229" s="1">
        <f>SUM(BPub!L229:N229)/1000000</f>
        <v>0</v>
      </c>
      <c r="E229" s="1">
        <f>SUM(BPub!Q229:S229)/1000000</f>
        <v>0</v>
      </c>
      <c r="F229" s="1">
        <f>SUM(BPub!V229:X229)/1000000</f>
        <v>0</v>
      </c>
      <c r="G229" s="1">
        <f>SUM(BPub!AB229:AD229)/1000000</f>
        <v>0</v>
      </c>
    </row>
    <row r="230" spans="1:7" x14ac:dyDescent="0.25">
      <c r="A230" t="s">
        <v>224</v>
      </c>
      <c r="B230" s="1">
        <f>SUM(BPub!B230:D230)/1000000</f>
        <v>0</v>
      </c>
      <c r="C230" s="1">
        <f>SUM(BPub!G230:I230)/1000000</f>
        <v>0</v>
      </c>
      <c r="D230" s="1">
        <f>SUM(BPub!L230:N230)/1000000</f>
        <v>0</v>
      </c>
      <c r="E230" s="1">
        <f>SUM(BPub!Q230:S230)/1000000</f>
        <v>0</v>
      </c>
      <c r="F230" s="1">
        <f>SUM(BPub!V230:X230)/1000000</f>
        <v>0</v>
      </c>
      <c r="G230" s="1">
        <f>SUM(BPub!AB230:AD230)/1000000</f>
        <v>0</v>
      </c>
    </row>
    <row r="231" spans="1:7" x14ac:dyDescent="0.25">
      <c r="A231" t="s">
        <v>225</v>
      </c>
      <c r="B231" s="1">
        <f>SUM(BPub!B231:D231)/1000000</f>
        <v>0</v>
      </c>
      <c r="C231" s="1">
        <f>SUM(BPub!G231:I231)/1000000</f>
        <v>0</v>
      </c>
      <c r="D231" s="1">
        <f>SUM(BPub!L231:N231)/1000000</f>
        <v>0</v>
      </c>
      <c r="E231" s="1">
        <f>SUM(BPub!Q231:S231)/1000000</f>
        <v>0</v>
      </c>
      <c r="F231" s="1">
        <f>SUM(BPub!V231:X231)/1000000</f>
        <v>0</v>
      </c>
      <c r="G231" s="1">
        <f>SUM(BPub!AB231:AD231)/1000000</f>
        <v>0</v>
      </c>
    </row>
    <row r="232" spans="1:7" x14ac:dyDescent="0.25">
      <c r="A232" t="s">
        <v>226</v>
      </c>
      <c r="B232" s="1">
        <f>SUM(BPub!B232:D232)/1000000</f>
        <v>0</v>
      </c>
      <c r="C232" s="1">
        <f>SUM(BPub!G232:I232)/1000000</f>
        <v>0</v>
      </c>
      <c r="D232" s="1">
        <f>SUM(BPub!L232:N232)/1000000</f>
        <v>0</v>
      </c>
      <c r="E232" s="1">
        <f>SUM(BPub!Q232:S232)/1000000</f>
        <v>0</v>
      </c>
      <c r="F232" s="1">
        <f>SUM(BPub!V232:X232)/1000000</f>
        <v>0</v>
      </c>
      <c r="G232" s="1">
        <f>SUM(BPub!AB232:AD232)/1000000</f>
        <v>0</v>
      </c>
    </row>
    <row r="233" spans="1:7" x14ac:dyDescent="0.25">
      <c r="A233" t="s">
        <v>227</v>
      </c>
      <c r="B233" s="1">
        <f>SUM(BPub!B233:D233)/1000000</f>
        <v>0</v>
      </c>
      <c r="C233" s="1">
        <f>SUM(BPub!G233:I233)/1000000</f>
        <v>0</v>
      </c>
      <c r="D233" s="1">
        <f>SUM(BPub!L233:N233)/1000000</f>
        <v>0</v>
      </c>
      <c r="E233" s="1">
        <f>SUM(BPub!Q233:S233)/1000000</f>
        <v>0</v>
      </c>
      <c r="F233" s="1">
        <f>SUM(BPub!V233:X233)/1000000</f>
        <v>0</v>
      </c>
      <c r="G233" s="1">
        <f>SUM(BPub!AB233:AD233)/1000000</f>
        <v>0</v>
      </c>
    </row>
    <row r="234" spans="1:7" x14ac:dyDescent="0.25">
      <c r="A234" t="s">
        <v>228</v>
      </c>
      <c r="B234" s="1">
        <f>SUM(BPub!B234:D234)/1000000</f>
        <v>0</v>
      </c>
      <c r="C234" s="1">
        <f>SUM(BPub!G234:I234)/1000000</f>
        <v>0</v>
      </c>
      <c r="D234" s="1">
        <f>SUM(BPub!L234:N234)/1000000</f>
        <v>0</v>
      </c>
      <c r="E234" s="1">
        <f>SUM(BPub!Q234:S234)/1000000</f>
        <v>0</v>
      </c>
      <c r="F234" s="1">
        <f>SUM(BPub!V234:X234)/1000000</f>
        <v>0</v>
      </c>
      <c r="G234" s="1">
        <f>SUM(BPub!AB234:AD234)/1000000</f>
        <v>0</v>
      </c>
    </row>
    <row r="235" spans="1:7" x14ac:dyDescent="0.25">
      <c r="A235" t="s">
        <v>229</v>
      </c>
      <c r="B235" s="1">
        <f>SUM(BPub!B235:D235)/1000000</f>
        <v>0</v>
      </c>
      <c r="C235" s="1">
        <f>SUM(BPub!G235:I235)/1000000</f>
        <v>0</v>
      </c>
      <c r="D235" s="1">
        <f>SUM(BPub!L235:N235)/1000000</f>
        <v>0</v>
      </c>
      <c r="E235" s="1">
        <f>SUM(BPub!Q235:S235)/1000000</f>
        <v>0</v>
      </c>
      <c r="F235" s="1">
        <f>SUM(BPub!V235:X235)/1000000</f>
        <v>0</v>
      </c>
      <c r="G235" s="1">
        <f>SUM(BPub!AB235:AD235)/1000000</f>
        <v>0</v>
      </c>
    </row>
    <row r="236" spans="1:7" x14ac:dyDescent="0.25">
      <c r="A236" t="s">
        <v>230</v>
      </c>
      <c r="B236" s="1">
        <f>SUM(BPub!B236:D236)/1000000</f>
        <v>8.1486426600000001</v>
      </c>
      <c r="C236" s="1">
        <f>SUM(BPub!G236:I236)/1000000</f>
        <v>5.36117651</v>
      </c>
      <c r="D236" s="1">
        <f>SUM(BPub!L236:N236)/1000000</f>
        <v>5.2759991600000005</v>
      </c>
      <c r="E236" s="1">
        <f>SUM(BPub!Q236:S236)/1000000</f>
        <v>6.1125333299999998</v>
      </c>
      <c r="F236" s="1">
        <f>SUM(BPub!V236:X236)/1000000</f>
        <v>1.38509397</v>
      </c>
      <c r="G236" s="1">
        <f>SUM(BPub!AB236:AD236)/1000000</f>
        <v>1.310311</v>
      </c>
    </row>
    <row r="237" spans="1:7" x14ac:dyDescent="0.25">
      <c r="A237" t="s">
        <v>231</v>
      </c>
      <c r="B237" s="1">
        <f>SUM(BPub!B237:D237)/1000000</f>
        <v>4.20151217</v>
      </c>
      <c r="C237" s="1">
        <f>SUM(BPub!G237:I237)/1000000</f>
        <v>1.1769100000000001E-2</v>
      </c>
      <c r="D237" s="1">
        <f>SUM(BPub!L237:N237)/1000000</f>
        <v>3.5635410000000006E-2</v>
      </c>
      <c r="E237" s="1">
        <f>SUM(BPub!Q237:S237)/1000000</f>
        <v>1.2665839800000001</v>
      </c>
      <c r="F237" s="1">
        <f>SUM(BPub!V237:X237)/1000000</f>
        <v>0.12020145</v>
      </c>
      <c r="G237" s="1">
        <f>SUM(BPub!AB237:AD237)/1000000</f>
        <v>9.5859799999999992E-3</v>
      </c>
    </row>
    <row r="238" spans="1:7" x14ac:dyDescent="0.25">
      <c r="A238" t="s">
        <v>232</v>
      </c>
      <c r="B238" s="1">
        <f>SUM(BPub!B238:D238)/1000000</f>
        <v>4.80171E-2</v>
      </c>
      <c r="C238" s="1">
        <f>SUM(BPub!G238:I238)/1000000</f>
        <v>9.1280189999999997E-2</v>
      </c>
      <c r="D238" s="1">
        <f>SUM(BPub!L238:N238)/1000000</f>
        <v>0.11808622000000001</v>
      </c>
      <c r="E238" s="1">
        <f>SUM(BPub!Q238:S238)/1000000</f>
        <v>0.16507760000000002</v>
      </c>
      <c r="F238" s="1">
        <f>SUM(BPub!V238:X238)/1000000</f>
        <v>8.6862210000000009E-2</v>
      </c>
      <c r="G238" s="1">
        <f>SUM(BPub!AB238:AD238)/1000000</f>
        <v>7.8881699999999999E-3</v>
      </c>
    </row>
    <row r="239" spans="1:7" x14ac:dyDescent="0.25">
      <c r="A239" t="s">
        <v>233</v>
      </c>
      <c r="B239" s="1">
        <f>SUM(BPub!B239:D239)/1000000</f>
        <v>6.1414300000000005E-2</v>
      </c>
      <c r="C239" s="1">
        <f>SUM(BPub!G239:I239)/1000000</f>
        <v>0.18536507000000002</v>
      </c>
      <c r="D239" s="1">
        <f>SUM(BPub!L239:N239)/1000000</f>
        <v>0.18781435000000002</v>
      </c>
      <c r="E239" s="1">
        <f>SUM(BPub!Q239:S239)/1000000</f>
        <v>0.59823735999999994</v>
      </c>
      <c r="F239" s="1">
        <f>SUM(BPub!V239:X239)/1000000</f>
        <v>0.13075255999999999</v>
      </c>
      <c r="G239" s="1">
        <f>SUM(BPub!AB239:AD239)/1000000</f>
        <v>3.2612809999999999E-2</v>
      </c>
    </row>
    <row r="240" spans="1:7" x14ac:dyDescent="0.25">
      <c r="A240" t="s">
        <v>234</v>
      </c>
      <c r="B240" s="1">
        <f>SUM(BPub!B240:D240)/1000000</f>
        <v>0.15771976999999998</v>
      </c>
      <c r="C240" s="1">
        <f>SUM(BPub!G240:I240)/1000000</f>
        <v>0.28783146999999998</v>
      </c>
      <c r="D240" s="1">
        <f>SUM(BPub!L240:N240)/1000000</f>
        <v>0.32362971999999995</v>
      </c>
      <c r="E240" s="1">
        <f>SUM(BPub!Q240:S240)/1000000</f>
        <v>0.56997852999999998</v>
      </c>
      <c r="F240" s="1">
        <f>SUM(BPub!V240:X240)/1000000</f>
        <v>0.26320654999999998</v>
      </c>
      <c r="G240" s="1">
        <f>SUM(BPub!AB240:AD240)/1000000</f>
        <v>5.96234E-2</v>
      </c>
    </row>
    <row r="241" spans="1:7" x14ac:dyDescent="0.25">
      <c r="A241" t="s">
        <v>235</v>
      </c>
      <c r="B241" s="1">
        <f>SUM(BPub!B241:D241)/1000000</f>
        <v>3.6799793199999997</v>
      </c>
      <c r="C241" s="1">
        <f>SUM(BPub!G241:I241)/1000000</f>
        <v>4.7849306799999995</v>
      </c>
      <c r="D241" s="1">
        <f>SUM(BPub!L241:N241)/1000000</f>
        <v>4.6108334600000003</v>
      </c>
      <c r="E241" s="1">
        <f>SUM(BPub!Q241:S241)/1000000</f>
        <v>3.5126558599999997</v>
      </c>
      <c r="F241" s="1">
        <f>SUM(BPub!V241:X241)/1000000</f>
        <v>0.78407119999999997</v>
      </c>
      <c r="G241" s="1">
        <f>SUM(BPub!AB241:AD241)/1000000</f>
        <v>1.20060064</v>
      </c>
    </row>
    <row r="242" spans="1:7" x14ac:dyDescent="0.25">
      <c r="A242" t="s">
        <v>236</v>
      </c>
      <c r="B242" s="1">
        <f>SUM(BPub!B242:D242)/1000000</f>
        <v>0</v>
      </c>
      <c r="C242" s="1">
        <f>SUM(BPub!G242:I242)/1000000</f>
        <v>0</v>
      </c>
      <c r="D242" s="1">
        <f>SUM(BPub!L242:N242)/1000000</f>
        <v>0</v>
      </c>
      <c r="E242" s="1">
        <f>SUM(BPub!Q242:S242)/1000000</f>
        <v>0</v>
      </c>
      <c r="F242" s="1">
        <f>SUM(BPub!V242:X242)/1000000</f>
        <v>0</v>
      </c>
      <c r="G242" s="1">
        <f>SUM(BPub!AB242:AD242)/1000000</f>
        <v>0</v>
      </c>
    </row>
    <row r="243" spans="1:7" x14ac:dyDescent="0.25">
      <c r="A243" t="s">
        <v>237</v>
      </c>
      <c r="B243" s="1">
        <f>SUM(BPub!B243:D243)/1000000</f>
        <v>0</v>
      </c>
      <c r="C243" s="1">
        <f>SUM(BPub!G243:I243)/1000000</f>
        <v>0</v>
      </c>
      <c r="D243" s="1">
        <f>SUM(BPub!L243:N243)/1000000</f>
        <v>0</v>
      </c>
      <c r="E243" s="1">
        <f>SUM(BPub!Q243:S243)/1000000</f>
        <v>0</v>
      </c>
      <c r="F243" s="1">
        <f>SUM(BPub!V243:X243)/1000000</f>
        <v>0</v>
      </c>
      <c r="G243" s="1">
        <f>SUM(BPub!AB243:AD243)/1000000</f>
        <v>0</v>
      </c>
    </row>
    <row r="244" spans="1:7" x14ac:dyDescent="0.25">
      <c r="A244" t="s">
        <v>238</v>
      </c>
      <c r="B244" s="1">
        <f>SUM(BPub!B244:D244)/1000000</f>
        <v>0</v>
      </c>
      <c r="C244" s="1">
        <f>SUM(BPub!G244:I244)/1000000</f>
        <v>0</v>
      </c>
      <c r="D244" s="1">
        <f>SUM(BPub!L244:N244)/1000000</f>
        <v>0</v>
      </c>
      <c r="E244" s="1">
        <f>SUM(BPub!Q244:S244)/1000000</f>
        <v>0</v>
      </c>
      <c r="F244" s="1">
        <f>SUM(BPub!V244:X244)/1000000</f>
        <v>0</v>
      </c>
      <c r="G244" s="1">
        <f>SUM(BPub!AB244:AD244)/1000000</f>
        <v>0</v>
      </c>
    </row>
    <row r="245" spans="1:7" x14ac:dyDescent="0.25">
      <c r="A245" t="s">
        <v>239</v>
      </c>
      <c r="B245" s="1">
        <f>SUM(BPub!B245:D245)/1000000</f>
        <v>0</v>
      </c>
      <c r="C245" s="1">
        <f>SUM(BPub!G245:I245)/1000000</f>
        <v>0</v>
      </c>
      <c r="D245" s="1">
        <f>SUM(BPub!L245:N245)/1000000</f>
        <v>0</v>
      </c>
      <c r="E245" s="1">
        <f>SUM(BPub!Q245:S245)/1000000</f>
        <v>0</v>
      </c>
      <c r="F245" s="1">
        <f>SUM(BPub!V245:X245)/1000000</f>
        <v>0</v>
      </c>
      <c r="G245" s="1">
        <f>SUM(BPub!AB245:AD245)/1000000</f>
        <v>0</v>
      </c>
    </row>
    <row r="246" spans="1:7" x14ac:dyDescent="0.25">
      <c r="A246" t="s">
        <v>240</v>
      </c>
      <c r="B246" s="1">
        <f>SUM(BPub!B246:D246)/1000000</f>
        <v>0</v>
      </c>
      <c r="C246" s="1">
        <f>SUM(BPub!G246:I246)/1000000</f>
        <v>0</v>
      </c>
      <c r="D246" s="1">
        <f>SUM(BPub!L246:N246)/1000000</f>
        <v>0</v>
      </c>
      <c r="E246" s="1">
        <f>SUM(BPub!Q246:S246)/1000000</f>
        <v>0</v>
      </c>
      <c r="F246" s="1">
        <f>SUM(BPub!V246:X246)/1000000</f>
        <v>0</v>
      </c>
      <c r="G246" s="1">
        <f>SUM(BPub!AB246:AD246)/1000000</f>
        <v>0</v>
      </c>
    </row>
    <row r="247" spans="1:7" x14ac:dyDescent="0.25">
      <c r="A247" t="s">
        <v>241</v>
      </c>
      <c r="B247" s="1">
        <f>SUM(BPub!B247:D247)/1000000</f>
        <v>0</v>
      </c>
      <c r="C247" s="1">
        <f>SUM(BPub!G247:I247)/1000000</f>
        <v>0</v>
      </c>
      <c r="D247" s="1">
        <f>SUM(BPub!L247:N247)/1000000</f>
        <v>0</v>
      </c>
      <c r="E247" s="1">
        <f>SUM(BPub!Q247:S247)/1000000</f>
        <v>0</v>
      </c>
      <c r="F247" s="1">
        <f>SUM(BPub!V247:X247)/1000000</f>
        <v>0</v>
      </c>
      <c r="G247" s="1">
        <f>SUM(BPub!AB247:AD247)/1000000</f>
        <v>0</v>
      </c>
    </row>
    <row r="248" spans="1:7" x14ac:dyDescent="0.25">
      <c r="A248" t="s">
        <v>242</v>
      </c>
      <c r="B248" s="1">
        <f>SUM(BPub!B248:D248)/1000000</f>
        <v>0.15847321</v>
      </c>
      <c r="C248" s="1">
        <f>SUM(BPub!G248:I248)/1000000</f>
        <v>0.75711440000000008</v>
      </c>
      <c r="D248" s="1">
        <f>SUM(BPub!L248:N248)/1000000</f>
        <v>0.13049326999999999</v>
      </c>
      <c r="E248" s="1">
        <f>SUM(BPub!Q248:S248)/1000000</f>
        <v>5.014863E-2</v>
      </c>
      <c r="F248" s="1">
        <f>SUM(BPub!V248:X248)/1000000</f>
        <v>5.2600669999999995E-2</v>
      </c>
      <c r="G248" s="1">
        <f>SUM(BPub!AB248:AD248)/1000000</f>
        <v>0.22706679999999999</v>
      </c>
    </row>
    <row r="249" spans="1:7" x14ac:dyDescent="0.25">
      <c r="A249" t="s">
        <v>243</v>
      </c>
      <c r="B249" s="1">
        <f>SUM(BPub!B249:D249)/1000000</f>
        <v>9.54553E-3</v>
      </c>
      <c r="C249" s="1">
        <f>SUM(BPub!G249:I249)/1000000</f>
        <v>8.5673499999999996E-3</v>
      </c>
      <c r="D249" s="1">
        <f>SUM(BPub!L249:N249)/1000000</f>
        <v>1.7449799999999999E-3</v>
      </c>
      <c r="E249" s="1">
        <f>SUM(BPub!Q249:S249)/1000000</f>
        <v>5.4487000000000003E-4</v>
      </c>
      <c r="F249" s="1">
        <f>SUM(BPub!V249:X249)/1000000</f>
        <v>1.19151E-3</v>
      </c>
      <c r="G249" s="1">
        <f>SUM(BPub!AB249:AD249)/1000000</f>
        <v>4.8697299999999992E-3</v>
      </c>
    </row>
    <row r="250" spans="1:7" x14ac:dyDescent="0.25">
      <c r="A250" t="s">
        <v>244</v>
      </c>
      <c r="B250" s="1">
        <f>SUM(BPub!B250:D250)/1000000</f>
        <v>7.3832799999999999E-3</v>
      </c>
      <c r="C250" s="1">
        <f>SUM(BPub!G250:I250)/1000000</f>
        <v>7.0544799999999993E-3</v>
      </c>
      <c r="D250" s="1">
        <f>SUM(BPub!L250:N250)/1000000</f>
        <v>1.5535200000000001E-3</v>
      </c>
      <c r="E250" s="1">
        <f>SUM(BPub!Q250:S250)/1000000</f>
        <v>1.0196000000000001E-3</v>
      </c>
      <c r="F250" s="1">
        <f>SUM(BPub!V250:X250)/1000000</f>
        <v>6.2686000000000003E-4</v>
      </c>
      <c r="G250" s="1">
        <f>SUM(BPub!AB250:AD250)/1000000</f>
        <v>3.30548E-3</v>
      </c>
    </row>
    <row r="251" spans="1:7" x14ac:dyDescent="0.25">
      <c r="A251" t="s">
        <v>245</v>
      </c>
      <c r="B251" s="1">
        <f>SUM(BPub!B251:D251)/1000000</f>
        <v>9.9981499999999991E-3</v>
      </c>
      <c r="C251" s="1">
        <f>SUM(BPub!G251:I251)/1000000</f>
        <v>8.34559E-3</v>
      </c>
      <c r="D251" s="1">
        <f>SUM(BPub!L251:N251)/1000000</f>
        <v>1.6967799999999999E-3</v>
      </c>
      <c r="E251" s="1">
        <f>SUM(BPub!Q251:S251)/1000000</f>
        <v>1.5929900000000001E-3</v>
      </c>
      <c r="F251" s="1">
        <f>SUM(BPub!V251:X251)/1000000</f>
        <v>9.5094999999999999E-4</v>
      </c>
      <c r="G251" s="1">
        <f>SUM(BPub!AB251:AD251)/1000000</f>
        <v>4.5341000000000001E-3</v>
      </c>
    </row>
    <row r="252" spans="1:7" x14ac:dyDescent="0.25">
      <c r="A252" t="s">
        <v>246</v>
      </c>
      <c r="B252" s="1">
        <f>SUM(BPub!B252:D252)/1000000</f>
        <v>1.848116E-2</v>
      </c>
      <c r="C252" s="1">
        <f>SUM(BPub!G252:I252)/1000000</f>
        <v>1.889648E-2</v>
      </c>
      <c r="D252" s="1">
        <f>SUM(BPub!L252:N252)/1000000</f>
        <v>4.8457700000000001E-3</v>
      </c>
      <c r="E252" s="1">
        <f>SUM(BPub!Q252:S252)/1000000</f>
        <v>1.7730999999999999E-3</v>
      </c>
      <c r="F252" s="1">
        <f>SUM(BPub!V252:X252)/1000000</f>
        <v>1.9493199999999998E-3</v>
      </c>
      <c r="G252" s="1">
        <f>SUM(BPub!AB252:AD252)/1000000</f>
        <v>9.8692800000000011E-3</v>
      </c>
    </row>
    <row r="253" spans="1:7" x14ac:dyDescent="0.25">
      <c r="A253" t="s">
        <v>247</v>
      </c>
      <c r="B253" s="1">
        <f>SUM(BPub!B253:D253)/1000000</f>
        <v>0.11306508999999999</v>
      </c>
      <c r="C253" s="1">
        <f>SUM(BPub!G253:I253)/1000000</f>
        <v>0.71425050000000001</v>
      </c>
      <c r="D253" s="1">
        <f>SUM(BPub!L253:N253)/1000000</f>
        <v>0.12065222</v>
      </c>
      <c r="E253" s="1">
        <f>SUM(BPub!Q253:S253)/1000000</f>
        <v>4.5218069999999999E-2</v>
      </c>
      <c r="F253" s="1">
        <f>SUM(BPub!V253:X253)/1000000</f>
        <v>4.7882029999999999E-2</v>
      </c>
      <c r="G253" s="1">
        <f>SUM(BPub!AB253:AD253)/1000000</f>
        <v>0.20448821</v>
      </c>
    </row>
    <row r="254" spans="1:7" x14ac:dyDescent="0.25">
      <c r="A254" t="s">
        <v>248</v>
      </c>
      <c r="B254" s="1">
        <f>SUM(BPub!B254:D254)/1000000</f>
        <v>0</v>
      </c>
      <c r="C254" s="1">
        <f>SUM(BPub!G254:I254)/1000000</f>
        <v>0</v>
      </c>
      <c r="D254" s="1">
        <f>SUM(BPub!L254:N254)/1000000</f>
        <v>0</v>
      </c>
      <c r="E254" s="1">
        <f>SUM(BPub!Q254:S254)/1000000</f>
        <v>0</v>
      </c>
      <c r="F254" s="1">
        <f>SUM(BPub!V254:X254)/1000000</f>
        <v>0</v>
      </c>
      <c r="G254" s="1">
        <f>SUM(BPub!AB254:AD254)/1000000</f>
        <v>0</v>
      </c>
    </row>
    <row r="255" spans="1:7" x14ac:dyDescent="0.25">
      <c r="A255" t="s">
        <v>249</v>
      </c>
      <c r="B255" s="1">
        <f>SUM(BPub!B255:D255)/1000000</f>
        <v>0</v>
      </c>
      <c r="C255" s="1">
        <f>SUM(BPub!G255:I255)/1000000</f>
        <v>0</v>
      </c>
      <c r="D255" s="1">
        <f>SUM(BPub!L255:N255)/1000000</f>
        <v>0</v>
      </c>
      <c r="E255" s="1">
        <f>SUM(BPub!Q255:S255)/1000000</f>
        <v>0</v>
      </c>
      <c r="F255" s="1">
        <f>SUM(BPub!V255:X255)/1000000</f>
        <v>0</v>
      </c>
      <c r="G255" s="1">
        <f>SUM(BPub!AB255:AD255)/1000000</f>
        <v>0</v>
      </c>
    </row>
    <row r="256" spans="1:7" x14ac:dyDescent="0.25">
      <c r="A256" t="s">
        <v>250</v>
      </c>
      <c r="B256" s="1">
        <f>SUM(BPub!B256:D256)/1000000</f>
        <v>0</v>
      </c>
      <c r="C256" s="1">
        <f>SUM(BPub!G256:I256)/1000000</f>
        <v>0</v>
      </c>
      <c r="D256" s="1">
        <f>SUM(BPub!L256:N256)/1000000</f>
        <v>0</v>
      </c>
      <c r="E256" s="1">
        <f>SUM(BPub!Q256:S256)/1000000</f>
        <v>0</v>
      </c>
      <c r="F256" s="1">
        <f>SUM(BPub!V256:X256)/1000000</f>
        <v>0</v>
      </c>
      <c r="G256" s="1">
        <f>SUM(BPub!AB256:AD256)/1000000</f>
        <v>0</v>
      </c>
    </row>
    <row r="257" spans="1:7" x14ac:dyDescent="0.25">
      <c r="A257" t="s">
        <v>251</v>
      </c>
      <c r="B257" s="1">
        <f>SUM(BPub!B257:D257)/1000000</f>
        <v>0</v>
      </c>
      <c r="C257" s="1">
        <f>SUM(BPub!G257:I257)/1000000</f>
        <v>0</v>
      </c>
      <c r="D257" s="1">
        <f>SUM(BPub!L257:N257)/1000000</f>
        <v>0</v>
      </c>
      <c r="E257" s="1">
        <f>SUM(BPub!Q257:S257)/1000000</f>
        <v>0</v>
      </c>
      <c r="F257" s="1">
        <f>SUM(BPub!V257:X257)/1000000</f>
        <v>0</v>
      </c>
      <c r="G257" s="1">
        <f>SUM(BPub!AB257:AD257)/1000000</f>
        <v>0</v>
      </c>
    </row>
    <row r="258" spans="1:7" x14ac:dyDescent="0.25">
      <c r="A258" t="s">
        <v>252</v>
      </c>
      <c r="B258" s="1">
        <f>SUM(BPub!B258:D258)/1000000</f>
        <v>0</v>
      </c>
      <c r="C258" s="1">
        <f>SUM(BPub!G258:I258)/1000000</f>
        <v>0</v>
      </c>
      <c r="D258" s="1">
        <f>SUM(BPub!L258:N258)/1000000</f>
        <v>0</v>
      </c>
      <c r="E258" s="1">
        <f>SUM(BPub!Q258:S258)/1000000</f>
        <v>0</v>
      </c>
      <c r="F258" s="1">
        <f>SUM(BPub!V258:X258)/1000000</f>
        <v>0</v>
      </c>
      <c r="G258" s="1">
        <f>SUM(BPub!AB258:AD258)/1000000</f>
        <v>0</v>
      </c>
    </row>
    <row r="259" spans="1:7" x14ac:dyDescent="0.25">
      <c r="A259" t="s">
        <v>253</v>
      </c>
      <c r="B259" s="1">
        <f>SUM(BPub!B259:D259)/1000000</f>
        <v>0</v>
      </c>
      <c r="C259" s="1">
        <f>SUM(BPub!G259:I259)/1000000</f>
        <v>0</v>
      </c>
      <c r="D259" s="1">
        <f>SUM(BPub!L259:N259)/1000000</f>
        <v>0</v>
      </c>
      <c r="E259" s="1">
        <f>SUM(BPub!Q259:S259)/1000000</f>
        <v>0</v>
      </c>
      <c r="F259" s="1">
        <f>SUM(BPub!V259:X259)/1000000</f>
        <v>0</v>
      </c>
      <c r="G259" s="1">
        <f>SUM(BPub!AB259:AD259)/1000000</f>
        <v>0</v>
      </c>
    </row>
    <row r="260" spans="1:7" x14ac:dyDescent="0.25">
      <c r="A260" t="s">
        <v>254</v>
      </c>
      <c r="B260" s="1">
        <f>SUM(BPub!B260:D260)/1000000</f>
        <v>0</v>
      </c>
      <c r="C260" s="1">
        <f>SUM(BPub!G260:I260)/1000000</f>
        <v>0</v>
      </c>
      <c r="D260" s="1">
        <f>SUM(BPub!L260:N260)/1000000</f>
        <v>0</v>
      </c>
      <c r="E260" s="1">
        <f>SUM(BPub!Q260:S260)/1000000</f>
        <v>0</v>
      </c>
      <c r="F260" s="1">
        <f>SUM(BPub!V260:X260)/1000000</f>
        <v>0</v>
      </c>
      <c r="G260" s="1">
        <f>SUM(BPub!AB260:AD260)/1000000</f>
        <v>0</v>
      </c>
    </row>
    <row r="261" spans="1:7" x14ac:dyDescent="0.25">
      <c r="A261" t="s">
        <v>255</v>
      </c>
      <c r="B261" s="1">
        <f>SUM(BPub!B261:D261)/1000000</f>
        <v>0</v>
      </c>
      <c r="C261" s="1">
        <f>SUM(BPub!G261:I261)/1000000</f>
        <v>0</v>
      </c>
      <c r="D261" s="1">
        <f>SUM(BPub!L261:N261)/1000000</f>
        <v>0</v>
      </c>
      <c r="E261" s="1">
        <f>SUM(BPub!Q261:S261)/1000000</f>
        <v>0</v>
      </c>
      <c r="F261" s="1">
        <f>SUM(BPub!V261:X261)/1000000</f>
        <v>0</v>
      </c>
      <c r="G261" s="1">
        <f>SUM(BPub!AB261:AD261)/1000000</f>
        <v>0</v>
      </c>
    </row>
    <row r="262" spans="1:7" x14ac:dyDescent="0.25">
      <c r="A262" t="s">
        <v>256</v>
      </c>
      <c r="B262" s="1">
        <f>SUM(BPub!B262:D262)/1000000</f>
        <v>0</v>
      </c>
      <c r="C262" s="1">
        <f>SUM(BPub!G262:I262)/1000000</f>
        <v>0</v>
      </c>
      <c r="D262" s="1">
        <f>SUM(BPub!L262:N262)/1000000</f>
        <v>0</v>
      </c>
      <c r="E262" s="1">
        <f>SUM(BPub!Q262:S262)/1000000</f>
        <v>0</v>
      </c>
      <c r="F262" s="1">
        <f>SUM(BPub!V262:X262)/1000000</f>
        <v>0</v>
      </c>
      <c r="G262" s="1">
        <f>SUM(BPub!AB262:AD262)/1000000</f>
        <v>0</v>
      </c>
    </row>
    <row r="263" spans="1:7" x14ac:dyDescent="0.25">
      <c r="A263" t="s">
        <v>257</v>
      </c>
      <c r="B263" s="1">
        <f>SUM(BPub!B263:D263)/1000000</f>
        <v>0</v>
      </c>
      <c r="C263" s="1">
        <f>SUM(BPub!G263:I263)/1000000</f>
        <v>0</v>
      </c>
      <c r="D263" s="1">
        <f>SUM(BPub!L263:N263)/1000000</f>
        <v>0</v>
      </c>
      <c r="E263" s="1">
        <f>SUM(BPub!Q263:S263)/1000000</f>
        <v>0</v>
      </c>
      <c r="F263" s="1">
        <f>SUM(BPub!V263:X263)/1000000</f>
        <v>0</v>
      </c>
      <c r="G263" s="1">
        <f>SUM(BPub!AB263:AD263)/1000000</f>
        <v>0</v>
      </c>
    </row>
    <row r="264" spans="1:7" x14ac:dyDescent="0.25">
      <c r="A264" t="s">
        <v>258</v>
      </c>
      <c r="B264" s="1">
        <f>SUM(BPub!B264:D264)/1000000</f>
        <v>0</v>
      </c>
      <c r="C264" s="1">
        <f>SUM(BPub!G264:I264)/1000000</f>
        <v>0</v>
      </c>
      <c r="D264" s="1">
        <f>SUM(BPub!L264:N264)/1000000</f>
        <v>0</v>
      </c>
      <c r="E264" s="1">
        <f>SUM(BPub!Q264:S264)/1000000</f>
        <v>0</v>
      </c>
      <c r="F264" s="1">
        <f>SUM(BPub!V264:X264)/1000000</f>
        <v>0</v>
      </c>
      <c r="G264" s="1">
        <f>SUM(BPub!AB264:AD264)/1000000</f>
        <v>0</v>
      </c>
    </row>
    <row r="265" spans="1:7" x14ac:dyDescent="0.25">
      <c r="A265" t="s">
        <v>259</v>
      </c>
      <c r="B265" s="1">
        <f>SUM(BPub!B265:D265)/1000000</f>
        <v>0</v>
      </c>
      <c r="C265" s="1">
        <f>SUM(BPub!G265:I265)/1000000</f>
        <v>0</v>
      </c>
      <c r="D265" s="1">
        <f>SUM(BPub!L265:N265)/1000000</f>
        <v>0</v>
      </c>
      <c r="E265" s="1">
        <f>SUM(BPub!Q265:S265)/1000000</f>
        <v>0</v>
      </c>
      <c r="F265" s="1">
        <f>SUM(BPub!V265:X265)/1000000</f>
        <v>0</v>
      </c>
      <c r="G265" s="1">
        <f>SUM(BPub!AB265:AD265)/1000000</f>
        <v>0</v>
      </c>
    </row>
    <row r="266" spans="1:7" x14ac:dyDescent="0.25">
      <c r="A266" t="s">
        <v>260</v>
      </c>
      <c r="B266" s="1">
        <f>SUM(BPub!B266:D266)/1000000</f>
        <v>0.61458446999999994</v>
      </c>
      <c r="C266" s="1">
        <f>SUM(BPub!G266:I266)/1000000</f>
        <v>4.9663332499999999</v>
      </c>
      <c r="D266" s="1">
        <f>SUM(BPub!L266:N266)/1000000</f>
        <v>20.575422510000003</v>
      </c>
      <c r="E266" s="1">
        <f>SUM(BPub!Q266:S266)/1000000</f>
        <v>40.680502679999996</v>
      </c>
      <c r="F266" s="1">
        <f>SUM(BPub!V266:X266)/1000000</f>
        <v>61.84826589</v>
      </c>
      <c r="G266" s="1">
        <f>SUM(BPub!AB266:AD266)/1000000</f>
        <v>51.00433117</v>
      </c>
    </row>
    <row r="267" spans="1:7" x14ac:dyDescent="0.25">
      <c r="A267" t="s">
        <v>261</v>
      </c>
      <c r="B267" s="1">
        <f>SUM(BPub!B267:D267)/1000000</f>
        <v>0</v>
      </c>
      <c r="C267" s="1">
        <f>SUM(BPub!G267:I267)/1000000</f>
        <v>2.4533999999999998E-4</v>
      </c>
      <c r="D267" s="1">
        <f>SUM(BPub!L267:N267)/1000000</f>
        <v>0.185</v>
      </c>
      <c r="E267" s="1">
        <f>SUM(BPub!Q267:S267)/1000000</f>
        <v>0</v>
      </c>
      <c r="F267" s="1">
        <f>SUM(BPub!V267:X267)/1000000</f>
        <v>0</v>
      </c>
      <c r="G267" s="1">
        <f>SUM(BPub!AB267:AD267)/1000000</f>
        <v>0</v>
      </c>
    </row>
    <row r="268" spans="1:7" x14ac:dyDescent="0.25">
      <c r="A268" t="s">
        <v>262</v>
      </c>
      <c r="B268" s="1">
        <f>SUM(BPub!B268:D268)/1000000</f>
        <v>3.4199239999999999E-2</v>
      </c>
      <c r="C268" s="1">
        <f>SUM(BPub!G268:I268)/1000000</f>
        <v>4.3496338899999998</v>
      </c>
      <c r="D268" s="1">
        <f>SUM(BPub!L268:N268)/1000000</f>
        <v>9.5521562399999986</v>
      </c>
      <c r="E268" s="1">
        <f>SUM(BPub!Q268:S268)/1000000</f>
        <v>7.3617863300000002</v>
      </c>
      <c r="F268" s="1">
        <f>SUM(BPub!V268:X268)/1000000</f>
        <v>7.3652491099999997</v>
      </c>
      <c r="G268" s="1">
        <f>SUM(BPub!AB268:AD268)/1000000</f>
        <v>6.9884459699999999</v>
      </c>
    </row>
    <row r="269" spans="1:7" x14ac:dyDescent="0.25">
      <c r="A269" t="s">
        <v>263</v>
      </c>
      <c r="B269" s="1">
        <f>SUM(BPub!B269:D269)/1000000</f>
        <v>9.0812130000000005E-2</v>
      </c>
      <c r="C269" s="1">
        <f>SUM(BPub!G269:I269)/1000000</f>
        <v>0.18810560000000001</v>
      </c>
      <c r="D269" s="1">
        <f>SUM(BPub!L269:N269)/1000000</f>
        <v>6.9993417999999998</v>
      </c>
      <c r="E269" s="1">
        <f>SUM(BPub!Q269:S269)/1000000</f>
        <v>5.1989693099999998</v>
      </c>
      <c r="F269" s="1">
        <f>SUM(BPub!V269:X269)/1000000</f>
        <v>16.72935554</v>
      </c>
      <c r="G269" s="1">
        <f>SUM(BPub!AB269:AD269)/1000000</f>
        <v>7.1787360600000003</v>
      </c>
    </row>
    <row r="270" spans="1:7" x14ac:dyDescent="0.25">
      <c r="A270" t="s">
        <v>264</v>
      </c>
      <c r="B270" s="1">
        <f>SUM(BPub!B270:D270)/1000000</f>
        <v>0.30536889</v>
      </c>
      <c r="C270" s="1">
        <f>SUM(BPub!G270:I270)/1000000</f>
        <v>7.0694000000000009E-4</v>
      </c>
      <c r="D270" s="1">
        <f>SUM(BPub!L270:N270)/1000000</f>
        <v>3.39881761</v>
      </c>
      <c r="E270" s="1">
        <f>SUM(BPub!Q270:S270)/1000000</f>
        <v>14.659735289999999</v>
      </c>
      <c r="F270" s="1">
        <f>SUM(BPub!V270:X270)/1000000</f>
        <v>12.184296810000001</v>
      </c>
      <c r="G270" s="1">
        <f>SUM(BPub!AB270:AD270)/1000000</f>
        <v>8.9894915600000012</v>
      </c>
    </row>
    <row r="271" spans="1:7" x14ac:dyDescent="0.25">
      <c r="A271" t="s">
        <v>265</v>
      </c>
      <c r="B271" s="1">
        <f>SUM(BPub!B271:D271)/1000000</f>
        <v>0.18420420999999998</v>
      </c>
      <c r="C271" s="1">
        <f>SUM(BPub!G271:I271)/1000000</f>
        <v>0.42764147999999996</v>
      </c>
      <c r="D271" s="1">
        <f>SUM(BPub!L271:N271)/1000000</f>
        <v>0.44010685999999999</v>
      </c>
      <c r="E271" s="1">
        <f>SUM(BPub!Q271:S271)/1000000</f>
        <v>13.46001175</v>
      </c>
      <c r="F271" s="1">
        <f>SUM(BPub!V271:X271)/1000000</f>
        <v>25.56936443</v>
      </c>
      <c r="G271" s="1">
        <f>SUM(BPub!AB271:AD271)/1000000</f>
        <v>27.84765758</v>
      </c>
    </row>
    <row r="272" spans="1:7" x14ac:dyDescent="0.25">
      <c r="A272" t="s">
        <v>266</v>
      </c>
      <c r="B272" s="1">
        <f>SUM(BPub!B272:D272)/1000000</f>
        <v>0</v>
      </c>
      <c r="C272" s="1">
        <f>SUM(BPub!G272:I272)/1000000</f>
        <v>0</v>
      </c>
      <c r="D272" s="1">
        <f>SUM(BPub!L272:N272)/1000000</f>
        <v>0</v>
      </c>
      <c r="E272" s="1">
        <f>SUM(BPub!Q272:S272)/1000000</f>
        <v>0</v>
      </c>
      <c r="F272" s="1">
        <f>SUM(BPub!V272:X272)/1000000</f>
        <v>0</v>
      </c>
      <c r="G272" s="1">
        <f>SUM(BPub!AB272:AD272)/1000000</f>
        <v>0</v>
      </c>
    </row>
    <row r="273" spans="1:7" x14ac:dyDescent="0.25">
      <c r="A273" t="s">
        <v>267</v>
      </c>
      <c r="B273" s="1">
        <f>SUM(BPub!B273:D273)/1000000</f>
        <v>0</v>
      </c>
      <c r="C273" s="1">
        <f>SUM(BPub!G273:I273)/1000000</f>
        <v>0</v>
      </c>
      <c r="D273" s="1">
        <f>SUM(BPub!L273:N273)/1000000</f>
        <v>0</v>
      </c>
      <c r="E273" s="1">
        <f>SUM(BPub!Q273:S273)/1000000</f>
        <v>0</v>
      </c>
      <c r="F273" s="1">
        <f>SUM(BPub!V273:X273)/1000000</f>
        <v>0</v>
      </c>
      <c r="G273" s="1">
        <f>SUM(BPub!AB273:AD273)/1000000</f>
        <v>0</v>
      </c>
    </row>
    <row r="274" spans="1:7" x14ac:dyDescent="0.25">
      <c r="A274" t="s">
        <v>268</v>
      </c>
      <c r="B274" s="1">
        <f>SUM(BPub!B274:D274)/1000000</f>
        <v>0</v>
      </c>
      <c r="C274" s="1">
        <f>SUM(BPub!G274:I274)/1000000</f>
        <v>0</v>
      </c>
      <c r="D274" s="1">
        <f>SUM(BPub!L274:N274)/1000000</f>
        <v>0</v>
      </c>
      <c r="E274" s="1">
        <f>SUM(BPub!Q274:S274)/1000000</f>
        <v>0</v>
      </c>
      <c r="F274" s="1">
        <f>SUM(BPub!V274:X274)/1000000</f>
        <v>0</v>
      </c>
      <c r="G274" s="1">
        <f>SUM(BPub!AB274:AD274)/1000000</f>
        <v>0</v>
      </c>
    </row>
    <row r="275" spans="1:7" x14ac:dyDescent="0.25">
      <c r="A275" t="s">
        <v>269</v>
      </c>
      <c r="B275" s="1">
        <f>SUM(BPub!B275:D275)/1000000</f>
        <v>0</v>
      </c>
      <c r="C275" s="1">
        <f>SUM(BPub!G275:I275)/1000000</f>
        <v>0</v>
      </c>
      <c r="D275" s="1">
        <f>SUM(BPub!L275:N275)/1000000</f>
        <v>0</v>
      </c>
      <c r="E275" s="1">
        <f>SUM(BPub!Q275:S275)/1000000</f>
        <v>0</v>
      </c>
      <c r="F275" s="1">
        <f>SUM(BPub!V275:X275)/1000000</f>
        <v>0</v>
      </c>
      <c r="G275" s="1">
        <f>SUM(BPub!AB275:AD275)/1000000</f>
        <v>0</v>
      </c>
    </row>
    <row r="276" spans="1:7" x14ac:dyDescent="0.25">
      <c r="A276" t="s">
        <v>270</v>
      </c>
      <c r="B276" s="1">
        <f>SUM(BPub!B276:D276)/1000000</f>
        <v>0</v>
      </c>
      <c r="C276" s="1">
        <f>SUM(BPub!G276:I276)/1000000</f>
        <v>0</v>
      </c>
      <c r="D276" s="1">
        <f>SUM(BPub!L276:N276)/1000000</f>
        <v>0</v>
      </c>
      <c r="E276" s="1">
        <f>SUM(BPub!Q276:S276)/1000000</f>
        <v>0</v>
      </c>
      <c r="F276" s="1">
        <f>SUM(BPub!V276:X276)/1000000</f>
        <v>0</v>
      </c>
      <c r="G276" s="1">
        <f>SUM(BPub!AB276:AD276)/1000000</f>
        <v>0</v>
      </c>
    </row>
    <row r="277" spans="1:7" x14ac:dyDescent="0.25">
      <c r="A277" t="s">
        <v>271</v>
      </c>
      <c r="B277" s="1">
        <f>SUM(BPub!B277:D277)/1000000</f>
        <v>0</v>
      </c>
      <c r="C277" s="1">
        <f>SUM(BPub!G277:I277)/1000000</f>
        <v>0</v>
      </c>
      <c r="D277" s="1">
        <f>SUM(BPub!L277:N277)/1000000</f>
        <v>0</v>
      </c>
      <c r="E277" s="1">
        <f>SUM(BPub!Q277:S277)/1000000</f>
        <v>0</v>
      </c>
      <c r="F277" s="1">
        <f>SUM(BPub!V277:X277)/1000000</f>
        <v>0</v>
      </c>
      <c r="G277" s="1">
        <f>SUM(BPub!AB277:AD277)/1000000</f>
        <v>0</v>
      </c>
    </row>
    <row r="278" spans="1:7" x14ac:dyDescent="0.25">
      <c r="A278" t="s">
        <v>272</v>
      </c>
      <c r="B278" s="1">
        <f>SUM(BPub!B278:D278)/1000000</f>
        <v>0.21535905999999999</v>
      </c>
      <c r="C278" s="1">
        <f>SUM(BPub!G278:I278)/1000000</f>
        <v>0.29939055999999997</v>
      </c>
      <c r="D278" s="1">
        <f>SUM(BPub!L278:N278)/1000000</f>
        <v>0.28958395999999997</v>
      </c>
      <c r="E278" s="1">
        <f>SUM(BPub!Q278:S278)/1000000</f>
        <v>0.14487738</v>
      </c>
      <c r="F278" s="1">
        <f>SUM(BPub!V278:X278)/1000000</f>
        <v>8.4806820000000005E-2</v>
      </c>
      <c r="G278" s="1">
        <f>SUM(BPub!AB278:AD278)/1000000</f>
        <v>6.071936E-2</v>
      </c>
    </row>
    <row r="279" spans="1:7" x14ac:dyDescent="0.25">
      <c r="A279" t="s">
        <v>273</v>
      </c>
      <c r="B279" s="1">
        <f>SUM(BPub!B279:D279)/1000000</f>
        <v>0</v>
      </c>
      <c r="C279" s="1">
        <f>SUM(BPub!G279:I279)/1000000</f>
        <v>0</v>
      </c>
      <c r="D279" s="1">
        <f>SUM(BPub!L279:N279)/1000000</f>
        <v>0</v>
      </c>
      <c r="E279" s="1">
        <f>SUM(BPub!Q279:S279)/1000000</f>
        <v>0</v>
      </c>
      <c r="F279" s="1">
        <f>SUM(BPub!V279:X279)/1000000</f>
        <v>0</v>
      </c>
      <c r="G279" s="1">
        <f>SUM(BPub!AB279:AD279)/1000000</f>
        <v>0</v>
      </c>
    </row>
    <row r="280" spans="1:7" x14ac:dyDescent="0.25">
      <c r="A280" t="s">
        <v>274</v>
      </c>
      <c r="B280" s="1">
        <f>SUM(BPub!B280:D280)/1000000</f>
        <v>2.7932249999999999E-2</v>
      </c>
      <c r="C280" s="1">
        <f>SUM(BPub!G280:I280)/1000000</f>
        <v>2.7727040000000001E-2</v>
      </c>
      <c r="D280" s="1">
        <f>SUM(BPub!L280:N280)/1000000</f>
        <v>1.6219649999999999E-2</v>
      </c>
      <c r="E280" s="1">
        <f>SUM(BPub!Q280:S280)/1000000</f>
        <v>1.1302039999999999E-2</v>
      </c>
      <c r="F280" s="1">
        <f>SUM(BPub!V280:X280)/1000000</f>
        <v>9.7297900000000003E-3</v>
      </c>
      <c r="G280" s="1">
        <f>SUM(BPub!AB280:AD280)/1000000</f>
        <v>1.001139E-2</v>
      </c>
    </row>
    <row r="281" spans="1:7" x14ac:dyDescent="0.25">
      <c r="A281" t="s">
        <v>275</v>
      </c>
      <c r="B281" s="1">
        <f>SUM(BPub!B281:D281)/1000000</f>
        <v>9.0850860000000006E-2</v>
      </c>
      <c r="C281" s="1">
        <f>SUM(BPub!G281:I281)/1000000</f>
        <v>0.10761745</v>
      </c>
      <c r="D281" s="1">
        <f>SUM(BPub!L281:N281)/1000000</f>
        <v>6.9942270000000001E-2</v>
      </c>
      <c r="E281" s="1">
        <f>SUM(BPub!Q281:S281)/1000000</f>
        <v>3.7329230000000005E-2</v>
      </c>
      <c r="F281" s="1">
        <f>SUM(BPub!V281:X281)/1000000</f>
        <v>2.1702810000000003E-2</v>
      </c>
      <c r="G281" s="1">
        <f>SUM(BPub!AB281:AD281)/1000000</f>
        <v>2.0810040000000002E-2</v>
      </c>
    </row>
    <row r="282" spans="1:7" x14ac:dyDescent="0.25">
      <c r="A282" t="s">
        <v>276</v>
      </c>
      <c r="B282" s="1">
        <f>SUM(BPub!B282:D282)/1000000</f>
        <v>2.7573650000000002E-2</v>
      </c>
      <c r="C282" s="1">
        <f>SUM(BPub!G282:I282)/1000000</f>
        <v>4.1602460000000001E-2</v>
      </c>
      <c r="D282" s="1">
        <f>SUM(BPub!L282:N282)/1000000</f>
        <v>2.912058E-2</v>
      </c>
      <c r="E282" s="1">
        <f>SUM(BPub!Q282:S282)/1000000</f>
        <v>1.3727129999999999E-2</v>
      </c>
      <c r="F282" s="1">
        <f>SUM(BPub!V282:X282)/1000000</f>
        <v>2.771711E-2</v>
      </c>
      <c r="G282" s="1">
        <f>SUM(BPub!AB282:AD282)/1000000</f>
        <v>6.2167700000000008E-3</v>
      </c>
    </row>
    <row r="283" spans="1:7" x14ac:dyDescent="0.25">
      <c r="A283" t="s">
        <v>277</v>
      </c>
      <c r="B283" s="1">
        <f>SUM(BPub!B283:D283)/1000000</f>
        <v>4.7368170000000001E-2</v>
      </c>
      <c r="C283" s="1">
        <f>SUM(BPub!G283:I283)/1000000</f>
        <v>0.1047269</v>
      </c>
      <c r="D283" s="1">
        <f>SUM(BPub!L283:N283)/1000000</f>
        <v>0.13497567999999999</v>
      </c>
      <c r="E283" s="1">
        <f>SUM(BPub!Q283:S283)/1000000</f>
        <v>3.7220570000000001E-2</v>
      </c>
      <c r="F283" s="1">
        <f>SUM(BPub!V283:X283)/1000000</f>
        <v>1.7959869999999999E-2</v>
      </c>
      <c r="G283" s="1">
        <f>SUM(BPub!AB283:AD283)/1000000</f>
        <v>1.6010369999999999E-2</v>
      </c>
    </row>
    <row r="284" spans="1:7" x14ac:dyDescent="0.25">
      <c r="A284" t="s">
        <v>278</v>
      </c>
      <c r="B284" s="1">
        <f>SUM(BPub!B284:D284)/1000000</f>
        <v>2.1634130000000001E-2</v>
      </c>
      <c r="C284" s="1">
        <f>SUM(BPub!G284:I284)/1000000</f>
        <v>1.771671E-2</v>
      </c>
      <c r="D284" s="1">
        <f>SUM(BPub!L284:N284)/1000000</f>
        <v>3.9325779999999998E-2</v>
      </c>
      <c r="E284" s="1">
        <f>SUM(BPub!Q284:S284)/1000000</f>
        <v>4.5298410000000004E-2</v>
      </c>
      <c r="F284" s="1">
        <f>SUM(BPub!V284:X284)/1000000</f>
        <v>7.6972400000000002E-3</v>
      </c>
      <c r="G284" s="1">
        <f>SUM(BPub!AB284:AD284)/1000000</f>
        <v>7.6707900000000002E-3</v>
      </c>
    </row>
    <row r="285" spans="1:7" x14ac:dyDescent="0.25">
      <c r="A285" t="s">
        <v>279</v>
      </c>
      <c r="B285" s="1">
        <f>SUM(BPub!B285:D285)/1000000</f>
        <v>0</v>
      </c>
      <c r="C285" s="1">
        <f>SUM(BPub!G285:I285)/1000000</f>
        <v>0.19456999</v>
      </c>
      <c r="D285" s="1">
        <f>SUM(BPub!L285:N285)/1000000</f>
        <v>6.4794385700000001</v>
      </c>
      <c r="E285" s="1">
        <f>SUM(BPub!Q285:S285)/1000000</f>
        <v>5.2799922699999993</v>
      </c>
      <c r="F285" s="1">
        <f>SUM(BPub!V285:X285)/1000000</f>
        <v>0.60457990000000006</v>
      </c>
      <c r="G285" s="1">
        <f>SUM(BPub!AB285:AD285)/1000000</f>
        <v>0.70866646</v>
      </c>
    </row>
    <row r="286" spans="1:7" x14ac:dyDescent="0.25">
      <c r="A286" t="s">
        <v>280</v>
      </c>
      <c r="B286" s="1">
        <f>SUM(BPub!B286:D286)/1000000</f>
        <v>0</v>
      </c>
      <c r="C286" s="1">
        <f>SUM(BPub!G286:I286)/1000000</f>
        <v>0.15346458999999998</v>
      </c>
      <c r="D286" s="1">
        <f>SUM(BPub!L286:N286)/1000000</f>
        <v>2.2496215199999998</v>
      </c>
      <c r="E286" s="1">
        <f>SUM(BPub!Q286:S286)/1000000</f>
        <v>0.61764923999999999</v>
      </c>
      <c r="F286" s="1">
        <f>SUM(BPub!V286:X286)/1000000</f>
        <v>0.22073834000000001</v>
      </c>
      <c r="G286" s="1">
        <f>SUM(BPub!AB286:AD286)/1000000</f>
        <v>0.2064801</v>
      </c>
    </row>
    <row r="287" spans="1:7" x14ac:dyDescent="0.25">
      <c r="A287" t="s">
        <v>281</v>
      </c>
      <c r="B287" s="1">
        <f>SUM(BPub!B287:D287)/1000000</f>
        <v>0</v>
      </c>
      <c r="C287" s="1">
        <f>SUM(BPub!G287:I287)/1000000</f>
        <v>4.0186739999999999E-2</v>
      </c>
      <c r="D287" s="1">
        <f>SUM(BPub!L287:N287)/1000000</f>
        <v>1.0644722099999999</v>
      </c>
      <c r="E287" s="1">
        <f>SUM(BPub!Q287:S287)/1000000</f>
        <v>0.86402170999999994</v>
      </c>
      <c r="F287" s="1">
        <f>SUM(BPub!V287:X287)/1000000</f>
        <v>0.26147282999999999</v>
      </c>
      <c r="G287" s="1">
        <f>SUM(BPub!AB287:AD287)/1000000</f>
        <v>0.34566759000000002</v>
      </c>
    </row>
    <row r="288" spans="1:7" x14ac:dyDescent="0.25">
      <c r="A288" t="s">
        <v>282</v>
      </c>
      <c r="B288" s="1">
        <f>SUM(BPub!B288:D288)/1000000</f>
        <v>0</v>
      </c>
      <c r="C288" s="1">
        <f>SUM(BPub!G288:I288)/1000000</f>
        <v>9.1865999999999996E-4</v>
      </c>
      <c r="D288" s="1">
        <f>SUM(BPub!L288:N288)/1000000</f>
        <v>3.04411845</v>
      </c>
      <c r="E288" s="1">
        <f>SUM(BPub!Q288:S288)/1000000</f>
        <v>1.29737788</v>
      </c>
      <c r="F288" s="1">
        <f>SUM(BPub!V288:X288)/1000000</f>
        <v>0.11865256</v>
      </c>
      <c r="G288" s="1">
        <f>SUM(BPub!AB288:AD288)/1000000</f>
        <v>0.14800495999999999</v>
      </c>
    </row>
    <row r="289" spans="1:7" x14ac:dyDescent="0.25">
      <c r="A289" t="s">
        <v>283</v>
      </c>
      <c r="B289" s="1">
        <f>SUM(BPub!B289:D289)/1000000</f>
        <v>0</v>
      </c>
      <c r="C289" s="1">
        <f>SUM(BPub!G289:I289)/1000000</f>
        <v>0</v>
      </c>
      <c r="D289" s="1">
        <f>SUM(BPub!L289:N289)/1000000</f>
        <v>0.12037017999999999</v>
      </c>
      <c r="E289" s="1">
        <f>SUM(BPub!Q289:S289)/1000000</f>
        <v>2.2692884100000001</v>
      </c>
      <c r="F289" s="1">
        <f>SUM(BPub!V289:X289)/1000000</f>
        <v>6.8016999999999991E-4</v>
      </c>
      <c r="G289" s="1">
        <f>SUM(BPub!AB289:AD289)/1000000</f>
        <v>8.2258100000000001E-3</v>
      </c>
    </row>
    <row r="290" spans="1:7" x14ac:dyDescent="0.25">
      <c r="A290" t="s">
        <v>284</v>
      </c>
      <c r="B290" s="1">
        <f>SUM(BPub!B290:D290)/1000000</f>
        <v>0</v>
      </c>
      <c r="C290" s="1">
        <f>SUM(BPub!G290:I290)/1000000</f>
        <v>0</v>
      </c>
      <c r="D290" s="1">
        <f>SUM(BPub!L290:N290)/1000000</f>
        <v>8.5621000000000004E-4</v>
      </c>
      <c r="E290" s="1">
        <f>SUM(BPub!Q290:S290)/1000000</f>
        <v>0.23165503000000001</v>
      </c>
      <c r="F290" s="1">
        <f>SUM(BPub!V290:X290)/1000000</f>
        <v>3.0360000000000001E-3</v>
      </c>
      <c r="G290" s="1">
        <f>SUM(BPub!AB290:AD290)/1000000</f>
        <v>2.8800000000000001E-4</v>
      </c>
    </row>
    <row r="291" spans="1:7" x14ac:dyDescent="0.25">
      <c r="A291" t="s">
        <v>285</v>
      </c>
      <c r="B291" s="1">
        <f>SUM(BPub!B291:D291)/1000000</f>
        <v>0</v>
      </c>
      <c r="C291" s="1">
        <f>SUM(BPub!G291:I291)/1000000</f>
        <v>0</v>
      </c>
      <c r="D291" s="1">
        <f>SUM(BPub!L291:N291)/1000000</f>
        <v>0</v>
      </c>
      <c r="E291" s="1">
        <f>SUM(BPub!Q291:S291)/1000000</f>
        <v>0</v>
      </c>
      <c r="F291" s="1">
        <f>SUM(BPub!V291:X291)/1000000</f>
        <v>0</v>
      </c>
      <c r="G291" s="1">
        <f>SUM(BPub!AB291:AD291)/1000000</f>
        <v>0</v>
      </c>
    </row>
    <row r="292" spans="1:7" x14ac:dyDescent="0.25">
      <c r="A292" t="s">
        <v>286</v>
      </c>
      <c r="B292" s="1">
        <f>SUM(BPub!B292:D292)/1000000</f>
        <v>0</v>
      </c>
      <c r="C292" s="1">
        <f>SUM(BPub!G292:I292)/1000000</f>
        <v>0</v>
      </c>
      <c r="D292" s="1">
        <f>SUM(BPub!L292:N292)/1000000</f>
        <v>0</v>
      </c>
      <c r="E292" s="1">
        <f>SUM(BPub!Q292:S292)/1000000</f>
        <v>0</v>
      </c>
      <c r="F292" s="1">
        <f>SUM(BPub!V292:X292)/1000000</f>
        <v>0</v>
      </c>
      <c r="G292" s="1">
        <f>SUM(BPub!AB292:AD292)/1000000</f>
        <v>0</v>
      </c>
    </row>
    <row r="293" spans="1:7" x14ac:dyDescent="0.25">
      <c r="A293" t="s">
        <v>287</v>
      </c>
      <c r="B293" s="1">
        <f>SUM(BPub!B293:D293)/1000000</f>
        <v>0</v>
      </c>
      <c r="C293" s="1">
        <f>SUM(BPub!G293:I293)/1000000</f>
        <v>0</v>
      </c>
      <c r="D293" s="1">
        <f>SUM(BPub!L293:N293)/1000000</f>
        <v>0</v>
      </c>
      <c r="E293" s="1">
        <f>SUM(BPub!Q293:S293)/1000000</f>
        <v>0</v>
      </c>
      <c r="F293" s="1">
        <f>SUM(BPub!V293:X293)/1000000</f>
        <v>0</v>
      </c>
      <c r="G293" s="1">
        <f>SUM(BPub!AB293:AD293)/1000000</f>
        <v>0</v>
      </c>
    </row>
    <row r="294" spans="1:7" x14ac:dyDescent="0.25">
      <c r="A294" t="s">
        <v>288</v>
      </c>
      <c r="B294" s="1">
        <f>SUM(BPub!B294:D294)/1000000</f>
        <v>0</v>
      </c>
      <c r="C294" s="1">
        <f>SUM(BPub!G294:I294)/1000000</f>
        <v>0</v>
      </c>
      <c r="D294" s="1">
        <f>SUM(BPub!L294:N294)/1000000</f>
        <v>0</v>
      </c>
      <c r="E294" s="1">
        <f>SUM(BPub!Q294:S294)/1000000</f>
        <v>0</v>
      </c>
      <c r="F294" s="1">
        <f>SUM(BPub!V294:X294)/1000000</f>
        <v>0</v>
      </c>
      <c r="G294" s="1">
        <f>SUM(BPub!AB294:AD294)/1000000</f>
        <v>0</v>
      </c>
    </row>
    <row r="295" spans="1:7" x14ac:dyDescent="0.25">
      <c r="A295" t="s">
        <v>289</v>
      </c>
      <c r="B295" s="1">
        <f>SUM(BPub!B295:D295)/1000000</f>
        <v>0</v>
      </c>
      <c r="C295" s="1">
        <f>SUM(BPub!G295:I295)/1000000</f>
        <v>0</v>
      </c>
      <c r="D295" s="1">
        <f>SUM(BPub!L295:N295)/1000000</f>
        <v>0</v>
      </c>
      <c r="E295" s="1">
        <f>SUM(BPub!Q295:S295)/1000000</f>
        <v>0</v>
      </c>
      <c r="F295" s="1">
        <f>SUM(BPub!V295:X295)/1000000</f>
        <v>0</v>
      </c>
      <c r="G295" s="1">
        <f>SUM(BPub!AB295:AD295)/1000000</f>
        <v>0</v>
      </c>
    </row>
    <row r="296" spans="1:7" x14ac:dyDescent="0.25">
      <c r="A296" t="s">
        <v>290</v>
      </c>
      <c r="B296" s="1">
        <f>SUM(BPub!B296:D296)/1000000</f>
        <v>0</v>
      </c>
      <c r="C296" s="1">
        <f>SUM(BPub!G296:I296)/1000000</f>
        <v>0</v>
      </c>
      <c r="D296" s="1">
        <f>SUM(BPub!L296:N296)/1000000</f>
        <v>0</v>
      </c>
      <c r="E296" s="1">
        <f>SUM(BPub!Q296:S296)/1000000</f>
        <v>0</v>
      </c>
      <c r="F296" s="1">
        <f>SUM(BPub!V296:X296)/1000000</f>
        <v>0</v>
      </c>
      <c r="G296" s="1">
        <f>SUM(BPub!AB296:AD296)/1000000</f>
        <v>0</v>
      </c>
    </row>
    <row r="297" spans="1:7" x14ac:dyDescent="0.25">
      <c r="A297" t="s">
        <v>291</v>
      </c>
      <c r="B297" s="1">
        <f>SUM(BPub!B297:D297)/1000000</f>
        <v>0</v>
      </c>
      <c r="C297" s="1">
        <f>SUM(BPub!G297:I297)/1000000</f>
        <v>0</v>
      </c>
      <c r="D297" s="1">
        <f>SUM(BPub!L297:N297)/1000000</f>
        <v>0</v>
      </c>
      <c r="E297" s="1">
        <f>SUM(BPub!Q297:S297)/1000000</f>
        <v>0</v>
      </c>
      <c r="F297" s="1">
        <f>SUM(BPub!V297:X297)/1000000</f>
        <v>0</v>
      </c>
      <c r="G297" s="1">
        <f>SUM(BPub!AB297:AD297)/1000000</f>
        <v>0</v>
      </c>
    </row>
    <row r="298" spans="1:7" x14ac:dyDescent="0.25">
      <c r="A298" t="s">
        <v>292</v>
      </c>
      <c r="B298" s="1">
        <f>SUM(BPub!B298:D298)/1000000</f>
        <v>0</v>
      </c>
      <c r="C298" s="1">
        <f>SUM(BPub!G298:I298)/1000000</f>
        <v>0</v>
      </c>
      <c r="D298" s="1">
        <f>SUM(BPub!L298:N298)/1000000</f>
        <v>0</v>
      </c>
      <c r="E298" s="1">
        <f>SUM(BPub!Q298:S298)/1000000</f>
        <v>0</v>
      </c>
      <c r="F298" s="1">
        <f>SUM(BPub!V298:X298)/1000000</f>
        <v>0</v>
      </c>
      <c r="G298" s="1">
        <f>SUM(BPub!AB298:AD298)/1000000</f>
        <v>0</v>
      </c>
    </row>
    <row r="299" spans="1:7" x14ac:dyDescent="0.25">
      <c r="A299" t="s">
        <v>293</v>
      </c>
      <c r="B299" s="1">
        <f>SUM(BPub!B299:D299)/1000000</f>
        <v>0</v>
      </c>
      <c r="C299" s="1">
        <f>SUM(BPub!G299:I299)/1000000</f>
        <v>0</v>
      </c>
      <c r="D299" s="1">
        <f>SUM(BPub!L299:N299)/1000000</f>
        <v>0</v>
      </c>
      <c r="E299" s="1">
        <f>SUM(BPub!Q299:S299)/1000000</f>
        <v>0</v>
      </c>
      <c r="F299" s="1">
        <f>SUM(BPub!V299:X299)/1000000</f>
        <v>0</v>
      </c>
      <c r="G299" s="1">
        <f>SUM(BPub!AB299:AD299)/1000000</f>
        <v>0</v>
      </c>
    </row>
    <row r="300" spans="1:7" x14ac:dyDescent="0.25">
      <c r="A300" t="s">
        <v>294</v>
      </c>
      <c r="B300" s="1">
        <f>SUM(BPub!B300:D300)/1000000</f>
        <v>0</v>
      </c>
      <c r="C300" s="1">
        <f>SUM(BPub!G300:I300)/1000000</f>
        <v>0</v>
      </c>
      <c r="D300" s="1">
        <f>SUM(BPub!L300:N300)/1000000</f>
        <v>0</v>
      </c>
      <c r="E300" s="1">
        <f>SUM(BPub!Q300:S300)/1000000</f>
        <v>0</v>
      </c>
      <c r="F300" s="1">
        <f>SUM(BPub!V300:X300)/1000000</f>
        <v>0</v>
      </c>
      <c r="G300" s="1">
        <f>SUM(BPub!AB300:AD300)/1000000</f>
        <v>0</v>
      </c>
    </row>
    <row r="301" spans="1:7" x14ac:dyDescent="0.25">
      <c r="A301" t="s">
        <v>295</v>
      </c>
      <c r="B301" s="1">
        <f>SUM(BPub!B301:D301)/1000000</f>
        <v>0</v>
      </c>
      <c r="C301" s="1">
        <f>SUM(BPub!G301:I301)/1000000</f>
        <v>0</v>
      </c>
      <c r="D301" s="1">
        <f>SUM(BPub!L301:N301)/1000000</f>
        <v>0</v>
      </c>
      <c r="E301" s="1">
        <f>SUM(BPub!Q301:S301)/1000000</f>
        <v>0</v>
      </c>
      <c r="F301" s="1">
        <f>SUM(BPub!V301:X301)/1000000</f>
        <v>0</v>
      </c>
      <c r="G301" s="1">
        <f>SUM(BPub!AB301:AD301)/1000000</f>
        <v>0</v>
      </c>
    </row>
    <row r="302" spans="1:7" x14ac:dyDescent="0.25">
      <c r="A302" t="s">
        <v>296</v>
      </c>
      <c r="B302" s="1">
        <f>SUM(BPub!B302:D302)/1000000</f>
        <v>0</v>
      </c>
      <c r="C302" s="1">
        <f>SUM(BPub!G302:I302)/1000000</f>
        <v>0</v>
      </c>
      <c r="D302" s="1">
        <f>SUM(BPub!L302:N302)/1000000</f>
        <v>0</v>
      </c>
      <c r="E302" s="1">
        <f>SUM(BPub!Q302:S302)/1000000</f>
        <v>0</v>
      </c>
      <c r="F302" s="1">
        <f>SUM(BPub!V302:X302)/1000000</f>
        <v>0</v>
      </c>
      <c r="G302" s="1">
        <f>SUM(BPub!AB302:AD302)/1000000</f>
        <v>0</v>
      </c>
    </row>
    <row r="303" spans="1:7" x14ac:dyDescent="0.25">
      <c r="A303" t="s">
        <v>297</v>
      </c>
      <c r="B303" s="1">
        <f>SUM(BPub!B303:D303)/1000000</f>
        <v>0</v>
      </c>
      <c r="C303" s="1">
        <f>SUM(BPub!G303:I303)/1000000</f>
        <v>0</v>
      </c>
      <c r="D303" s="1">
        <f>SUM(BPub!L303:N303)/1000000</f>
        <v>0</v>
      </c>
      <c r="E303" s="1">
        <f>SUM(BPub!Q303:S303)/1000000</f>
        <v>0</v>
      </c>
      <c r="F303" s="1">
        <f>SUM(BPub!V303:X303)/1000000</f>
        <v>0</v>
      </c>
      <c r="G303" s="1">
        <f>SUM(BPub!AB303:AD303)/1000000</f>
        <v>0</v>
      </c>
    </row>
    <row r="304" spans="1:7" x14ac:dyDescent="0.25">
      <c r="A304" t="s">
        <v>298</v>
      </c>
      <c r="B304" s="1">
        <f>SUM(BPub!B304:D304)/1000000</f>
        <v>0</v>
      </c>
      <c r="C304" s="1">
        <f>SUM(BPub!G304:I304)/1000000</f>
        <v>0</v>
      </c>
      <c r="D304" s="1">
        <f>SUM(BPub!L304:N304)/1000000</f>
        <v>0</v>
      </c>
      <c r="E304" s="1">
        <f>SUM(BPub!Q304:S304)/1000000</f>
        <v>0</v>
      </c>
      <c r="F304" s="1">
        <f>SUM(BPub!V304:X304)/1000000</f>
        <v>0</v>
      </c>
      <c r="G304" s="1">
        <f>SUM(BPub!AB304:AD304)/1000000</f>
        <v>0</v>
      </c>
    </row>
    <row r="305" spans="1:7" x14ac:dyDescent="0.25">
      <c r="A305" t="s">
        <v>299</v>
      </c>
      <c r="B305" s="1">
        <f>SUM(BPub!B305:D305)/1000000</f>
        <v>0</v>
      </c>
      <c r="C305" s="1">
        <f>SUM(BPub!G305:I305)/1000000</f>
        <v>0</v>
      </c>
      <c r="D305" s="1">
        <f>SUM(BPub!L305:N305)/1000000</f>
        <v>0</v>
      </c>
      <c r="E305" s="1">
        <f>SUM(BPub!Q305:S305)/1000000</f>
        <v>0</v>
      </c>
      <c r="F305" s="1">
        <f>SUM(BPub!V305:X305)/1000000</f>
        <v>0</v>
      </c>
      <c r="G305" s="1">
        <f>SUM(BPub!AB305:AD305)/1000000</f>
        <v>0</v>
      </c>
    </row>
    <row r="306" spans="1:7" x14ac:dyDescent="0.25">
      <c r="A306" t="s">
        <v>300</v>
      </c>
      <c r="B306" s="1">
        <f>SUM(BPub!B306:D306)/1000000</f>
        <v>0</v>
      </c>
      <c r="C306" s="1">
        <f>SUM(BPub!G306:I306)/1000000</f>
        <v>0</v>
      </c>
      <c r="D306" s="1">
        <f>SUM(BPub!L306:N306)/1000000</f>
        <v>0</v>
      </c>
      <c r="E306" s="1">
        <f>SUM(BPub!Q306:S306)/1000000</f>
        <v>0</v>
      </c>
      <c r="F306" s="1">
        <f>SUM(BPub!V306:X306)/1000000</f>
        <v>0</v>
      </c>
      <c r="G306" s="1">
        <f>SUM(BPub!AB306:AD306)/1000000</f>
        <v>0</v>
      </c>
    </row>
    <row r="307" spans="1:7" x14ac:dyDescent="0.25">
      <c r="A307" t="s">
        <v>301</v>
      </c>
      <c r="B307" s="1">
        <f>SUM(BPub!B307:D307)/1000000</f>
        <v>0</v>
      </c>
      <c r="C307" s="1">
        <f>SUM(BPub!G307:I307)/1000000</f>
        <v>0</v>
      </c>
      <c r="D307" s="1">
        <f>SUM(BPub!L307:N307)/1000000</f>
        <v>0</v>
      </c>
      <c r="E307" s="1">
        <f>SUM(BPub!Q307:S307)/1000000</f>
        <v>0</v>
      </c>
      <c r="F307" s="1">
        <f>SUM(BPub!V307:X307)/1000000</f>
        <v>0</v>
      </c>
      <c r="G307" s="1">
        <f>SUM(BPub!AB307:AD307)/1000000</f>
        <v>0</v>
      </c>
    </row>
    <row r="308" spans="1:7" x14ac:dyDescent="0.25">
      <c r="A308" t="s">
        <v>302</v>
      </c>
      <c r="B308" s="1">
        <f>SUM(BPub!B308:D308)/1000000</f>
        <v>0</v>
      </c>
      <c r="C308" s="1">
        <f>SUM(BPub!G308:I308)/1000000</f>
        <v>0</v>
      </c>
      <c r="D308" s="1">
        <f>SUM(BPub!L308:N308)/1000000</f>
        <v>0</v>
      </c>
      <c r="E308" s="1">
        <f>SUM(BPub!Q308:S308)/1000000</f>
        <v>0</v>
      </c>
      <c r="F308" s="1">
        <f>SUM(BPub!V308:X308)/1000000</f>
        <v>0</v>
      </c>
      <c r="G308" s="1">
        <f>SUM(BPub!AB308:AD308)/1000000</f>
        <v>0</v>
      </c>
    </row>
    <row r="309" spans="1:7" x14ac:dyDescent="0.25">
      <c r="A309" t="s">
        <v>303</v>
      </c>
      <c r="B309" s="1">
        <f>SUM(BPub!B309:D309)/1000000</f>
        <v>0</v>
      </c>
      <c r="C309" s="1">
        <f>SUM(BPub!G309:I309)/1000000</f>
        <v>0</v>
      </c>
      <c r="D309" s="1">
        <f>SUM(BPub!L309:N309)/1000000</f>
        <v>0</v>
      </c>
      <c r="E309" s="1">
        <f>SUM(BPub!Q309:S309)/1000000</f>
        <v>0</v>
      </c>
      <c r="F309" s="1">
        <f>SUM(BPub!V309:X309)/1000000</f>
        <v>0</v>
      </c>
      <c r="G309" s="1">
        <f>SUM(BPub!AB309:AD309)/1000000</f>
        <v>0</v>
      </c>
    </row>
    <row r="310" spans="1:7" x14ac:dyDescent="0.25">
      <c r="A310" t="s">
        <v>304</v>
      </c>
      <c r="B310" s="1">
        <f>SUM(BPub!B310:D310)/1000000</f>
        <v>0</v>
      </c>
      <c r="C310" s="1">
        <f>SUM(BPub!G310:I310)/1000000</f>
        <v>0</v>
      </c>
      <c r="D310" s="1">
        <f>SUM(BPub!L310:N310)/1000000</f>
        <v>0</v>
      </c>
      <c r="E310" s="1">
        <f>SUM(BPub!Q310:S310)/1000000</f>
        <v>0</v>
      </c>
      <c r="F310" s="1">
        <f>SUM(BPub!V310:X310)/1000000</f>
        <v>0</v>
      </c>
      <c r="G310" s="1">
        <f>SUM(BPub!AB310:AD310)/1000000</f>
        <v>0</v>
      </c>
    </row>
    <row r="311" spans="1:7" x14ac:dyDescent="0.25">
      <c r="A311" t="s">
        <v>305</v>
      </c>
      <c r="B311" s="1">
        <f>SUM(BPub!B311:D311)/1000000</f>
        <v>0</v>
      </c>
      <c r="C311" s="1">
        <f>SUM(BPub!G311:I311)/1000000</f>
        <v>0</v>
      </c>
      <c r="D311" s="1">
        <f>SUM(BPub!L311:N311)/1000000</f>
        <v>0</v>
      </c>
      <c r="E311" s="1">
        <f>SUM(BPub!Q311:S311)/1000000</f>
        <v>0</v>
      </c>
      <c r="F311" s="1">
        <f>SUM(BPub!V311:X311)/1000000</f>
        <v>0</v>
      </c>
      <c r="G311" s="1">
        <f>SUM(BPub!AB311:AD311)/1000000</f>
        <v>0</v>
      </c>
    </row>
    <row r="312" spans="1:7" x14ac:dyDescent="0.25">
      <c r="A312" t="s">
        <v>306</v>
      </c>
      <c r="B312" s="1">
        <f>SUM(BPub!B312:D312)/1000000</f>
        <v>0</v>
      </c>
      <c r="C312" s="1">
        <f>SUM(BPub!G312:I312)/1000000</f>
        <v>0</v>
      </c>
      <c r="D312" s="1">
        <f>SUM(BPub!L312:N312)/1000000</f>
        <v>0</v>
      </c>
      <c r="E312" s="1">
        <f>SUM(BPub!Q312:S312)/1000000</f>
        <v>0</v>
      </c>
      <c r="F312" s="1">
        <f>SUM(BPub!V312:X312)/1000000</f>
        <v>0</v>
      </c>
      <c r="G312" s="1">
        <f>SUM(BPub!AB312:AD312)/1000000</f>
        <v>0</v>
      </c>
    </row>
    <row r="313" spans="1:7" x14ac:dyDescent="0.25">
      <c r="A313" t="s">
        <v>307</v>
      </c>
      <c r="B313" s="1">
        <f>SUM(BPub!B313:D313)/1000000</f>
        <v>0</v>
      </c>
      <c r="C313" s="1">
        <f>SUM(BPub!G313:I313)/1000000</f>
        <v>0</v>
      </c>
      <c r="D313" s="1">
        <f>SUM(BPub!L313:N313)/1000000</f>
        <v>0</v>
      </c>
      <c r="E313" s="1">
        <f>SUM(BPub!Q313:S313)/1000000</f>
        <v>0</v>
      </c>
      <c r="F313" s="1">
        <f>SUM(BPub!V313:X313)/1000000</f>
        <v>0</v>
      </c>
      <c r="G313" s="1">
        <f>SUM(BPub!AB313:AD313)/1000000</f>
        <v>0</v>
      </c>
    </row>
    <row r="314" spans="1:7" x14ac:dyDescent="0.25">
      <c r="A314" t="s">
        <v>308</v>
      </c>
      <c r="B314" s="1">
        <f>SUM(BPub!B314:D314)/1000000</f>
        <v>0</v>
      </c>
      <c r="C314" s="1">
        <f>SUM(BPub!G314:I314)/1000000</f>
        <v>0</v>
      </c>
      <c r="D314" s="1">
        <f>SUM(BPub!L314:N314)/1000000</f>
        <v>0</v>
      </c>
      <c r="E314" s="1">
        <f>SUM(BPub!Q314:S314)/1000000</f>
        <v>0</v>
      </c>
      <c r="F314" s="1">
        <f>SUM(BPub!V314:X314)/1000000</f>
        <v>0</v>
      </c>
      <c r="G314" s="1">
        <f>SUM(BPub!AB314:AD314)/1000000</f>
        <v>0</v>
      </c>
    </row>
    <row r="315" spans="1:7" x14ac:dyDescent="0.25">
      <c r="A315" t="s">
        <v>309</v>
      </c>
      <c r="B315" s="1">
        <f>SUM(BPub!B315:D315)/1000000</f>
        <v>0</v>
      </c>
      <c r="C315" s="1">
        <f>SUM(BPub!G315:I315)/1000000</f>
        <v>0</v>
      </c>
      <c r="D315" s="1">
        <f>SUM(BPub!L315:N315)/1000000</f>
        <v>0</v>
      </c>
      <c r="E315" s="1">
        <f>SUM(BPub!Q315:S315)/1000000</f>
        <v>0</v>
      </c>
      <c r="F315" s="1">
        <f>SUM(BPub!V315:X315)/1000000</f>
        <v>0</v>
      </c>
      <c r="G315" s="1">
        <f>SUM(BPub!AB315:AD315)/1000000</f>
        <v>0</v>
      </c>
    </row>
    <row r="316" spans="1:7" x14ac:dyDescent="0.25">
      <c r="A316" t="s">
        <v>310</v>
      </c>
      <c r="B316" s="1">
        <f>SUM(BPub!B316:D316)/1000000</f>
        <v>0</v>
      </c>
      <c r="C316" s="1">
        <f>SUM(BPub!G316:I316)/1000000</f>
        <v>0</v>
      </c>
      <c r="D316" s="1">
        <f>SUM(BPub!L316:N316)/1000000</f>
        <v>0</v>
      </c>
      <c r="E316" s="1">
        <f>SUM(BPub!Q316:S316)/1000000</f>
        <v>0</v>
      </c>
      <c r="F316" s="1">
        <f>SUM(BPub!V316:X316)/1000000</f>
        <v>0</v>
      </c>
      <c r="G316" s="1">
        <f>SUM(BPub!AB316:AD316)/1000000</f>
        <v>0</v>
      </c>
    </row>
    <row r="317" spans="1:7" x14ac:dyDescent="0.25">
      <c r="A317" t="s">
        <v>311</v>
      </c>
      <c r="B317" s="1">
        <f>SUM(BPub!B317:D317)/1000000</f>
        <v>0</v>
      </c>
      <c r="C317" s="1">
        <f>SUM(BPub!G317:I317)/1000000</f>
        <v>0</v>
      </c>
      <c r="D317" s="1">
        <f>SUM(BPub!L317:N317)/1000000</f>
        <v>0</v>
      </c>
      <c r="E317" s="1">
        <f>SUM(BPub!Q317:S317)/1000000</f>
        <v>0</v>
      </c>
      <c r="F317" s="1">
        <f>SUM(BPub!V317:X317)/1000000</f>
        <v>0</v>
      </c>
      <c r="G317" s="1">
        <f>SUM(BPub!AB317:AD317)/1000000</f>
        <v>0</v>
      </c>
    </row>
    <row r="318" spans="1:7" x14ac:dyDescent="0.25">
      <c r="A318" t="s">
        <v>312</v>
      </c>
      <c r="B318" s="1">
        <f>SUM(BPub!B318:D318)/1000000</f>
        <v>0</v>
      </c>
      <c r="C318" s="1">
        <f>SUM(BPub!G318:I318)/1000000</f>
        <v>0</v>
      </c>
      <c r="D318" s="1">
        <f>SUM(BPub!L318:N318)/1000000</f>
        <v>0</v>
      </c>
      <c r="E318" s="1">
        <f>SUM(BPub!Q318:S318)/1000000</f>
        <v>0</v>
      </c>
      <c r="F318" s="1">
        <f>SUM(BPub!V318:X318)/1000000</f>
        <v>0</v>
      </c>
      <c r="G318" s="1">
        <f>SUM(BPub!AB318:AD318)/1000000</f>
        <v>0</v>
      </c>
    </row>
    <row r="319" spans="1:7" x14ac:dyDescent="0.25">
      <c r="A319" t="s">
        <v>313</v>
      </c>
      <c r="B319" s="1">
        <f>SUM(BPub!B319:D319)/1000000</f>
        <v>0</v>
      </c>
      <c r="C319" s="1">
        <f>SUM(BPub!G319:I319)/1000000</f>
        <v>0</v>
      </c>
      <c r="D319" s="1">
        <f>SUM(BPub!L319:N319)/1000000</f>
        <v>0</v>
      </c>
      <c r="E319" s="1">
        <f>SUM(BPub!Q319:S319)/1000000</f>
        <v>0</v>
      </c>
      <c r="F319" s="1">
        <f>SUM(BPub!V319:X319)/1000000</f>
        <v>0</v>
      </c>
      <c r="G319" s="1">
        <f>SUM(BPub!AB319:AD319)/1000000</f>
        <v>0</v>
      </c>
    </row>
    <row r="320" spans="1:7" x14ac:dyDescent="0.25">
      <c r="A320" t="s">
        <v>314</v>
      </c>
      <c r="B320" s="1">
        <f>SUM(BPub!B320:D320)/1000000</f>
        <v>0</v>
      </c>
      <c r="C320" s="1">
        <f>SUM(BPub!G320:I320)/1000000</f>
        <v>0</v>
      </c>
      <c r="D320" s="1">
        <f>SUM(BPub!L320:N320)/1000000</f>
        <v>0</v>
      </c>
      <c r="E320" s="1">
        <f>SUM(BPub!Q320:S320)/1000000</f>
        <v>0</v>
      </c>
      <c r="F320" s="1">
        <f>SUM(BPub!V320:X320)/1000000</f>
        <v>0</v>
      </c>
      <c r="G320" s="1">
        <f>SUM(BPub!AB320:AD320)/1000000</f>
        <v>0</v>
      </c>
    </row>
    <row r="321" spans="1:7" x14ac:dyDescent="0.25">
      <c r="A321" t="s">
        <v>315</v>
      </c>
      <c r="B321" s="1">
        <f>SUM(BPub!B321:D321)/1000000</f>
        <v>0</v>
      </c>
      <c r="C321" s="1">
        <f>SUM(BPub!G321:I321)/1000000</f>
        <v>0</v>
      </c>
      <c r="D321" s="1">
        <f>SUM(BPub!L321:N321)/1000000</f>
        <v>0</v>
      </c>
      <c r="E321" s="1">
        <f>SUM(BPub!Q321:S321)/1000000</f>
        <v>0</v>
      </c>
      <c r="F321" s="1">
        <f>SUM(BPub!V321:X321)/1000000</f>
        <v>0</v>
      </c>
      <c r="G321" s="1">
        <f>SUM(BPub!AB321:AD321)/1000000</f>
        <v>0</v>
      </c>
    </row>
    <row r="322" spans="1:7" x14ac:dyDescent="0.25">
      <c r="A322" t="s">
        <v>316</v>
      </c>
      <c r="B322" s="1">
        <f>SUM(BPub!B322:D322)/1000000</f>
        <v>0</v>
      </c>
      <c r="C322" s="1">
        <f>SUM(BPub!G322:I322)/1000000</f>
        <v>0</v>
      </c>
      <c r="D322" s="1">
        <f>SUM(BPub!L322:N322)/1000000</f>
        <v>0</v>
      </c>
      <c r="E322" s="1">
        <f>SUM(BPub!Q322:S322)/1000000</f>
        <v>0</v>
      </c>
      <c r="F322" s="1">
        <f>SUM(BPub!V322:X322)/1000000</f>
        <v>0</v>
      </c>
      <c r="G322" s="1">
        <f>SUM(BPub!AB322:AD322)/1000000</f>
        <v>0</v>
      </c>
    </row>
    <row r="323" spans="1:7" x14ac:dyDescent="0.25">
      <c r="A323" t="s">
        <v>317</v>
      </c>
      <c r="B323" s="1">
        <f>SUM(BPub!B323:D323)/1000000</f>
        <v>0</v>
      </c>
      <c r="C323" s="1">
        <f>SUM(BPub!G323:I323)/1000000</f>
        <v>0</v>
      </c>
      <c r="D323" s="1">
        <f>SUM(BPub!L323:N323)/1000000</f>
        <v>0</v>
      </c>
      <c r="E323" s="1">
        <f>SUM(BPub!Q323:S323)/1000000</f>
        <v>0</v>
      </c>
      <c r="F323" s="1">
        <f>SUM(BPub!V323:X323)/1000000</f>
        <v>0</v>
      </c>
      <c r="G323" s="1">
        <f>SUM(BPub!AB323:AD323)/1000000</f>
        <v>0</v>
      </c>
    </row>
    <row r="324" spans="1:7" x14ac:dyDescent="0.25">
      <c r="A324" t="s">
        <v>318</v>
      </c>
      <c r="B324" s="1">
        <f>SUM(BPub!B324:D324)/1000000</f>
        <v>0</v>
      </c>
      <c r="C324" s="1">
        <f>SUM(BPub!G324:I324)/1000000</f>
        <v>0</v>
      </c>
      <c r="D324" s="1">
        <f>SUM(BPub!L324:N324)/1000000</f>
        <v>0</v>
      </c>
      <c r="E324" s="1">
        <f>SUM(BPub!Q324:S324)/1000000</f>
        <v>0</v>
      </c>
      <c r="F324" s="1">
        <f>SUM(BPub!V324:X324)/1000000</f>
        <v>0</v>
      </c>
      <c r="G324" s="1">
        <f>SUM(BPub!AB324:AD324)/1000000</f>
        <v>0</v>
      </c>
    </row>
    <row r="325" spans="1:7" x14ac:dyDescent="0.25">
      <c r="A325" t="s">
        <v>319</v>
      </c>
      <c r="B325" s="1">
        <f>SUM(BPub!B325:D325)/1000000</f>
        <v>0</v>
      </c>
      <c r="C325" s="1">
        <f>SUM(BPub!G325:I325)/1000000</f>
        <v>0</v>
      </c>
      <c r="D325" s="1">
        <f>SUM(BPub!L325:N325)/1000000</f>
        <v>0</v>
      </c>
      <c r="E325" s="1">
        <f>SUM(BPub!Q325:S325)/1000000</f>
        <v>0</v>
      </c>
      <c r="F325" s="1">
        <f>SUM(BPub!V325:X325)/1000000</f>
        <v>0</v>
      </c>
      <c r="G325" s="1">
        <f>SUM(BPub!AB325:AD325)/1000000</f>
        <v>0</v>
      </c>
    </row>
    <row r="326" spans="1:7" x14ac:dyDescent="0.25">
      <c r="A326" t="s">
        <v>320</v>
      </c>
      <c r="B326" s="1">
        <f>SUM(BPub!B326:D326)/1000000</f>
        <v>0</v>
      </c>
      <c r="C326" s="1">
        <f>SUM(BPub!G326:I326)/1000000</f>
        <v>0</v>
      </c>
      <c r="D326" s="1">
        <f>SUM(BPub!L326:N326)/1000000</f>
        <v>0</v>
      </c>
      <c r="E326" s="1">
        <f>SUM(BPub!Q326:S326)/1000000</f>
        <v>0</v>
      </c>
      <c r="F326" s="1">
        <f>SUM(BPub!V326:X326)/1000000</f>
        <v>0</v>
      </c>
      <c r="G326" s="1">
        <f>SUM(BPub!AB326:AD326)/1000000</f>
        <v>0</v>
      </c>
    </row>
    <row r="327" spans="1:7" x14ac:dyDescent="0.25">
      <c r="A327" t="s">
        <v>321</v>
      </c>
      <c r="B327" s="1">
        <f>SUM(BPub!B327:D327)/1000000</f>
        <v>0</v>
      </c>
      <c r="C327" s="1">
        <f>SUM(BPub!G327:I327)/1000000</f>
        <v>0</v>
      </c>
      <c r="D327" s="1">
        <f>SUM(BPub!L327:N327)/1000000</f>
        <v>0</v>
      </c>
      <c r="E327" s="1">
        <f>SUM(BPub!Q327:S327)/1000000</f>
        <v>0</v>
      </c>
      <c r="F327" s="1">
        <f>SUM(BPub!V327:X327)/1000000</f>
        <v>0</v>
      </c>
      <c r="G327" s="1">
        <f>SUM(BPub!AB327:AD327)/1000000</f>
        <v>0</v>
      </c>
    </row>
    <row r="328" spans="1:7" x14ac:dyDescent="0.25">
      <c r="A328" t="s">
        <v>322</v>
      </c>
      <c r="B328" s="1">
        <f>SUM(BPub!B328:D328)/1000000</f>
        <v>6.4834669500000004</v>
      </c>
      <c r="C328" s="1">
        <f>SUM(BPub!G328:I328)/1000000</f>
        <v>7.1217228099999996</v>
      </c>
      <c r="D328" s="1">
        <f>SUM(BPub!L328:N328)/1000000</f>
        <v>4.0029478899999997</v>
      </c>
      <c r="E328" s="1">
        <f>SUM(BPub!Q328:S328)/1000000</f>
        <v>2.0399549800000001</v>
      </c>
      <c r="F328" s="1">
        <f>SUM(BPub!V328:X328)/1000000</f>
        <v>2.2668859800000001</v>
      </c>
      <c r="G328" s="1">
        <f>SUM(BPub!AB328:AD328)/1000000</f>
        <v>4.8562230000000005E-2</v>
      </c>
    </row>
    <row r="329" spans="1:7" x14ac:dyDescent="0.25">
      <c r="A329" t="s">
        <v>323</v>
      </c>
      <c r="B329" s="1">
        <f>SUM(BPub!B329:D329)/1000000</f>
        <v>0</v>
      </c>
      <c r="C329" s="1">
        <f>SUM(BPub!G329:I329)/1000000</f>
        <v>0</v>
      </c>
      <c r="D329" s="1">
        <f>SUM(BPub!L329:N329)/1000000</f>
        <v>2.0636882999999999</v>
      </c>
      <c r="E329" s="1">
        <f>SUM(BPub!Q329:S329)/1000000</f>
        <v>0</v>
      </c>
      <c r="F329" s="1">
        <f>SUM(BPub!V329:X329)/1000000</f>
        <v>0</v>
      </c>
      <c r="G329" s="1">
        <f>SUM(BPub!AB329:AD329)/1000000</f>
        <v>0</v>
      </c>
    </row>
    <row r="330" spans="1:7" x14ac:dyDescent="0.25">
      <c r="A330" t="s">
        <v>324</v>
      </c>
      <c r="B330" s="1">
        <f>SUM(BPub!B330:D330)/1000000</f>
        <v>8.2418439999999996E-2</v>
      </c>
      <c r="C330" s="1">
        <f>SUM(BPub!G330:I330)/1000000</f>
        <v>1.4323260000000001E-2</v>
      </c>
      <c r="D330" s="1">
        <f>SUM(BPub!L330:N330)/1000000</f>
        <v>0.44888048999999997</v>
      </c>
      <c r="E330" s="1">
        <f>SUM(BPub!Q330:S330)/1000000</f>
        <v>0.48922706999999999</v>
      </c>
      <c r="F330" s="1">
        <f>SUM(BPub!V330:X330)/1000000</f>
        <v>0.41922999999999999</v>
      </c>
      <c r="G330" s="1">
        <f>SUM(BPub!AB330:AD330)/1000000</f>
        <v>4.8476230000000002E-2</v>
      </c>
    </row>
    <row r="331" spans="1:7" x14ac:dyDescent="0.25">
      <c r="A331" t="s">
        <v>325</v>
      </c>
      <c r="B331" s="1">
        <f>SUM(BPub!B331:D331)/1000000</f>
        <v>1.61644E-3</v>
      </c>
      <c r="C331" s="1">
        <f>SUM(BPub!G331:I331)/1000000</f>
        <v>1.2056259499999999</v>
      </c>
      <c r="D331" s="1">
        <f>SUM(BPub!L331:N331)/1000000</f>
        <v>0.25752592000000002</v>
      </c>
      <c r="E331" s="1">
        <f>SUM(BPub!Q331:S331)/1000000</f>
        <v>1.691848E-2</v>
      </c>
      <c r="F331" s="1">
        <f>SUM(BPub!V331:X331)/1000000</f>
        <v>0.70833478000000005</v>
      </c>
      <c r="G331" s="1">
        <f>SUM(BPub!AB331:AD331)/1000000</f>
        <v>0</v>
      </c>
    </row>
    <row r="332" spans="1:7" x14ac:dyDescent="0.25">
      <c r="A332" t="s">
        <v>326</v>
      </c>
      <c r="B332" s="1">
        <f>SUM(BPub!B332:D332)/1000000</f>
        <v>5.9287654400000003</v>
      </c>
      <c r="C332" s="1">
        <f>SUM(BPub!G332:I332)/1000000</f>
        <v>3.5172455299999998</v>
      </c>
      <c r="D332" s="1">
        <f>SUM(BPub!L332:N332)/1000000</f>
        <v>0.13397887999999999</v>
      </c>
      <c r="E332" s="1">
        <f>SUM(BPub!Q332:S332)/1000000</f>
        <v>0.69991740000000002</v>
      </c>
      <c r="F332" s="1">
        <f>SUM(BPub!V332:X332)/1000000</f>
        <v>0.68805000000000005</v>
      </c>
      <c r="G332" s="1">
        <f>SUM(BPub!AB332:AD332)/1000000</f>
        <v>1.9999999999999999E-6</v>
      </c>
    </row>
    <row r="333" spans="1:7" x14ac:dyDescent="0.25">
      <c r="A333" t="s">
        <v>327</v>
      </c>
      <c r="B333" s="1">
        <f>SUM(BPub!B333:D333)/1000000</f>
        <v>0.47066663000000003</v>
      </c>
      <c r="C333" s="1">
        <f>SUM(BPub!G333:I333)/1000000</f>
        <v>2.38452807</v>
      </c>
      <c r="D333" s="1">
        <f>SUM(BPub!L333:N333)/1000000</f>
        <v>1.0988743000000001</v>
      </c>
      <c r="E333" s="1">
        <f>SUM(BPub!Q333:S333)/1000000</f>
        <v>0.83389203000000001</v>
      </c>
      <c r="F333" s="1">
        <f>SUM(BPub!V333:X333)/1000000</f>
        <v>0.45127120000000004</v>
      </c>
      <c r="G333" s="1">
        <f>SUM(BPub!AB333:AD333)/1000000</f>
        <v>8.3999999999999995E-5</v>
      </c>
    </row>
    <row r="334" spans="1:7" x14ac:dyDescent="0.25">
      <c r="A334" t="s">
        <v>328</v>
      </c>
      <c r="B334" s="1">
        <f>SUM(BPub!B334:D334)/1000000</f>
        <v>0</v>
      </c>
      <c r="C334" s="1">
        <f>SUM(BPub!G334:I334)/1000000</f>
        <v>0</v>
      </c>
      <c r="D334" s="1">
        <f>SUM(BPub!L334:N334)/1000000</f>
        <v>0</v>
      </c>
      <c r="E334" s="1">
        <f>SUM(BPub!Q334:S334)/1000000</f>
        <v>0</v>
      </c>
      <c r="F334" s="1">
        <f>SUM(BPub!V334:X334)/1000000</f>
        <v>0</v>
      </c>
      <c r="G334" s="1">
        <f>SUM(BPub!AB334:AD334)/1000000</f>
        <v>0</v>
      </c>
    </row>
    <row r="335" spans="1:7" x14ac:dyDescent="0.25">
      <c r="A335" t="s">
        <v>329</v>
      </c>
      <c r="B335" s="1">
        <f>SUM(BPub!B335:D335)/1000000</f>
        <v>0</v>
      </c>
      <c r="C335" s="1">
        <f>SUM(BPub!G335:I335)/1000000</f>
        <v>0</v>
      </c>
      <c r="D335" s="1">
        <f>SUM(BPub!L335:N335)/1000000</f>
        <v>0</v>
      </c>
      <c r="E335" s="1">
        <f>SUM(BPub!Q335:S335)/1000000</f>
        <v>0</v>
      </c>
      <c r="F335" s="1">
        <f>SUM(BPub!V335:X335)/1000000</f>
        <v>0</v>
      </c>
      <c r="G335" s="1">
        <f>SUM(BPub!AB335:AD335)/1000000</f>
        <v>0</v>
      </c>
    </row>
    <row r="336" spans="1:7" x14ac:dyDescent="0.25">
      <c r="A336" t="s">
        <v>330</v>
      </c>
      <c r="B336" s="1">
        <f>SUM(BPub!B336:D336)/1000000</f>
        <v>0</v>
      </c>
      <c r="C336" s="1">
        <f>SUM(BPub!G336:I336)/1000000</f>
        <v>0</v>
      </c>
      <c r="D336" s="1">
        <f>SUM(BPub!L336:N336)/1000000</f>
        <v>0</v>
      </c>
      <c r="E336" s="1">
        <f>SUM(BPub!Q336:S336)/1000000</f>
        <v>0</v>
      </c>
      <c r="F336" s="1">
        <f>SUM(BPub!V336:X336)/1000000</f>
        <v>0</v>
      </c>
      <c r="G336" s="1">
        <f>SUM(BPub!AB336:AD336)/1000000</f>
        <v>0</v>
      </c>
    </row>
    <row r="337" spans="1:7" x14ac:dyDescent="0.25">
      <c r="A337" t="s">
        <v>331</v>
      </c>
      <c r="B337" s="1">
        <f>SUM(BPub!B337:D337)/1000000</f>
        <v>0</v>
      </c>
      <c r="C337" s="1">
        <f>SUM(BPub!G337:I337)/1000000</f>
        <v>0</v>
      </c>
      <c r="D337" s="1">
        <f>SUM(BPub!L337:N337)/1000000</f>
        <v>0</v>
      </c>
      <c r="E337" s="1">
        <f>SUM(BPub!Q337:S337)/1000000</f>
        <v>0</v>
      </c>
      <c r="F337" s="1">
        <f>SUM(BPub!V337:X337)/1000000</f>
        <v>0</v>
      </c>
      <c r="G337" s="1">
        <f>SUM(BPub!AB337:AD337)/1000000</f>
        <v>0</v>
      </c>
    </row>
    <row r="338" spans="1:7" x14ac:dyDescent="0.25">
      <c r="A338" t="s">
        <v>332</v>
      </c>
      <c r="B338" s="1">
        <f>SUM(BPub!B338:D338)/1000000</f>
        <v>0</v>
      </c>
      <c r="C338" s="1">
        <f>SUM(BPub!G338:I338)/1000000</f>
        <v>0</v>
      </c>
      <c r="D338" s="1">
        <f>SUM(BPub!L338:N338)/1000000</f>
        <v>0</v>
      </c>
      <c r="E338" s="1">
        <f>SUM(BPub!Q338:S338)/1000000</f>
        <v>0</v>
      </c>
      <c r="F338" s="1">
        <f>SUM(BPub!V338:X338)/1000000</f>
        <v>0</v>
      </c>
      <c r="G338" s="1">
        <f>SUM(BPub!AB338:AD338)/1000000</f>
        <v>0</v>
      </c>
    </row>
    <row r="339" spans="1:7" x14ac:dyDescent="0.25">
      <c r="A339" t="s">
        <v>333</v>
      </c>
      <c r="B339" s="1">
        <f>SUM(BPub!B339:D339)/1000000</f>
        <v>0</v>
      </c>
      <c r="C339" s="1">
        <f>SUM(BPub!G339:I339)/1000000</f>
        <v>0</v>
      </c>
      <c r="D339" s="1">
        <f>SUM(BPub!L339:N339)/1000000</f>
        <v>0</v>
      </c>
      <c r="E339" s="1">
        <f>SUM(BPub!Q339:S339)/1000000</f>
        <v>0</v>
      </c>
      <c r="F339" s="1">
        <f>SUM(BPub!V339:X339)/1000000</f>
        <v>0</v>
      </c>
      <c r="G339" s="1">
        <f>SUM(BPub!AB339:AD339)/1000000</f>
        <v>0</v>
      </c>
    </row>
    <row r="340" spans="1:7" x14ac:dyDescent="0.25">
      <c r="A340" t="s">
        <v>334</v>
      </c>
      <c r="B340" s="1">
        <f>SUM(BPub!B340:D340)/1000000</f>
        <v>2.6866830000000001E-2</v>
      </c>
      <c r="C340" s="1">
        <f>SUM(BPub!G340:I340)/1000000</f>
        <v>2.4091900000000003E-2</v>
      </c>
      <c r="D340" s="1">
        <f>SUM(BPub!L340:N340)/1000000</f>
        <v>1.1680999999999998E-3</v>
      </c>
      <c r="E340" s="1">
        <f>SUM(BPub!Q340:S340)/1000000</f>
        <v>6.3103999999999992E-4</v>
      </c>
      <c r="F340" s="1">
        <f>SUM(BPub!V340:X340)/1000000</f>
        <v>8.0990000000000001E-4</v>
      </c>
      <c r="G340" s="1">
        <f>SUM(BPub!AB340:AD340)/1000000</f>
        <v>5.5587700000000002E-3</v>
      </c>
    </row>
    <row r="341" spans="1:7" x14ac:dyDescent="0.25">
      <c r="A341" t="s">
        <v>335</v>
      </c>
      <c r="B341" s="1">
        <f>SUM(BPub!B341:D341)/1000000</f>
        <v>0</v>
      </c>
      <c r="C341" s="1">
        <f>SUM(BPub!G341:I341)/1000000</f>
        <v>0</v>
      </c>
      <c r="D341" s="1">
        <f>SUM(BPub!L341:N341)/1000000</f>
        <v>0</v>
      </c>
      <c r="E341" s="1">
        <f>SUM(BPub!Q341:S341)/1000000</f>
        <v>0</v>
      </c>
      <c r="F341" s="1">
        <f>SUM(BPub!V341:X341)/1000000</f>
        <v>0</v>
      </c>
      <c r="G341" s="1">
        <f>SUM(BPub!AB341:AD341)/1000000</f>
        <v>0</v>
      </c>
    </row>
    <row r="342" spans="1:7" x14ac:dyDescent="0.25">
      <c r="A342" t="s">
        <v>336</v>
      </c>
      <c r="B342" s="1">
        <f>SUM(BPub!B342:D342)/1000000</f>
        <v>3.6022699999999999E-3</v>
      </c>
      <c r="C342" s="1">
        <f>SUM(BPub!G342:I342)/1000000</f>
        <v>3.0230500000000002E-3</v>
      </c>
      <c r="D342" s="1">
        <f>SUM(BPub!L342:N342)/1000000</f>
        <v>6.4650000000000005E-4</v>
      </c>
      <c r="E342" s="1">
        <f>SUM(BPub!Q342:S342)/1000000</f>
        <v>1.5054000000000001E-4</v>
      </c>
      <c r="F342" s="1">
        <f>SUM(BPub!V342:X342)/1000000</f>
        <v>3.5479000000000001E-4</v>
      </c>
      <c r="G342" s="1">
        <f>SUM(BPub!AB342:AD342)/1000000</f>
        <v>1.71119E-3</v>
      </c>
    </row>
    <row r="343" spans="1:7" x14ac:dyDescent="0.25">
      <c r="A343" t="s">
        <v>337</v>
      </c>
      <c r="B343" s="1">
        <f>SUM(BPub!B343:D343)/1000000</f>
        <v>1.1064020000000001E-2</v>
      </c>
      <c r="C343" s="1">
        <f>SUM(BPub!G343:I343)/1000000</f>
        <v>1.032025E-2</v>
      </c>
      <c r="D343" s="1">
        <f>SUM(BPub!L343:N343)/1000000</f>
        <v>9.659999999999999E-5</v>
      </c>
      <c r="E343" s="1">
        <f>SUM(BPub!Q343:S343)/1000000</f>
        <v>1.055E-4</v>
      </c>
      <c r="F343" s="1">
        <f>SUM(BPub!V343:X343)/1000000</f>
        <v>1.4711000000000002E-4</v>
      </c>
      <c r="G343" s="1">
        <f>SUM(BPub!AB343:AD343)/1000000</f>
        <v>3.13496E-3</v>
      </c>
    </row>
    <row r="344" spans="1:7" x14ac:dyDescent="0.25">
      <c r="A344" t="s">
        <v>338</v>
      </c>
      <c r="B344" s="1">
        <f>SUM(BPub!B344:D344)/1000000</f>
        <v>3.4584400000000001E-3</v>
      </c>
      <c r="C344" s="1">
        <f>SUM(BPub!G344:I344)/1000000</f>
        <v>3.0805999999999997E-3</v>
      </c>
      <c r="D344" s="1">
        <f>SUM(BPub!L344:N344)/1000000</f>
        <v>1.7E-5</v>
      </c>
      <c r="E344" s="1">
        <f>SUM(BPub!Q344:S344)/1000000</f>
        <v>3.0000000000000001E-6</v>
      </c>
      <c r="F344" s="1">
        <f>SUM(BPub!V344:X344)/1000000</f>
        <v>1.0000000000000001E-5</v>
      </c>
      <c r="G344" s="1">
        <f>SUM(BPub!AB344:AD344)/1000000</f>
        <v>3.7819999999999998E-4</v>
      </c>
    </row>
    <row r="345" spans="1:7" x14ac:dyDescent="0.25">
      <c r="A345" t="s">
        <v>339</v>
      </c>
      <c r="B345" s="1">
        <f>SUM(BPub!B345:D345)/1000000</f>
        <v>7.7507499999999998E-3</v>
      </c>
      <c r="C345" s="1">
        <f>SUM(BPub!G345:I345)/1000000</f>
        <v>5.7925800000000003E-3</v>
      </c>
      <c r="D345" s="1">
        <f>SUM(BPub!L345:N345)/1000000</f>
        <v>5.3000000000000001E-5</v>
      </c>
      <c r="E345" s="1">
        <f>SUM(BPub!Q345:S345)/1000000</f>
        <v>4.3000000000000002E-5</v>
      </c>
      <c r="F345" s="1">
        <f>SUM(BPub!V345:X345)/1000000</f>
        <v>1.0000000000000001E-5</v>
      </c>
      <c r="G345" s="1">
        <f>SUM(BPub!AB345:AD345)/1000000</f>
        <v>9.5420000000000005E-5</v>
      </c>
    </row>
    <row r="346" spans="1:7" x14ac:dyDescent="0.25">
      <c r="A346" t="s">
        <v>340</v>
      </c>
      <c r="B346" s="1">
        <f>SUM(BPub!B346:D346)/1000000</f>
        <v>9.9135E-4</v>
      </c>
      <c r="C346" s="1">
        <f>SUM(BPub!G346:I346)/1000000</f>
        <v>1.87542E-3</v>
      </c>
      <c r="D346" s="1">
        <f>SUM(BPub!L346:N346)/1000000</f>
        <v>3.5500000000000001E-4</v>
      </c>
      <c r="E346" s="1">
        <f>SUM(BPub!Q346:S346)/1000000</f>
        <v>3.2899999999999997E-4</v>
      </c>
      <c r="F346" s="1">
        <f>SUM(BPub!V346:X346)/1000000</f>
        <v>2.8800000000000001E-4</v>
      </c>
      <c r="G346" s="1">
        <f>SUM(BPub!AB346:AD346)/1000000</f>
        <v>2.3900000000000001E-4</v>
      </c>
    </row>
    <row r="347" spans="1:7" x14ac:dyDescent="0.25">
      <c r="A347" t="s">
        <v>341</v>
      </c>
      <c r="B347" s="1">
        <f>SUM(BPub!B347:D347)/1000000</f>
        <v>0</v>
      </c>
      <c r="C347" s="1">
        <f>SUM(BPub!G347:I347)/1000000</f>
        <v>0</v>
      </c>
      <c r="D347" s="1">
        <f>SUM(BPub!L347:N347)/1000000</f>
        <v>0</v>
      </c>
      <c r="E347" s="1">
        <f>SUM(BPub!Q347:S347)/1000000</f>
        <v>0</v>
      </c>
      <c r="F347" s="1">
        <f>SUM(BPub!V347:X347)/1000000</f>
        <v>0</v>
      </c>
      <c r="G347" s="1">
        <f>SUM(BPub!AB347:AD347)/1000000</f>
        <v>0</v>
      </c>
    </row>
    <row r="348" spans="1:7" x14ac:dyDescent="0.25">
      <c r="A348" t="s">
        <v>342</v>
      </c>
      <c r="B348" s="1">
        <f>SUM(BPub!B348:D348)/1000000</f>
        <v>0</v>
      </c>
      <c r="C348" s="1">
        <f>SUM(BPub!G348:I348)/1000000</f>
        <v>0</v>
      </c>
      <c r="D348" s="1">
        <f>SUM(BPub!L348:N348)/1000000</f>
        <v>0</v>
      </c>
      <c r="E348" s="1">
        <f>SUM(BPub!Q348:S348)/1000000</f>
        <v>0</v>
      </c>
      <c r="F348" s="1">
        <f>SUM(BPub!V348:X348)/1000000</f>
        <v>0</v>
      </c>
      <c r="G348" s="1">
        <f>SUM(BPub!AB348:AD348)/1000000</f>
        <v>0</v>
      </c>
    </row>
    <row r="349" spans="1:7" x14ac:dyDescent="0.25">
      <c r="A349" t="s">
        <v>343</v>
      </c>
      <c r="B349" s="1">
        <f>SUM(BPub!B349:D349)/1000000</f>
        <v>0</v>
      </c>
      <c r="C349" s="1">
        <f>SUM(BPub!G349:I349)/1000000</f>
        <v>0</v>
      </c>
      <c r="D349" s="1">
        <f>SUM(BPub!L349:N349)/1000000</f>
        <v>0</v>
      </c>
      <c r="E349" s="1">
        <f>SUM(BPub!Q349:S349)/1000000</f>
        <v>0</v>
      </c>
      <c r="F349" s="1">
        <f>SUM(BPub!V349:X349)/1000000</f>
        <v>0</v>
      </c>
      <c r="G349" s="1">
        <f>SUM(BPub!AB349:AD349)/1000000</f>
        <v>0</v>
      </c>
    </row>
    <row r="350" spans="1:7" x14ac:dyDescent="0.25">
      <c r="A350" t="s">
        <v>344</v>
      </c>
      <c r="B350" s="1">
        <f>SUM(BPub!B350:D350)/1000000</f>
        <v>0</v>
      </c>
      <c r="C350" s="1">
        <f>SUM(BPub!G350:I350)/1000000</f>
        <v>0</v>
      </c>
      <c r="D350" s="1">
        <f>SUM(BPub!L350:N350)/1000000</f>
        <v>0</v>
      </c>
      <c r="E350" s="1">
        <f>SUM(BPub!Q350:S350)/1000000</f>
        <v>0</v>
      </c>
      <c r="F350" s="1">
        <f>SUM(BPub!V350:X350)/1000000</f>
        <v>0</v>
      </c>
      <c r="G350" s="1">
        <f>SUM(BPub!AB350:AD350)/1000000</f>
        <v>0</v>
      </c>
    </row>
    <row r="351" spans="1:7" x14ac:dyDescent="0.25">
      <c r="A351" t="s">
        <v>345</v>
      </c>
      <c r="B351" s="1">
        <f>SUM(BPub!B351:D351)/1000000</f>
        <v>0</v>
      </c>
      <c r="C351" s="1">
        <f>SUM(BPub!G351:I351)/1000000</f>
        <v>0</v>
      </c>
      <c r="D351" s="1">
        <f>SUM(BPub!L351:N351)/1000000</f>
        <v>0</v>
      </c>
      <c r="E351" s="1">
        <f>SUM(BPub!Q351:S351)/1000000</f>
        <v>0</v>
      </c>
      <c r="F351" s="1">
        <f>SUM(BPub!V351:X351)/1000000</f>
        <v>0</v>
      </c>
      <c r="G351" s="1">
        <f>SUM(BPub!AB351:AD351)/1000000</f>
        <v>0</v>
      </c>
    </row>
    <row r="352" spans="1:7" x14ac:dyDescent="0.25">
      <c r="A352" t="s">
        <v>346</v>
      </c>
      <c r="B352" s="1">
        <f>SUM(BPub!B352:D352)/1000000</f>
        <v>0</v>
      </c>
      <c r="C352" s="1">
        <f>SUM(BPub!G352:I352)/1000000</f>
        <v>0</v>
      </c>
      <c r="D352" s="1">
        <f>SUM(BPub!L352:N352)/1000000</f>
        <v>0</v>
      </c>
      <c r="E352" s="1">
        <f>SUM(BPub!Q352:S352)/1000000</f>
        <v>0</v>
      </c>
      <c r="F352" s="1">
        <f>SUM(BPub!V352:X352)/1000000</f>
        <v>0</v>
      </c>
      <c r="G352" s="1">
        <f>SUM(BPub!AB352:AD352)/1000000</f>
        <v>0</v>
      </c>
    </row>
    <row r="353" spans="1:7" x14ac:dyDescent="0.25">
      <c r="A353" t="s">
        <v>347</v>
      </c>
      <c r="B353" s="1">
        <f>SUM(BPub!B353:D353)/1000000</f>
        <v>0</v>
      </c>
      <c r="C353" s="1">
        <f>SUM(BPub!G353:I353)/1000000</f>
        <v>0</v>
      </c>
      <c r="D353" s="1">
        <f>SUM(BPub!L353:N353)/1000000</f>
        <v>0</v>
      </c>
      <c r="E353" s="1">
        <f>SUM(BPub!Q353:S353)/1000000</f>
        <v>0</v>
      </c>
      <c r="F353" s="1">
        <f>SUM(BPub!V353:X353)/1000000</f>
        <v>0</v>
      </c>
      <c r="G353" s="1">
        <f>SUM(BPub!AB353:AD353)/1000000</f>
        <v>0</v>
      </c>
    </row>
    <row r="354" spans="1:7" x14ac:dyDescent="0.25">
      <c r="A354" t="s">
        <v>348</v>
      </c>
      <c r="B354" s="1">
        <f>SUM(BPub!B354:D354)/1000000</f>
        <v>0</v>
      </c>
      <c r="C354" s="1">
        <f>SUM(BPub!G354:I354)/1000000</f>
        <v>0</v>
      </c>
      <c r="D354" s="1">
        <f>SUM(BPub!L354:N354)/1000000</f>
        <v>0</v>
      </c>
      <c r="E354" s="1">
        <f>SUM(BPub!Q354:S354)/1000000</f>
        <v>0</v>
      </c>
      <c r="F354" s="1">
        <f>SUM(BPub!V354:X354)/1000000</f>
        <v>0</v>
      </c>
      <c r="G354" s="1">
        <f>SUM(BPub!AB354:AD354)/1000000</f>
        <v>0</v>
      </c>
    </row>
    <row r="355" spans="1:7" x14ac:dyDescent="0.25">
      <c r="A355" t="s">
        <v>349</v>
      </c>
      <c r="B355" s="1">
        <f>SUM(BPub!B355:D355)/1000000</f>
        <v>0</v>
      </c>
      <c r="C355" s="1">
        <f>SUM(BPub!G355:I355)/1000000</f>
        <v>0</v>
      </c>
      <c r="D355" s="1">
        <f>SUM(BPub!L355:N355)/1000000</f>
        <v>0</v>
      </c>
      <c r="E355" s="1">
        <f>SUM(BPub!Q355:S355)/1000000</f>
        <v>0</v>
      </c>
      <c r="F355" s="1">
        <f>SUM(BPub!V355:X355)/1000000</f>
        <v>0</v>
      </c>
      <c r="G355" s="1">
        <f>SUM(BPub!AB355:AD355)/1000000</f>
        <v>0</v>
      </c>
    </row>
    <row r="356" spans="1:7" x14ac:dyDescent="0.25">
      <c r="A356" t="s">
        <v>350</v>
      </c>
      <c r="B356" s="1">
        <f>SUM(BPub!B356:D356)/1000000</f>
        <v>0</v>
      </c>
      <c r="C356" s="1">
        <f>SUM(BPub!G356:I356)/1000000</f>
        <v>0</v>
      </c>
      <c r="D356" s="1">
        <f>SUM(BPub!L356:N356)/1000000</f>
        <v>0</v>
      </c>
      <c r="E356" s="1">
        <f>SUM(BPub!Q356:S356)/1000000</f>
        <v>0</v>
      </c>
      <c r="F356" s="1">
        <f>SUM(BPub!V356:X356)/1000000</f>
        <v>0</v>
      </c>
      <c r="G356" s="1">
        <f>SUM(BPub!AB356:AD356)/1000000</f>
        <v>0</v>
      </c>
    </row>
    <row r="357" spans="1:7" x14ac:dyDescent="0.25">
      <c r="A357" t="s">
        <v>351</v>
      </c>
      <c r="B357" s="1">
        <f>SUM(BPub!B357:D357)/1000000</f>
        <v>0</v>
      </c>
      <c r="C357" s="1">
        <f>SUM(BPub!G357:I357)/1000000</f>
        <v>0</v>
      </c>
      <c r="D357" s="1">
        <f>SUM(BPub!L357:N357)/1000000</f>
        <v>0</v>
      </c>
      <c r="E357" s="1">
        <f>SUM(BPub!Q357:S357)/1000000</f>
        <v>0</v>
      </c>
      <c r="F357" s="1">
        <f>SUM(BPub!V357:X357)/1000000</f>
        <v>0</v>
      </c>
      <c r="G357" s="1">
        <f>SUM(BPub!AB357:AD357)/1000000</f>
        <v>0</v>
      </c>
    </row>
    <row r="358" spans="1:7" x14ac:dyDescent="0.25">
      <c r="A358" t="s">
        <v>352</v>
      </c>
      <c r="B358" s="1">
        <f>SUM(BPub!B358:D358)/1000000</f>
        <v>0</v>
      </c>
      <c r="C358" s="1">
        <f>SUM(BPub!G358:I358)/1000000</f>
        <v>0</v>
      </c>
      <c r="D358" s="1">
        <f>SUM(BPub!L358:N358)/1000000</f>
        <v>0</v>
      </c>
      <c r="E358" s="1">
        <f>SUM(BPub!Q358:S358)/1000000</f>
        <v>0</v>
      </c>
      <c r="F358" s="1">
        <f>SUM(BPub!V358:X358)/1000000</f>
        <v>0</v>
      </c>
      <c r="G358" s="1">
        <f>SUM(BPub!AB358:AD358)/1000000</f>
        <v>0</v>
      </c>
    </row>
    <row r="359" spans="1:7" x14ac:dyDescent="0.25">
      <c r="A359" t="s">
        <v>353</v>
      </c>
      <c r="B359" s="1">
        <f>SUM(BPub!B359:D359)/1000000</f>
        <v>-39.725290560000005</v>
      </c>
      <c r="C359" s="1">
        <f>SUM(BPub!G359:I359)/1000000</f>
        <v>-37.610373020000004</v>
      </c>
      <c r="D359" s="1">
        <f>SUM(BPub!L359:N359)/1000000</f>
        <v>-62.046527980000008</v>
      </c>
      <c r="E359" s="1">
        <f>SUM(BPub!Q359:S359)/1000000</f>
        <v>-82.174867849999998</v>
      </c>
      <c r="F359" s="1">
        <f>SUM(BPub!V359:X359)/1000000</f>
        <v>-92.644963009999984</v>
      </c>
      <c r="G359" s="1">
        <f>SUM(BPub!AB359:AD359)/1000000</f>
        <v>-111.74534116</v>
      </c>
    </row>
    <row r="360" spans="1:7" x14ac:dyDescent="0.25">
      <c r="A360" t="s">
        <v>354</v>
      </c>
      <c r="B360" s="1">
        <f>SUM(BPub!B360:D360)/1000000</f>
        <v>-9.700475449999999</v>
      </c>
      <c r="C360" s="1">
        <f>SUM(BPub!G360:I360)/1000000</f>
        <v>-14.513678689999999</v>
      </c>
      <c r="D360" s="1">
        <f>SUM(BPub!L360:N360)/1000000</f>
        <v>-33.799351009999995</v>
      </c>
      <c r="E360" s="1">
        <f>SUM(BPub!Q360:S360)/1000000</f>
        <v>-46.030265219999997</v>
      </c>
      <c r="F360" s="1">
        <f>SUM(BPub!V360:X360)/1000000</f>
        <v>-57.191373390000003</v>
      </c>
      <c r="G360" s="1">
        <f>SUM(BPub!AB360:AD360)/1000000</f>
        <v>-69.084282360000003</v>
      </c>
    </row>
    <row r="361" spans="1:7" x14ac:dyDescent="0.25">
      <c r="A361" t="s">
        <v>355</v>
      </c>
      <c r="B361" s="1">
        <f>SUM(BPub!B361:D361)/1000000</f>
        <v>0</v>
      </c>
      <c r="C361" s="1">
        <f>SUM(BPub!G361:I361)/1000000</f>
        <v>0</v>
      </c>
      <c r="D361" s="1">
        <f>SUM(BPub!L361:N361)/1000000</f>
        <v>0</v>
      </c>
      <c r="E361" s="1">
        <f>SUM(BPub!Q361:S361)/1000000</f>
        <v>0</v>
      </c>
      <c r="F361" s="1">
        <f>SUM(BPub!V361:X361)/1000000</f>
        <v>0</v>
      </c>
      <c r="G361" s="1">
        <f>SUM(BPub!AB361:AD361)/1000000</f>
        <v>0</v>
      </c>
    </row>
    <row r="362" spans="1:7" x14ac:dyDescent="0.25">
      <c r="A362" t="s">
        <v>356</v>
      </c>
      <c r="B362" s="1">
        <f>SUM(BPub!B362:D362)/1000000</f>
        <v>-1.0467079399999999</v>
      </c>
      <c r="C362" s="1">
        <f>SUM(BPub!G362:I362)/1000000</f>
        <v>-1.81762077</v>
      </c>
      <c r="D362" s="1">
        <f>SUM(BPub!L362:N362)/1000000</f>
        <v>-1.4280951899999998</v>
      </c>
      <c r="E362" s="1">
        <f>SUM(BPub!Q362:S362)/1000000</f>
        <v>-0.73801468999999997</v>
      </c>
      <c r="F362" s="1">
        <f>SUM(BPub!V362:X362)/1000000</f>
        <v>-0.44714696000000004</v>
      </c>
      <c r="G362" s="1">
        <f>SUM(BPub!AB362:AD362)/1000000</f>
        <v>-0.40806198999999999</v>
      </c>
    </row>
    <row r="363" spans="1:7" x14ac:dyDescent="0.25">
      <c r="A363" t="s">
        <v>357</v>
      </c>
      <c r="B363" s="1">
        <f>SUM(BPub!B363:D363)/1000000</f>
        <v>-7.5415100000000004E-3</v>
      </c>
      <c r="C363" s="1">
        <f>SUM(BPub!G363:I363)/1000000</f>
        <v>-0.37755164000000002</v>
      </c>
      <c r="D363" s="1">
        <f>SUM(BPub!L363:N363)/1000000</f>
        <v>-9.2846737299999997</v>
      </c>
      <c r="E363" s="1">
        <f>SUM(BPub!Q363:S363)/1000000</f>
        <v>-5.5255043800000001</v>
      </c>
      <c r="F363" s="1">
        <f>SUM(BPub!V363:X363)/1000000</f>
        <v>-1.3040038700000001</v>
      </c>
      <c r="G363" s="1">
        <f>SUM(BPub!AB363:AD363)/1000000</f>
        <v>-1.1720137399999999</v>
      </c>
    </row>
    <row r="364" spans="1:7" x14ac:dyDescent="0.25">
      <c r="A364" t="s">
        <v>358</v>
      </c>
      <c r="B364" s="1">
        <f>SUM(BPub!B364:D364)/1000000</f>
        <v>0</v>
      </c>
      <c r="C364" s="1">
        <f>SUM(BPub!G364:I364)/1000000</f>
        <v>0</v>
      </c>
      <c r="D364" s="1">
        <f>SUM(BPub!L364:N364)/1000000</f>
        <v>0</v>
      </c>
      <c r="E364" s="1">
        <f>SUM(BPub!Q364:S364)/1000000</f>
        <v>0</v>
      </c>
      <c r="F364" s="1">
        <f>SUM(BPub!V364:X364)/1000000</f>
        <v>0</v>
      </c>
      <c r="G364" s="1">
        <f>SUM(BPub!AB364:AD364)/1000000</f>
        <v>0</v>
      </c>
    </row>
    <row r="365" spans="1:7" x14ac:dyDescent="0.25">
      <c r="A365" t="s">
        <v>359</v>
      </c>
      <c r="B365" s="1">
        <f>SUM(BPub!B365:D365)/1000000</f>
        <v>0</v>
      </c>
      <c r="C365" s="1">
        <f>SUM(BPub!G365:I365)/1000000</f>
        <v>0</v>
      </c>
      <c r="D365" s="1">
        <f>SUM(BPub!L365:N365)/1000000</f>
        <v>0</v>
      </c>
      <c r="E365" s="1">
        <f>SUM(BPub!Q365:S365)/1000000</f>
        <v>0</v>
      </c>
      <c r="F365" s="1">
        <f>SUM(BPub!V365:X365)/1000000</f>
        <v>0</v>
      </c>
      <c r="G365" s="1">
        <f>SUM(BPub!AB365:AD365)/1000000</f>
        <v>-9.1529000000000003E-3</v>
      </c>
    </row>
    <row r="366" spans="1:7" x14ac:dyDescent="0.25">
      <c r="A366" t="s">
        <v>360</v>
      </c>
      <c r="B366" s="1">
        <f>SUM(BPub!B366:D366)/1000000</f>
        <v>-15.64292788</v>
      </c>
      <c r="C366" s="1">
        <f>SUM(BPub!G366:I366)/1000000</f>
        <v>-13.275251139999998</v>
      </c>
      <c r="D366" s="1">
        <f>SUM(BPub!L366:N366)/1000000</f>
        <v>-9.8656302899999986</v>
      </c>
      <c r="E366" s="1">
        <f>SUM(BPub!Q366:S366)/1000000</f>
        <v>-6.8619679000000007</v>
      </c>
      <c r="F366" s="1">
        <f>SUM(BPub!V366:X366)/1000000</f>
        <v>-3.25289261</v>
      </c>
      <c r="G366" s="1">
        <f>SUM(BPub!AB366:AD366)/1000000</f>
        <v>-1.5346540900000001</v>
      </c>
    </row>
    <row r="367" spans="1:7" x14ac:dyDescent="0.25">
      <c r="A367" t="s">
        <v>361</v>
      </c>
      <c r="B367" s="1">
        <f>SUM(BPub!B367:D367)/1000000</f>
        <v>-13.327637780000002</v>
      </c>
      <c r="C367" s="1">
        <f>SUM(BPub!G367:I367)/1000000</f>
        <v>-7.6262707800000005</v>
      </c>
      <c r="D367" s="1">
        <f>SUM(BPub!L367:N367)/1000000</f>
        <v>-7.6687777599999993</v>
      </c>
      <c r="E367" s="1">
        <f>SUM(BPub!Q367:S367)/1000000</f>
        <v>-23.019115659999997</v>
      </c>
      <c r="F367" s="1">
        <f>SUM(BPub!V367:X367)/1000000</f>
        <v>-30.449546179999999</v>
      </c>
      <c r="G367" s="1">
        <f>SUM(BPub!AB367:AD367)/1000000</f>
        <v>-29.774508050000001</v>
      </c>
    </row>
    <row r="368" spans="1:7" x14ac:dyDescent="0.25">
      <c r="A368" t="s">
        <v>362</v>
      </c>
      <c r="B368" s="1">
        <f>SUM(BPub!B368:D368)/1000000</f>
        <v>0</v>
      </c>
      <c r="C368" s="1">
        <f>SUM(BPub!G368:I368)/1000000</f>
        <v>0</v>
      </c>
      <c r="D368" s="1">
        <f>SUM(BPub!L368:N368)/1000000</f>
        <v>0</v>
      </c>
      <c r="E368" s="1">
        <f>SUM(BPub!Q368:S368)/1000000</f>
        <v>0</v>
      </c>
      <c r="F368" s="1">
        <f>SUM(BPub!V368:X368)/1000000</f>
        <v>0</v>
      </c>
      <c r="G368" s="1">
        <f>SUM(BPub!AB368:AD368)/1000000</f>
        <v>0</v>
      </c>
    </row>
    <row r="369" spans="1:7" x14ac:dyDescent="0.25">
      <c r="A369" t="s">
        <v>363</v>
      </c>
      <c r="B369" s="1">
        <f>SUM(BPub!B369:D369)/1000000</f>
        <v>0</v>
      </c>
      <c r="C369" s="1">
        <f>SUM(BPub!G369:I369)/1000000</f>
        <v>0</v>
      </c>
      <c r="D369" s="1">
        <f>SUM(BPub!L369:N369)/1000000</f>
        <v>0</v>
      </c>
      <c r="E369" s="1">
        <f>SUM(BPub!Q369:S369)/1000000</f>
        <v>0</v>
      </c>
      <c r="F369" s="1">
        <f>SUM(BPub!V369:X369)/1000000</f>
        <v>0</v>
      </c>
      <c r="G369" s="1">
        <f>SUM(BPub!AB369:AD369)/1000000</f>
        <v>0</v>
      </c>
    </row>
    <row r="370" spans="1:7" x14ac:dyDescent="0.25">
      <c r="A370" t="s">
        <v>364</v>
      </c>
      <c r="B370" s="1">
        <f>SUM(BPub!B370:D370)/1000000</f>
        <v>0</v>
      </c>
      <c r="C370" s="1">
        <f>SUM(BPub!G370:I370)/1000000</f>
        <v>0</v>
      </c>
      <c r="D370" s="1">
        <f>SUM(BPub!L370:N370)/1000000</f>
        <v>0</v>
      </c>
      <c r="E370" s="1">
        <f>SUM(BPub!Q370:S370)/1000000</f>
        <v>0</v>
      </c>
      <c r="F370" s="1">
        <f>SUM(BPub!V370:X370)/1000000</f>
        <v>0</v>
      </c>
      <c r="G370" s="1">
        <f>SUM(BPub!AB370:AD370)/1000000</f>
        <v>0</v>
      </c>
    </row>
    <row r="371" spans="1:7" x14ac:dyDescent="0.25">
      <c r="A371" t="s">
        <v>365</v>
      </c>
      <c r="B371" s="1">
        <f>SUM(BPub!B371:D371)/1000000</f>
        <v>54.643771649999998</v>
      </c>
      <c r="C371" s="1">
        <f>SUM(BPub!G371:I371)/1000000</f>
        <v>75.070236370000003</v>
      </c>
      <c r="D371" s="1">
        <f>SUM(BPub!L371:N371)/1000000</f>
        <v>97.442209930000004</v>
      </c>
      <c r="E371" s="1">
        <f>SUM(BPub!Q371:S371)/1000000</f>
        <v>109.74288297</v>
      </c>
      <c r="F371" s="1">
        <f>SUM(BPub!V371:X371)/1000000</f>
        <v>192.03817537</v>
      </c>
      <c r="G371" s="1">
        <f>SUM(BPub!AB371:AD371)/1000000</f>
        <v>178.60373809000001</v>
      </c>
    </row>
    <row r="372" spans="1:7" x14ac:dyDescent="0.25">
      <c r="A372" t="s">
        <v>366</v>
      </c>
      <c r="B372" s="1">
        <f>SUM(BPub!B372:D372)/1000000</f>
        <v>0</v>
      </c>
      <c r="C372" s="1">
        <f>SUM(BPub!G372:I372)/1000000</f>
        <v>0</v>
      </c>
      <c r="D372" s="1">
        <f>SUM(BPub!L372:N372)/1000000</f>
        <v>0</v>
      </c>
      <c r="E372" s="1">
        <f>SUM(BPub!Q372:S372)/1000000</f>
        <v>0</v>
      </c>
      <c r="F372" s="1">
        <f>SUM(BPub!V372:X372)/1000000</f>
        <v>0</v>
      </c>
      <c r="G372" s="1">
        <f>SUM(BPub!AB372:AD372)/1000000</f>
        <v>0</v>
      </c>
    </row>
    <row r="373" spans="1:7" x14ac:dyDescent="0.25">
      <c r="A373" t="s">
        <v>367</v>
      </c>
      <c r="B373" s="1">
        <f>SUM(BPub!B373:D373)/1000000</f>
        <v>0</v>
      </c>
      <c r="C373" s="1">
        <f>SUM(BPub!G373:I373)/1000000</f>
        <v>0</v>
      </c>
      <c r="D373" s="1">
        <f>SUM(BPub!L373:N373)/1000000</f>
        <v>0</v>
      </c>
      <c r="E373" s="1">
        <f>SUM(BPub!Q373:S373)/1000000</f>
        <v>0</v>
      </c>
      <c r="F373" s="1">
        <f>SUM(BPub!V373:X373)/1000000</f>
        <v>0</v>
      </c>
      <c r="G373" s="1">
        <f>SUM(BPub!AB373:AD373)/1000000</f>
        <v>0</v>
      </c>
    </row>
    <row r="374" spans="1:7" x14ac:dyDescent="0.25">
      <c r="A374" t="s">
        <v>368</v>
      </c>
      <c r="B374" s="1">
        <f>SUM(BPub!B374:D374)/1000000</f>
        <v>0</v>
      </c>
      <c r="C374" s="1">
        <f>SUM(BPub!G374:I374)/1000000</f>
        <v>0</v>
      </c>
      <c r="D374" s="1">
        <f>SUM(BPub!L374:N374)/1000000</f>
        <v>0</v>
      </c>
      <c r="E374" s="1">
        <f>SUM(BPub!Q374:S374)/1000000</f>
        <v>0</v>
      </c>
      <c r="F374" s="1">
        <f>SUM(BPub!V374:X374)/1000000</f>
        <v>0</v>
      </c>
      <c r="G374" s="1">
        <f>SUM(BPub!AB374:AD374)/1000000</f>
        <v>0</v>
      </c>
    </row>
    <row r="375" spans="1:7" x14ac:dyDescent="0.25">
      <c r="A375" t="s">
        <v>369</v>
      </c>
      <c r="B375" s="1">
        <f>SUM(BPub!B375:D375)/1000000</f>
        <v>4.4103922700000009</v>
      </c>
      <c r="C375" s="1">
        <f>SUM(BPub!G375:I375)/1000000</f>
        <v>4.3891265099999996</v>
      </c>
      <c r="D375" s="1">
        <f>SUM(BPub!L375:N375)/1000000</f>
        <v>3.3452201799999997</v>
      </c>
      <c r="E375" s="1">
        <f>SUM(BPub!Q375:S375)/1000000</f>
        <v>2.1888989100000003</v>
      </c>
      <c r="F375" s="1">
        <f>SUM(BPub!V375:X375)/1000000</f>
        <v>1.9105023400000001</v>
      </c>
      <c r="G375" s="1">
        <f>SUM(BPub!AB375:AD375)/1000000</f>
        <v>9.134203590000002</v>
      </c>
    </row>
    <row r="376" spans="1:7" x14ac:dyDescent="0.25">
      <c r="A376" t="s">
        <v>370</v>
      </c>
      <c r="B376" s="1">
        <f>SUM(BPub!B376:D376)/1000000</f>
        <v>0.1303964</v>
      </c>
      <c r="C376" s="1">
        <f>SUM(BPub!G376:I376)/1000000</f>
        <v>3.9692519999999995E-2</v>
      </c>
      <c r="D376" s="1">
        <f>SUM(BPub!L376:N376)/1000000</f>
        <v>6.81541E-3</v>
      </c>
      <c r="E376" s="1">
        <f>SUM(BPub!Q376:S376)/1000000</f>
        <v>5.73158E-3</v>
      </c>
      <c r="F376" s="1">
        <f>SUM(BPub!V376:X376)/1000000</f>
        <v>1.1954579999999999E-2</v>
      </c>
      <c r="G376" s="1">
        <f>SUM(BPub!AB376:AD376)/1000000</f>
        <v>0</v>
      </c>
    </row>
    <row r="377" spans="1:7" x14ac:dyDescent="0.25">
      <c r="A377" t="s">
        <v>371</v>
      </c>
      <c r="B377" s="1">
        <f>SUM(BPub!B377:D377)/1000000</f>
        <v>1.1454081399999998</v>
      </c>
      <c r="C377" s="1">
        <f>SUM(BPub!G377:I377)/1000000</f>
        <v>1.2173971400000001</v>
      </c>
      <c r="D377" s="1">
        <f>SUM(BPub!L377:N377)/1000000</f>
        <v>1.00399989</v>
      </c>
      <c r="E377" s="1">
        <f>SUM(BPub!Q377:S377)/1000000</f>
        <v>1.99889088</v>
      </c>
      <c r="F377" s="1">
        <f>SUM(BPub!V377:X377)/1000000</f>
        <v>1.2738508500000001</v>
      </c>
      <c r="G377" s="1">
        <f>SUM(BPub!AB377:AD377)/1000000</f>
        <v>4.0233759600000001</v>
      </c>
    </row>
    <row r="378" spans="1:7" x14ac:dyDescent="0.25">
      <c r="A378" t="s">
        <v>372</v>
      </c>
      <c r="B378" s="1">
        <f>SUM(BPub!B378:D378)/1000000</f>
        <v>3.1301222100000001</v>
      </c>
      <c r="C378" s="1">
        <f>SUM(BPub!G378:I378)/1000000</f>
        <v>3.1299549499999997</v>
      </c>
      <c r="D378" s="1">
        <f>SUM(BPub!L378:N378)/1000000</f>
        <v>2.3338255099999996</v>
      </c>
      <c r="E378" s="1">
        <f>SUM(BPub!Q378:S378)/1000000</f>
        <v>2.6489999999999999E-5</v>
      </c>
      <c r="F378" s="1">
        <f>SUM(BPub!V378:X378)/1000000</f>
        <v>1.8E-7</v>
      </c>
      <c r="G378" s="1">
        <f>SUM(BPub!AB378:AD378)/1000000</f>
        <v>2.5814317899999999</v>
      </c>
    </row>
    <row r="379" spans="1:7" x14ac:dyDescent="0.25">
      <c r="A379" t="s">
        <v>373</v>
      </c>
      <c r="B379" s="1">
        <f>SUM(BPub!B379:D379)/1000000</f>
        <v>4.4655200000000006E-3</v>
      </c>
      <c r="C379" s="1">
        <f>SUM(BPub!G379:I379)/1000000</f>
        <v>2.0819000000000002E-3</v>
      </c>
      <c r="D379" s="1">
        <f>SUM(BPub!L379:N379)/1000000</f>
        <v>5.7937000000000006E-4</v>
      </c>
      <c r="E379" s="1">
        <f>SUM(BPub!Q379:S379)/1000000</f>
        <v>0.18424995999999999</v>
      </c>
      <c r="F379" s="1">
        <f>SUM(BPub!V379:X379)/1000000</f>
        <v>0.62469673000000003</v>
      </c>
      <c r="G379" s="1">
        <f>SUM(BPub!AB379:AD379)/1000000</f>
        <v>2.5293958399999998</v>
      </c>
    </row>
    <row r="380" spans="1:7" x14ac:dyDescent="0.25">
      <c r="A380" t="s">
        <v>374</v>
      </c>
      <c r="B380" s="1">
        <f>SUM(BPub!B380:D380)/1000000</f>
        <v>3.4084101699999998</v>
      </c>
      <c r="C380" s="1">
        <f>SUM(BPub!G380:I380)/1000000</f>
        <v>6.2438280400000004</v>
      </c>
      <c r="D380" s="1">
        <f>SUM(BPub!L380:N380)/1000000</f>
        <v>9.9503276200000013</v>
      </c>
      <c r="E380" s="1">
        <f>SUM(BPub!Q380:S380)/1000000</f>
        <v>12.051530490000001</v>
      </c>
      <c r="F380" s="1">
        <f>SUM(BPub!V380:X380)/1000000</f>
        <v>14.004882960000002</v>
      </c>
      <c r="G380" s="1">
        <f>SUM(BPub!AB380:AD380)/1000000</f>
        <v>15.05709251</v>
      </c>
    </row>
    <row r="381" spans="1:7" x14ac:dyDescent="0.25">
      <c r="A381" t="s">
        <v>375</v>
      </c>
      <c r="B381" s="1">
        <f>SUM(BPub!B381:D381)/1000000</f>
        <v>3.1220075400000002</v>
      </c>
      <c r="C381" s="1">
        <f>SUM(BPub!G381:I381)/1000000</f>
        <v>5.9360128599999999</v>
      </c>
      <c r="D381" s="1">
        <f>SUM(BPub!L381:N381)/1000000</f>
        <v>9.4089154699999984</v>
      </c>
      <c r="E381" s="1">
        <f>SUM(BPub!Q381:S381)/1000000</f>
        <v>11.47432549</v>
      </c>
      <c r="F381" s="1">
        <f>SUM(BPub!V381:X381)/1000000</f>
        <v>13.46802085</v>
      </c>
      <c r="G381" s="1">
        <f>SUM(BPub!AB381:AD381)/1000000</f>
        <v>11.366201860000002</v>
      </c>
    </row>
    <row r="382" spans="1:7" x14ac:dyDescent="0.25">
      <c r="A382" t="s">
        <v>376</v>
      </c>
      <c r="B382" s="1">
        <f>SUM(BPub!B382:D382)/1000000</f>
        <v>0</v>
      </c>
      <c r="C382" s="1">
        <f>SUM(BPub!G382:I382)/1000000</f>
        <v>0</v>
      </c>
      <c r="D382" s="1">
        <f>SUM(BPub!L382:N382)/1000000</f>
        <v>0</v>
      </c>
      <c r="E382" s="1">
        <f>SUM(BPub!Q382:S382)/1000000</f>
        <v>0</v>
      </c>
      <c r="F382" s="1">
        <f>SUM(BPub!V382:X382)/1000000</f>
        <v>0</v>
      </c>
      <c r="G382" s="1">
        <f>SUM(BPub!AB382:AD382)/1000000</f>
        <v>0</v>
      </c>
    </row>
    <row r="383" spans="1:7" x14ac:dyDescent="0.25">
      <c r="A383" t="s">
        <v>377</v>
      </c>
      <c r="B383" s="1">
        <f>SUM(BPub!B383:D383)/1000000</f>
        <v>0.11353653</v>
      </c>
      <c r="C383" s="1">
        <f>SUM(BPub!G383:I383)/1000000</f>
        <v>0.11347683</v>
      </c>
      <c r="D383" s="1">
        <f>SUM(BPub!L383:N383)/1000000</f>
        <v>0.11421319000000001</v>
      </c>
      <c r="E383" s="1">
        <f>SUM(BPub!Q383:S383)/1000000</f>
        <v>0.15498734</v>
      </c>
      <c r="F383" s="1">
        <f>SUM(BPub!V383:X383)/1000000</f>
        <v>0.12902142</v>
      </c>
      <c r="G383" s="1">
        <f>SUM(BPub!AB383:AD383)/1000000</f>
        <v>0.10048775</v>
      </c>
    </row>
    <row r="384" spans="1:7" x14ac:dyDescent="0.25">
      <c r="A384" t="s">
        <v>378</v>
      </c>
      <c r="B384" s="1">
        <f>SUM(BPub!B384:D384)/1000000</f>
        <v>1.8336800000000001E-3</v>
      </c>
      <c r="C384" s="1">
        <f>SUM(BPub!G384:I384)/1000000</f>
        <v>5.0895050000000004E-2</v>
      </c>
      <c r="D384" s="1">
        <f>SUM(BPub!L384:N384)/1000000</f>
        <v>0.13635638</v>
      </c>
      <c r="E384" s="1">
        <f>SUM(BPub!Q384:S384)/1000000</f>
        <v>0.13326948999999999</v>
      </c>
      <c r="F384" s="1">
        <f>SUM(BPub!V384:X384)/1000000</f>
        <v>0.17100214999999999</v>
      </c>
      <c r="G384" s="1">
        <f>SUM(BPub!AB384:AD384)/1000000</f>
        <v>0.13011854</v>
      </c>
    </row>
    <row r="385" spans="1:7" x14ac:dyDescent="0.25">
      <c r="A385" t="s">
        <v>379</v>
      </c>
      <c r="B385" s="1">
        <f>SUM(BPub!B385:D385)/1000000</f>
        <v>0</v>
      </c>
      <c r="C385" s="1">
        <f>SUM(BPub!G385:I385)/1000000</f>
        <v>0</v>
      </c>
      <c r="D385" s="1">
        <f>SUM(BPub!L385:N385)/1000000</f>
        <v>0</v>
      </c>
      <c r="E385" s="1">
        <f>SUM(BPub!Q385:S385)/1000000</f>
        <v>0</v>
      </c>
      <c r="F385" s="1">
        <f>SUM(BPub!V385:X385)/1000000</f>
        <v>0</v>
      </c>
      <c r="G385" s="1">
        <f>SUM(BPub!AB385:AD385)/1000000</f>
        <v>0</v>
      </c>
    </row>
    <row r="386" spans="1:7" x14ac:dyDescent="0.25">
      <c r="A386" t="s">
        <v>380</v>
      </c>
      <c r="B386" s="1">
        <f>SUM(BPub!B386:D386)/1000000</f>
        <v>0</v>
      </c>
      <c r="C386" s="1">
        <f>SUM(BPub!G386:I386)/1000000</f>
        <v>0</v>
      </c>
      <c r="D386" s="1">
        <f>SUM(BPub!L386:N386)/1000000</f>
        <v>0</v>
      </c>
      <c r="E386" s="1">
        <f>SUM(BPub!Q386:S386)/1000000</f>
        <v>0</v>
      </c>
      <c r="F386" s="1">
        <f>SUM(BPub!V386:X386)/1000000</f>
        <v>0</v>
      </c>
      <c r="G386" s="1">
        <f>SUM(BPub!AB386:AD386)/1000000</f>
        <v>2.52309E-3</v>
      </c>
    </row>
    <row r="387" spans="1:7" x14ac:dyDescent="0.25">
      <c r="A387" t="s">
        <v>381</v>
      </c>
      <c r="B387" s="1">
        <f>SUM(BPub!B387:D387)/1000000</f>
        <v>0.17103242000000002</v>
      </c>
      <c r="C387" s="1">
        <f>SUM(BPub!G387:I387)/1000000</f>
        <v>0.1434433</v>
      </c>
      <c r="D387" s="1">
        <f>SUM(BPub!L387:N387)/1000000</f>
        <v>0.29084258000000002</v>
      </c>
      <c r="E387" s="1">
        <f>SUM(BPub!Q387:S387)/1000000</f>
        <v>0.28894817</v>
      </c>
      <c r="F387" s="1">
        <f>SUM(BPub!V387:X387)/1000000</f>
        <v>0.23683854000000001</v>
      </c>
      <c r="G387" s="1">
        <f>SUM(BPub!AB387:AD387)/1000000</f>
        <v>0.21430427000000002</v>
      </c>
    </row>
    <row r="388" spans="1:7" x14ac:dyDescent="0.25">
      <c r="A388" t="s">
        <v>382</v>
      </c>
      <c r="B388" s="1">
        <f>SUM(BPub!B388:D388)/1000000</f>
        <v>0</v>
      </c>
      <c r="C388" s="1">
        <f>SUM(BPub!G388:I388)/1000000</f>
        <v>0</v>
      </c>
      <c r="D388" s="1">
        <f>SUM(BPub!L388:N388)/1000000</f>
        <v>0</v>
      </c>
      <c r="E388" s="1">
        <f>SUM(BPub!Q388:S388)/1000000</f>
        <v>0</v>
      </c>
      <c r="F388" s="1">
        <f>SUM(BPub!V388:X388)/1000000</f>
        <v>0</v>
      </c>
      <c r="G388" s="1">
        <f>SUM(BPub!AB388:AD388)/1000000</f>
        <v>0.21036985999999999</v>
      </c>
    </row>
    <row r="389" spans="1:7" x14ac:dyDescent="0.25">
      <c r="A389" t="s">
        <v>383</v>
      </c>
      <c r="B389" s="1">
        <f>SUM(BPub!B389:D389)/1000000</f>
        <v>3.5572099999999999E-3</v>
      </c>
      <c r="C389" s="1">
        <f>SUM(BPub!G389:I389)/1000000</f>
        <v>3.02477E-3</v>
      </c>
      <c r="D389" s="1">
        <f>SUM(BPub!L389:N389)/1000000</f>
        <v>2.3148499999999998E-3</v>
      </c>
      <c r="E389" s="1">
        <f>SUM(BPub!Q389:S389)/1000000</f>
        <v>1.6049200000000001E-3</v>
      </c>
      <c r="F389" s="1">
        <f>SUM(BPub!V389:X389)/1000000</f>
        <v>8.9507000000000009E-4</v>
      </c>
      <c r="G389" s="1">
        <f>SUM(BPub!AB389:AD389)/1000000</f>
        <v>8.9999999999999999E-8</v>
      </c>
    </row>
    <row r="390" spans="1:7" x14ac:dyDescent="0.25">
      <c r="A390" t="s">
        <v>384</v>
      </c>
      <c r="B390" s="1">
        <f>SUM(BPub!B390:D390)/1000000</f>
        <v>0</v>
      </c>
      <c r="C390" s="1">
        <f>SUM(BPub!G390:I390)/1000000</f>
        <v>0</v>
      </c>
      <c r="D390" s="1">
        <f>SUM(BPub!L390:N390)/1000000</f>
        <v>0</v>
      </c>
      <c r="E390" s="1">
        <f>SUM(BPub!Q390:S390)/1000000</f>
        <v>0</v>
      </c>
      <c r="F390" s="1">
        <f>SUM(BPub!V390:X390)/1000000</f>
        <v>0</v>
      </c>
      <c r="G390" s="1">
        <f>SUM(BPub!AB390:AD390)/1000000</f>
        <v>0</v>
      </c>
    </row>
    <row r="391" spans="1:7" x14ac:dyDescent="0.25">
      <c r="A391" t="s">
        <v>385</v>
      </c>
      <c r="B391" s="1">
        <f>SUM(BPub!B391:D391)/1000000</f>
        <v>0</v>
      </c>
      <c r="C391" s="1">
        <f>SUM(BPub!G391:I391)/1000000</f>
        <v>0</v>
      </c>
      <c r="D391" s="1">
        <f>SUM(BPub!L391:N391)/1000000</f>
        <v>0</v>
      </c>
      <c r="E391" s="1">
        <f>SUM(BPub!Q391:S391)/1000000</f>
        <v>0</v>
      </c>
      <c r="F391" s="1">
        <f>SUM(BPub!V391:X391)/1000000</f>
        <v>0</v>
      </c>
      <c r="G391" s="1">
        <f>SUM(BPub!AB391:AD391)/1000000</f>
        <v>0</v>
      </c>
    </row>
    <row r="392" spans="1:7" x14ac:dyDescent="0.25">
      <c r="A392" t="s">
        <v>386</v>
      </c>
      <c r="B392" s="1">
        <f>SUM(BPub!B392:D392)/1000000</f>
        <v>0</v>
      </c>
      <c r="C392" s="1">
        <f>SUM(BPub!G392:I392)/1000000</f>
        <v>0</v>
      </c>
      <c r="D392" s="1">
        <f>SUM(BPub!L392:N392)/1000000</f>
        <v>0</v>
      </c>
      <c r="E392" s="1">
        <f>SUM(BPub!Q392:S392)/1000000</f>
        <v>0</v>
      </c>
      <c r="F392" s="1">
        <f>SUM(BPub!V392:X392)/1000000</f>
        <v>0</v>
      </c>
      <c r="G392" s="1">
        <f>SUM(BPub!AB392:AD392)/1000000</f>
        <v>0</v>
      </c>
    </row>
    <row r="393" spans="1:7" x14ac:dyDescent="0.25">
      <c r="A393" t="s">
        <v>387</v>
      </c>
      <c r="B393" s="1">
        <f>SUM(BPub!B393:D393)/1000000</f>
        <v>3.5572099999999999E-3</v>
      </c>
      <c r="C393" s="1">
        <f>SUM(BPub!G393:I393)/1000000</f>
        <v>3.02477E-3</v>
      </c>
      <c r="D393" s="1">
        <f>SUM(BPub!L393:N393)/1000000</f>
        <v>2.3148499999999998E-3</v>
      </c>
      <c r="E393" s="1">
        <f>SUM(BPub!Q393:S393)/1000000</f>
        <v>1.6049200000000001E-3</v>
      </c>
      <c r="F393" s="1">
        <f>SUM(BPub!V393:X393)/1000000</f>
        <v>8.9507000000000009E-4</v>
      </c>
      <c r="G393" s="1">
        <f>SUM(BPub!AB393:AD393)/1000000</f>
        <v>8.9999999999999999E-8</v>
      </c>
    </row>
    <row r="394" spans="1:7" x14ac:dyDescent="0.25">
      <c r="A394" t="s">
        <v>388</v>
      </c>
      <c r="B394" s="1">
        <f>SUM(BPub!B394:D394)/1000000</f>
        <v>0</v>
      </c>
      <c r="C394" s="1">
        <f>SUM(BPub!G394:I394)/1000000</f>
        <v>0</v>
      </c>
      <c r="D394" s="1">
        <f>SUM(BPub!L394:N394)/1000000</f>
        <v>0</v>
      </c>
      <c r="E394" s="1">
        <f>SUM(BPub!Q394:S394)/1000000</f>
        <v>0</v>
      </c>
      <c r="F394" s="1">
        <f>SUM(BPub!V394:X394)/1000000</f>
        <v>0</v>
      </c>
      <c r="G394" s="1">
        <f>SUM(BPub!AB394:AD394)/1000000</f>
        <v>0</v>
      </c>
    </row>
    <row r="395" spans="1:7" x14ac:dyDescent="0.25">
      <c r="A395" t="s">
        <v>389</v>
      </c>
      <c r="B395" s="1">
        <f>SUM(BPub!B395:D395)/1000000</f>
        <v>6.7198130000000009E-2</v>
      </c>
      <c r="C395" s="1">
        <f>SUM(BPub!G395:I395)/1000000</f>
        <v>6.7198130000000009E-2</v>
      </c>
      <c r="D395" s="1">
        <f>SUM(BPub!L395:N395)/1000000</f>
        <v>0</v>
      </c>
      <c r="E395" s="1">
        <f>SUM(BPub!Q395:S395)/1000000</f>
        <v>0</v>
      </c>
      <c r="F395" s="1">
        <f>SUM(BPub!V395:X395)/1000000</f>
        <v>0</v>
      </c>
      <c r="G395" s="1">
        <f>SUM(BPub!AB395:AD395)/1000000</f>
        <v>0</v>
      </c>
    </row>
    <row r="396" spans="1:7" x14ac:dyDescent="0.25">
      <c r="A396" t="s">
        <v>390</v>
      </c>
      <c r="B396" s="1">
        <f>SUM(BPub!B396:D396)/1000000</f>
        <v>60.302144490000003</v>
      </c>
      <c r="C396" s="1">
        <f>SUM(BPub!G396:I396)/1000000</f>
        <v>60.542897750000002</v>
      </c>
      <c r="D396" s="1">
        <f>SUM(BPub!L396:N396)/1000000</f>
        <v>71.213522789999985</v>
      </c>
      <c r="E396" s="1">
        <f>SUM(BPub!Q396:S396)/1000000</f>
        <v>70.462804200000008</v>
      </c>
      <c r="F396" s="1">
        <f>SUM(BPub!V396:X396)/1000000</f>
        <v>8.8039202900000006</v>
      </c>
      <c r="G396" s="1">
        <f>SUM(BPub!AB396:AD396)/1000000</f>
        <v>5.5527359400000007</v>
      </c>
    </row>
    <row r="397" spans="1:7" x14ac:dyDescent="0.25">
      <c r="A397" t="s">
        <v>391</v>
      </c>
      <c r="B397" s="1">
        <f>SUM(BPub!B397:D397)/1000000</f>
        <v>0</v>
      </c>
      <c r="C397" s="1">
        <f>SUM(BPub!G397:I397)/1000000</f>
        <v>0</v>
      </c>
      <c r="D397" s="1">
        <f>SUM(BPub!L397:N397)/1000000</f>
        <v>0</v>
      </c>
      <c r="E397" s="1">
        <f>SUM(BPub!Q397:S397)/1000000</f>
        <v>0</v>
      </c>
      <c r="F397" s="1">
        <f>SUM(BPub!V397:X397)/1000000</f>
        <v>0</v>
      </c>
      <c r="G397" s="1">
        <f>SUM(BPub!AB397:AD397)/1000000</f>
        <v>0</v>
      </c>
    </row>
    <row r="398" spans="1:7" x14ac:dyDescent="0.25">
      <c r="A398" t="s">
        <v>392</v>
      </c>
      <c r="B398" s="1">
        <f>SUM(BPub!B398:D398)/1000000</f>
        <v>4.8054687999999999</v>
      </c>
      <c r="C398" s="1">
        <f>SUM(BPub!G398:I398)/1000000</f>
        <v>1.2150946500000002</v>
      </c>
      <c r="D398" s="1">
        <f>SUM(BPub!L398:N398)/1000000</f>
        <v>1.46007899</v>
      </c>
      <c r="E398" s="1">
        <f>SUM(BPub!Q398:S398)/1000000</f>
        <v>7.0538897900000004</v>
      </c>
      <c r="F398" s="1">
        <f>SUM(BPub!V398:X398)/1000000</f>
        <v>7.6126583199999995</v>
      </c>
      <c r="G398" s="1">
        <f>SUM(BPub!AB398:AD398)/1000000</f>
        <v>8.7425455500000009</v>
      </c>
    </row>
    <row r="399" spans="1:7" x14ac:dyDescent="0.25">
      <c r="A399" t="s">
        <v>393</v>
      </c>
      <c r="B399" s="1">
        <f>SUM(BPub!B399:D399)/1000000</f>
        <v>7.8932000000000004E-4</v>
      </c>
      <c r="C399" s="1">
        <f>SUM(BPub!G399:I399)/1000000</f>
        <v>0</v>
      </c>
      <c r="D399" s="1">
        <f>SUM(BPub!L399:N399)/1000000</f>
        <v>0</v>
      </c>
      <c r="E399" s="1">
        <f>SUM(BPub!Q399:S399)/1000000</f>
        <v>0.45048573999999997</v>
      </c>
      <c r="F399" s="1">
        <f>SUM(BPub!V399:X399)/1000000</f>
        <v>0.48382064000000002</v>
      </c>
      <c r="G399" s="1">
        <f>SUM(BPub!AB399:AD399)/1000000</f>
        <v>0.79136773999999999</v>
      </c>
    </row>
    <row r="400" spans="1:7" x14ac:dyDescent="0.25">
      <c r="A400" t="s">
        <v>394</v>
      </c>
      <c r="B400" s="1">
        <f>SUM(BPub!B400:D400)/1000000</f>
        <v>3.2849999999999999E-5</v>
      </c>
      <c r="C400" s="1">
        <f>SUM(BPub!G400:I400)/1000000</f>
        <v>3.0000000000000001E-6</v>
      </c>
      <c r="D400" s="1">
        <f>SUM(BPub!L400:N400)/1000000</f>
        <v>3.0000000000000001E-6</v>
      </c>
      <c r="E400" s="1">
        <f>SUM(BPub!Q400:S400)/1000000</f>
        <v>3.0000000000000001E-6</v>
      </c>
      <c r="F400" s="1">
        <f>SUM(BPub!V400:X400)/1000000</f>
        <v>3.0000000000000001E-6</v>
      </c>
      <c r="G400" s="1">
        <f>SUM(BPub!AB400:AD400)/1000000</f>
        <v>3.0000000000000001E-6</v>
      </c>
    </row>
    <row r="401" spans="1:7" x14ac:dyDescent="0.25">
      <c r="A401" t="s">
        <v>395</v>
      </c>
      <c r="B401" s="1">
        <f>SUM(BPub!B401:D401)/1000000</f>
        <v>4.4198000000000002E-4</v>
      </c>
      <c r="C401" s="1">
        <f>SUM(BPub!G401:I401)/1000000</f>
        <v>0</v>
      </c>
      <c r="D401" s="1">
        <f>SUM(BPub!L401:N401)/1000000</f>
        <v>0</v>
      </c>
      <c r="E401" s="1">
        <f>SUM(BPub!Q401:S401)/1000000</f>
        <v>0</v>
      </c>
      <c r="F401" s="1">
        <f>SUM(BPub!V401:X401)/1000000</f>
        <v>5.3740000000000004E-5</v>
      </c>
      <c r="G401" s="1">
        <f>SUM(BPub!AB401:AD401)/1000000</f>
        <v>6.1996000000000002E-4</v>
      </c>
    </row>
    <row r="402" spans="1:7" x14ac:dyDescent="0.25">
      <c r="A402" t="s">
        <v>396</v>
      </c>
      <c r="B402" s="1">
        <f>SUM(BPub!B402:D402)/1000000</f>
        <v>5.8189919999999999E-2</v>
      </c>
      <c r="C402" s="1">
        <f>SUM(BPub!G402:I402)/1000000</f>
        <v>1.9898299999999997E-3</v>
      </c>
      <c r="D402" s="1">
        <f>SUM(BPub!L402:N402)/1000000</f>
        <v>3.5430300000000004E-3</v>
      </c>
      <c r="E402" s="1">
        <f>SUM(BPub!Q402:S402)/1000000</f>
        <v>0.19160360000000001</v>
      </c>
      <c r="F402" s="1">
        <f>SUM(BPub!V402:X402)/1000000</f>
        <v>0.56347906999999997</v>
      </c>
      <c r="G402" s="1">
        <f>SUM(BPub!AB402:AD402)/1000000</f>
        <v>1.5051851299999999</v>
      </c>
    </row>
    <row r="403" spans="1:7" x14ac:dyDescent="0.25">
      <c r="A403" t="s">
        <v>397</v>
      </c>
      <c r="B403" s="1">
        <f>SUM(BPub!B403:D403)/1000000</f>
        <v>1.7140310000000002E-2</v>
      </c>
      <c r="C403" s="1">
        <f>SUM(BPub!G403:I403)/1000000</f>
        <v>1.5305649999999999E-2</v>
      </c>
      <c r="D403" s="1">
        <f>SUM(BPub!L403:N403)/1000000</f>
        <v>1.5305649999999999E-2</v>
      </c>
      <c r="E403" s="1">
        <f>SUM(BPub!Q403:S403)/1000000</f>
        <v>2.4781E-4</v>
      </c>
      <c r="F403" s="1">
        <f>SUM(BPub!V403:X403)/1000000</f>
        <v>1.9999999999999999E-6</v>
      </c>
      <c r="G403" s="1">
        <f>SUM(BPub!AB403:AD403)/1000000</f>
        <v>4.1726300000000001E-3</v>
      </c>
    </row>
    <row r="404" spans="1:7" x14ac:dyDescent="0.25">
      <c r="A404" t="s">
        <v>398</v>
      </c>
      <c r="B404" s="1">
        <f>SUM(BPub!B404:D404)/1000000</f>
        <v>2.6695922599999999</v>
      </c>
      <c r="C404" s="1">
        <f>SUM(BPub!G404:I404)/1000000</f>
        <v>0.25088422999999999</v>
      </c>
      <c r="D404" s="1">
        <f>SUM(BPub!L404:N404)/1000000</f>
        <v>0.37068818000000003</v>
      </c>
      <c r="E404" s="1">
        <f>SUM(BPub!Q404:S404)/1000000</f>
        <v>0.48848852000000004</v>
      </c>
      <c r="F404" s="1">
        <f>SUM(BPub!V404:X404)/1000000</f>
        <v>0.42919019000000003</v>
      </c>
      <c r="G404" s="1">
        <f>SUM(BPub!AB404:AD404)/1000000</f>
        <v>0.48024813</v>
      </c>
    </row>
    <row r="405" spans="1:7" x14ac:dyDescent="0.25">
      <c r="A405" t="s">
        <v>399</v>
      </c>
      <c r="B405" s="1">
        <f>SUM(BPub!B405:D405)/1000000</f>
        <v>2.05928216</v>
      </c>
      <c r="C405" s="1">
        <f>SUM(BPub!G405:I405)/1000000</f>
        <v>0.9469119399999999</v>
      </c>
      <c r="D405" s="1">
        <f>SUM(BPub!L405:N405)/1000000</f>
        <v>1.0705391299999998</v>
      </c>
      <c r="E405" s="1">
        <f>SUM(BPub!Q405:S405)/1000000</f>
        <v>5.9230611199999998</v>
      </c>
      <c r="F405" s="1">
        <f>SUM(BPub!V405:X405)/1000000</f>
        <v>6.1361096799999997</v>
      </c>
      <c r="G405" s="1">
        <f>SUM(BPub!AB405:AD405)/1000000</f>
        <v>5.9609489599999996</v>
      </c>
    </row>
    <row r="406" spans="1:7" x14ac:dyDescent="0.25">
      <c r="A406" t="s">
        <v>400</v>
      </c>
      <c r="B406" s="1">
        <f>SUM(BPub!B406:D406)/1000000</f>
        <v>10.42995777</v>
      </c>
      <c r="C406" s="1">
        <f>SUM(BPub!G406:I406)/1000000</f>
        <v>7.7650622800000004</v>
      </c>
      <c r="D406" s="1">
        <f>SUM(BPub!L406:N406)/1000000</f>
        <v>4.91275964</v>
      </c>
      <c r="E406" s="1">
        <f>SUM(BPub!Q406:S406)/1000000</f>
        <v>1.8387469599999999</v>
      </c>
      <c r="F406" s="1">
        <f>SUM(BPub!V406:X406)/1000000</f>
        <v>1.3908864399999998</v>
      </c>
      <c r="G406" s="1">
        <f>SUM(BPub!AB406:AD406)/1000000</f>
        <v>2.1780964200000001</v>
      </c>
    </row>
    <row r="407" spans="1:7" x14ac:dyDescent="0.25">
      <c r="A407" t="s">
        <v>401</v>
      </c>
      <c r="B407" s="1">
        <f>SUM(BPub!B407:D407)/1000000</f>
        <v>10.11984079</v>
      </c>
      <c r="C407" s="1">
        <f>SUM(BPub!G407:I407)/1000000</f>
        <v>7.4768964499999999</v>
      </c>
      <c r="D407" s="1">
        <f>SUM(BPub!L407:N407)/1000000</f>
        <v>4.7618955500000002</v>
      </c>
      <c r="E407" s="1">
        <f>SUM(BPub!Q407:S407)/1000000</f>
        <v>1.7689313</v>
      </c>
      <c r="F407" s="1">
        <f>SUM(BPub!V407:X407)/1000000</f>
        <v>1.3246711299999998</v>
      </c>
      <c r="G407" s="1">
        <f>SUM(BPub!AB407:AD407)/1000000</f>
        <v>2.1342575799999999</v>
      </c>
    </row>
    <row r="408" spans="1:7" x14ac:dyDescent="0.25">
      <c r="A408" t="s">
        <v>402</v>
      </c>
      <c r="B408" s="1">
        <f>SUM(BPub!B408:D408)/1000000</f>
        <v>0</v>
      </c>
      <c r="C408" s="1">
        <f>SUM(BPub!G408:I408)/1000000</f>
        <v>0</v>
      </c>
      <c r="D408" s="1">
        <f>SUM(BPub!L408:N408)/1000000</f>
        <v>0</v>
      </c>
      <c r="E408" s="1">
        <f>SUM(BPub!Q408:S408)/1000000</f>
        <v>0</v>
      </c>
      <c r="F408" s="1">
        <f>SUM(BPub!V408:X408)/1000000</f>
        <v>0</v>
      </c>
      <c r="G408" s="1">
        <f>SUM(BPub!AB408:AD408)/1000000</f>
        <v>0</v>
      </c>
    </row>
    <row r="409" spans="1:7" x14ac:dyDescent="0.25">
      <c r="A409" t="s">
        <v>403</v>
      </c>
      <c r="B409" s="1">
        <f>SUM(BPub!B409:D409)/1000000</f>
        <v>0.31011697999999999</v>
      </c>
      <c r="C409" s="1">
        <f>SUM(BPub!G409:I409)/1000000</f>
        <v>0.28816583000000001</v>
      </c>
      <c r="D409" s="1">
        <f>SUM(BPub!L409:N409)/1000000</f>
        <v>0.15086409000000001</v>
      </c>
      <c r="E409" s="1">
        <f>SUM(BPub!Q409:S409)/1000000</f>
        <v>6.9815660000000002E-2</v>
      </c>
      <c r="F409" s="1">
        <f>SUM(BPub!V409:X409)/1000000</f>
        <v>6.6215309999999999E-2</v>
      </c>
      <c r="G409" s="1">
        <f>SUM(BPub!AB409:AD409)/1000000</f>
        <v>4.3838839999999997E-2</v>
      </c>
    </row>
    <row r="410" spans="1:7" x14ac:dyDescent="0.25">
      <c r="A410" t="s">
        <v>404</v>
      </c>
      <c r="B410" s="1">
        <f>SUM(BPub!B410:D410)/1000000</f>
        <v>0</v>
      </c>
      <c r="C410" s="1">
        <f>SUM(BPub!G410:I410)/1000000</f>
        <v>0</v>
      </c>
      <c r="D410" s="1">
        <f>SUM(BPub!L410:N410)/1000000</f>
        <v>0</v>
      </c>
      <c r="E410" s="1">
        <f>SUM(BPub!Q410:S410)/1000000</f>
        <v>0</v>
      </c>
      <c r="F410" s="1">
        <f>SUM(BPub!V410:X410)/1000000</f>
        <v>0</v>
      </c>
      <c r="G410" s="1">
        <f>SUM(BPub!AB410:AD410)/1000000</f>
        <v>0</v>
      </c>
    </row>
    <row r="411" spans="1:7" x14ac:dyDescent="0.25">
      <c r="A411" t="s">
        <v>405</v>
      </c>
      <c r="B411" s="1">
        <f>SUM(BPub!B411:D411)/1000000</f>
        <v>0</v>
      </c>
      <c r="C411" s="1">
        <f>SUM(BPub!G411:I411)/1000000</f>
        <v>0</v>
      </c>
      <c r="D411" s="1">
        <f>SUM(BPub!L411:N411)/1000000</f>
        <v>0</v>
      </c>
      <c r="E411" s="1">
        <f>SUM(BPub!Q411:S411)/1000000</f>
        <v>0</v>
      </c>
      <c r="F411" s="1">
        <f>SUM(BPub!V411:X411)/1000000</f>
        <v>0</v>
      </c>
      <c r="G411" s="1">
        <f>SUM(BPub!AB411:AD411)/1000000</f>
        <v>0</v>
      </c>
    </row>
    <row r="412" spans="1:7" x14ac:dyDescent="0.25">
      <c r="A412" t="s">
        <v>406</v>
      </c>
      <c r="B412" s="1">
        <f>SUM(BPub!B412:D412)/1000000</f>
        <v>26.41824145</v>
      </c>
      <c r="C412" s="1">
        <f>SUM(BPub!G412:I412)/1000000</f>
        <v>46.210933969999999</v>
      </c>
      <c r="D412" s="1">
        <f>SUM(BPub!L412:N412)/1000000</f>
        <v>34.950703310000002</v>
      </c>
      <c r="E412" s="1">
        <f>SUM(BPub!Q412:S412)/1000000</f>
        <v>54.461615010000003</v>
      </c>
      <c r="F412" s="1">
        <f>SUM(BPub!V412:X412)/1000000</f>
        <v>185.91653491</v>
      </c>
      <c r="G412" s="1">
        <f>SUM(BPub!AB412:AD412)/1000000</f>
        <v>165.18909543000001</v>
      </c>
    </row>
    <row r="413" spans="1:7" x14ac:dyDescent="0.25">
      <c r="A413" t="s">
        <v>407</v>
      </c>
      <c r="B413" s="1">
        <f>SUM(BPub!B413:D413)/1000000</f>
        <v>1.0970864499999999</v>
      </c>
      <c r="C413" s="1">
        <f>SUM(BPub!G413:I413)/1000000</f>
        <v>1.38661743</v>
      </c>
      <c r="D413" s="1">
        <f>SUM(BPub!L413:N413)/1000000</f>
        <v>1.2719921199999999</v>
      </c>
      <c r="E413" s="1">
        <f>SUM(BPub!Q413:S413)/1000000</f>
        <v>1.2998170800000002</v>
      </c>
      <c r="F413" s="1">
        <f>SUM(BPub!V413:X413)/1000000</f>
        <v>0.71554407999999992</v>
      </c>
      <c r="G413" s="1">
        <f>SUM(BPub!AB413:AD413)/1000000</f>
        <v>0.49914636000000001</v>
      </c>
    </row>
    <row r="414" spans="1:7" x14ac:dyDescent="0.25">
      <c r="A414" t="s">
        <v>408</v>
      </c>
      <c r="B414" s="1">
        <f>SUM(BPub!B414:D414)/1000000</f>
        <v>8.3244320000000011E-2</v>
      </c>
      <c r="C414" s="1">
        <f>SUM(BPub!G414:I414)/1000000</f>
        <v>7.1225300000000005E-2</v>
      </c>
      <c r="D414" s="1">
        <f>SUM(BPub!L414:N414)/1000000</f>
        <v>5.6509839999999999E-2</v>
      </c>
      <c r="E414" s="1">
        <f>SUM(BPub!Q414:S414)/1000000</f>
        <v>4.49209E-2</v>
      </c>
      <c r="F414" s="1">
        <f>SUM(BPub!V414:X414)/1000000</f>
        <v>3.4028070000000001E-2</v>
      </c>
      <c r="G414" s="1">
        <f>SUM(BPub!AB414:AD414)/1000000</f>
        <v>2.412773E-2</v>
      </c>
    </row>
    <row r="415" spans="1:7" x14ac:dyDescent="0.25">
      <c r="A415" t="s">
        <v>409</v>
      </c>
      <c r="B415" s="1">
        <f>SUM(BPub!B415:D415)/1000000</f>
        <v>5.4042260000000002E-2</v>
      </c>
      <c r="C415" s="1">
        <f>SUM(BPub!G415:I415)/1000000</f>
        <v>0.15456826999999998</v>
      </c>
      <c r="D415" s="1">
        <f>SUM(BPub!L415:N415)/1000000</f>
        <v>0.15484883999999999</v>
      </c>
      <c r="E415" s="1">
        <f>SUM(BPub!Q415:S415)/1000000</f>
        <v>0.14691193999999999</v>
      </c>
      <c r="F415" s="1">
        <f>SUM(BPub!V415:X415)/1000000</f>
        <v>0.13114517000000001</v>
      </c>
      <c r="G415" s="1">
        <f>SUM(BPub!AB415:AD415)/1000000</f>
        <v>0.14386554999999998</v>
      </c>
    </row>
    <row r="416" spans="1:7" x14ac:dyDescent="0.25">
      <c r="A416" t="s">
        <v>410</v>
      </c>
      <c r="B416" s="1">
        <f>SUM(BPub!B416:D416)/1000000</f>
        <v>0</v>
      </c>
      <c r="C416" s="1">
        <f>SUM(BPub!G416:I416)/1000000</f>
        <v>0</v>
      </c>
      <c r="D416" s="1">
        <f>SUM(BPub!L416:N416)/1000000</f>
        <v>0</v>
      </c>
      <c r="E416" s="1">
        <f>SUM(BPub!Q416:S416)/1000000</f>
        <v>0</v>
      </c>
      <c r="F416" s="1">
        <f>SUM(BPub!V416:X416)/1000000</f>
        <v>0</v>
      </c>
      <c r="G416" s="1">
        <f>SUM(BPub!AB416:AD416)/1000000</f>
        <v>0</v>
      </c>
    </row>
    <row r="417" spans="1:7" x14ac:dyDescent="0.25">
      <c r="A417" t="s">
        <v>411</v>
      </c>
      <c r="B417" s="1">
        <f>SUM(BPub!B417:D417)/1000000</f>
        <v>21.499304079999998</v>
      </c>
      <c r="C417" s="1">
        <f>SUM(BPub!G417:I417)/1000000</f>
        <v>21.359210359999999</v>
      </c>
      <c r="D417" s="1">
        <f>SUM(BPub!L417:N417)/1000000</f>
        <v>23.509138030000003</v>
      </c>
      <c r="E417" s="1">
        <f>SUM(BPub!Q417:S417)/1000000</f>
        <v>25.499314299999998</v>
      </c>
      <c r="F417" s="1">
        <f>SUM(BPub!V417:X417)/1000000</f>
        <v>56.011027399999996</v>
      </c>
      <c r="G417" s="1">
        <f>SUM(BPub!AB417:AD417)/1000000</f>
        <v>64.688329780000004</v>
      </c>
    </row>
    <row r="418" spans="1:7" x14ac:dyDescent="0.25">
      <c r="A418" t="s">
        <v>412</v>
      </c>
      <c r="B418" s="1">
        <f>SUM(BPub!B418:D418)/1000000</f>
        <v>1.489186E-2</v>
      </c>
      <c r="C418" s="1">
        <f>SUM(BPub!G418:I418)/1000000</f>
        <v>2.5787839999999999E-2</v>
      </c>
      <c r="D418" s="1">
        <f>SUM(BPub!L418:N418)/1000000</f>
        <v>1.9373400000000002E-2</v>
      </c>
      <c r="E418" s="1">
        <f>SUM(BPub!Q418:S418)/1000000</f>
        <v>3.9633620000000001E-2</v>
      </c>
      <c r="F418" s="1">
        <f>SUM(BPub!V418:X418)/1000000</f>
        <v>4.0452059999999998E-2</v>
      </c>
      <c r="G418" s="1">
        <f>SUM(BPub!AB418:AD418)/1000000</f>
        <v>3.5045050000000001E-2</v>
      </c>
    </row>
    <row r="419" spans="1:7" x14ac:dyDescent="0.25">
      <c r="A419" t="s">
        <v>413</v>
      </c>
      <c r="B419" s="1">
        <f>SUM(BPub!B419:D419)/1000000</f>
        <v>0</v>
      </c>
      <c r="C419" s="1">
        <f>SUM(BPub!G419:I419)/1000000</f>
        <v>0</v>
      </c>
      <c r="D419" s="1">
        <f>SUM(BPub!L419:N419)/1000000</f>
        <v>0</v>
      </c>
      <c r="E419" s="1">
        <f>SUM(BPub!Q419:S419)/1000000</f>
        <v>0</v>
      </c>
      <c r="F419" s="1">
        <f>SUM(BPub!V419:X419)/1000000</f>
        <v>0</v>
      </c>
      <c r="G419" s="1">
        <f>SUM(BPub!AB419:AD419)/1000000</f>
        <v>0</v>
      </c>
    </row>
    <row r="420" spans="1:7" x14ac:dyDescent="0.25">
      <c r="A420" t="s">
        <v>414</v>
      </c>
      <c r="B420" s="1">
        <f>SUM(BPub!B420:D420)/1000000</f>
        <v>3.66967248</v>
      </c>
      <c r="C420" s="1">
        <f>SUM(BPub!G420:I420)/1000000</f>
        <v>23.213524769999999</v>
      </c>
      <c r="D420" s="1">
        <f>SUM(BPub!L420:N420)/1000000</f>
        <v>9.9388410799999996</v>
      </c>
      <c r="E420" s="1">
        <f>SUM(BPub!Q420:S420)/1000000</f>
        <v>27.431017169999997</v>
      </c>
      <c r="F420" s="1">
        <f>SUM(BPub!V420:X420)/1000000</f>
        <v>128.98433813</v>
      </c>
      <c r="G420" s="1">
        <f>SUM(BPub!AB420:AD420)/1000000</f>
        <v>99.79858096000001</v>
      </c>
    </row>
    <row r="421" spans="1:7" x14ac:dyDescent="0.25">
      <c r="A421" t="s">
        <v>415</v>
      </c>
      <c r="B421" s="1">
        <f>SUM(BPub!B421:D421)/1000000</f>
        <v>-55.20159864</v>
      </c>
      <c r="C421" s="1">
        <f>SUM(BPub!G421:I421)/1000000</f>
        <v>-51.366929729999995</v>
      </c>
      <c r="D421" s="1">
        <f>SUM(BPub!L421:N421)/1000000</f>
        <v>-28.392717450000003</v>
      </c>
      <c r="E421" s="1">
        <f>SUM(BPub!Q421:S421)/1000000</f>
        <v>-38.316207310000003</v>
      </c>
      <c r="F421" s="1">
        <f>SUM(BPub!V421:X421)/1000000</f>
        <v>-27.602104960000002</v>
      </c>
      <c r="G421" s="1">
        <f>SUM(BPub!AB421:AD421)/1000000</f>
        <v>-27.460401300000004</v>
      </c>
    </row>
    <row r="422" spans="1:7" x14ac:dyDescent="0.25">
      <c r="A422" t="s">
        <v>416</v>
      </c>
      <c r="B422" s="1">
        <f>SUM(BPub!B422:D422)/1000000</f>
        <v>-13.57238405</v>
      </c>
      <c r="C422" s="1">
        <f>SUM(BPub!G422:I422)/1000000</f>
        <v>-10.92222827</v>
      </c>
      <c r="D422" s="1">
        <f>SUM(BPub!L422:N422)/1000000</f>
        <v>-7.2908321799999998</v>
      </c>
      <c r="E422" s="1">
        <f>SUM(BPub!Q422:S422)/1000000</f>
        <v>-1.8846007000000002</v>
      </c>
      <c r="F422" s="1">
        <f>SUM(BPub!V422:X422)/1000000</f>
        <v>-1.4427109500000002</v>
      </c>
      <c r="G422" s="1">
        <f>SUM(BPub!AB422:AD422)/1000000</f>
        <v>-2.344325</v>
      </c>
    </row>
    <row r="423" spans="1:7" x14ac:dyDescent="0.25">
      <c r="A423" t="s">
        <v>417</v>
      </c>
      <c r="B423" s="1">
        <f>SUM(BPub!B423:D423)/1000000</f>
        <v>-41.629214590000004</v>
      </c>
      <c r="C423" s="1">
        <f>SUM(BPub!G423:I423)/1000000</f>
        <v>-40.444701459999997</v>
      </c>
      <c r="D423" s="1">
        <f>SUM(BPub!L423:N423)/1000000</f>
        <v>-21.101885270000004</v>
      </c>
      <c r="E423" s="1">
        <f>SUM(BPub!Q423:S423)/1000000</f>
        <v>-36.431606610000003</v>
      </c>
      <c r="F423" s="1">
        <f>SUM(BPub!V423:X423)/1000000</f>
        <v>-26.159394010000003</v>
      </c>
      <c r="G423" s="1">
        <f>SUM(BPub!AB423:AD423)/1000000</f>
        <v>-25.116076299999996</v>
      </c>
    </row>
    <row r="424" spans="1:7" x14ac:dyDescent="0.25">
      <c r="A424" t="s">
        <v>418</v>
      </c>
      <c r="B424" s="1">
        <f>SUM(BPub!B424:D424)/1000000</f>
        <v>30.396336000000002</v>
      </c>
      <c r="C424" s="1">
        <f>SUM(BPub!G424:I424)/1000000</f>
        <v>29.204577650000001</v>
      </c>
      <c r="D424" s="1">
        <f>SUM(BPub!L424:N424)/1000000</f>
        <v>27.836276390000002</v>
      </c>
      <c r="E424" s="1">
        <f>SUM(BPub!Q424:S424)/1000000</f>
        <v>50.489526590000004</v>
      </c>
      <c r="F424" s="1">
        <f>SUM(BPub!V424:X424)/1000000</f>
        <v>48.270933980000002</v>
      </c>
      <c r="G424" s="1">
        <f>SUM(BPub!AB424:AD424)/1000000</f>
        <v>40.259671390000001</v>
      </c>
    </row>
    <row r="425" spans="1:7" x14ac:dyDescent="0.25">
      <c r="A425" t="s">
        <v>419</v>
      </c>
      <c r="B425" s="1">
        <f>SUM(BPub!B425:D425)/1000000</f>
        <v>10.972012209999999</v>
      </c>
      <c r="C425" s="1">
        <f>SUM(BPub!G425:I425)/1000000</f>
        <v>10.627349259999999</v>
      </c>
      <c r="D425" s="1">
        <f>SUM(BPub!L425:N425)/1000000</f>
        <v>10.586620040000001</v>
      </c>
      <c r="E425" s="1">
        <f>SUM(BPub!Q425:S425)/1000000</f>
        <v>33.098776090000001</v>
      </c>
      <c r="F425" s="1">
        <f>SUM(BPub!V425:X425)/1000000</f>
        <v>28.819174090000001</v>
      </c>
      <c r="G425" s="1">
        <f>SUM(BPub!AB425:AD425)/1000000</f>
        <v>18.99691224</v>
      </c>
    </row>
    <row r="426" spans="1:7" x14ac:dyDescent="0.25">
      <c r="A426" t="s">
        <v>420</v>
      </c>
      <c r="B426" s="1">
        <f>SUM(BPub!B426:D426)/1000000</f>
        <v>3.5941872300000002</v>
      </c>
      <c r="C426" s="1">
        <f>SUM(BPub!G426:I426)/1000000</f>
        <v>3.5941872300000002</v>
      </c>
      <c r="D426" s="1">
        <f>SUM(BPub!L426:N426)/1000000</f>
        <v>3.5931158000000001</v>
      </c>
      <c r="E426" s="1">
        <f>SUM(BPub!Q426:S426)/1000000</f>
        <v>24.511933890000002</v>
      </c>
      <c r="F426" s="1">
        <f>SUM(BPub!V426:X426)/1000000</f>
        <v>19.243934199999998</v>
      </c>
      <c r="G426" s="1">
        <f>SUM(BPub!AB426:AD426)/1000000</f>
        <v>10.425911959999999</v>
      </c>
    </row>
    <row r="427" spans="1:7" x14ac:dyDescent="0.25">
      <c r="A427" t="s">
        <v>421</v>
      </c>
      <c r="B427" s="1">
        <f>SUM(BPub!B427:D427)/1000000</f>
        <v>6.5407081799999993</v>
      </c>
      <c r="C427" s="1">
        <f>SUM(BPub!G427:I427)/1000000</f>
        <v>6.6931686699999995</v>
      </c>
      <c r="D427" s="1">
        <f>SUM(BPub!L427:N427)/1000000</f>
        <v>6.6985807100000008</v>
      </c>
      <c r="E427" s="1">
        <f>SUM(BPub!Q427:S427)/1000000</f>
        <v>8.4465048100000004</v>
      </c>
      <c r="F427" s="1">
        <f>SUM(BPub!V427:X427)/1000000</f>
        <v>5.5201598600000006</v>
      </c>
      <c r="G427" s="1">
        <f>SUM(BPub!AB427:AD427)/1000000</f>
        <v>4.7182710299999995</v>
      </c>
    </row>
    <row r="428" spans="1:7" x14ac:dyDescent="0.25">
      <c r="A428" t="s">
        <v>422</v>
      </c>
      <c r="B428" s="1">
        <f>SUM(BPub!B428:D428)/1000000</f>
        <v>0.20890226000000001</v>
      </c>
      <c r="C428" s="1">
        <f>SUM(BPub!G428:I428)/1000000</f>
        <v>0.20890226000000001</v>
      </c>
      <c r="D428" s="1">
        <f>SUM(BPub!L428:N428)/1000000</f>
        <v>0.20890226000000001</v>
      </c>
      <c r="E428" s="1">
        <f>SUM(BPub!Q428:S428)/1000000</f>
        <v>3.5292259999999999E-2</v>
      </c>
      <c r="F428" s="1">
        <f>SUM(BPub!V428:X428)/1000000</f>
        <v>0.19406576</v>
      </c>
      <c r="G428" s="1">
        <f>SUM(BPub!AB428:AD428)/1000000</f>
        <v>0.19406576</v>
      </c>
    </row>
    <row r="429" spans="1:7" x14ac:dyDescent="0.25">
      <c r="A429" t="s">
        <v>423</v>
      </c>
      <c r="B429" s="1">
        <f>SUM(BPub!B429:D429)/1000000</f>
        <v>0</v>
      </c>
      <c r="C429" s="1">
        <f>SUM(BPub!G429:I429)/1000000</f>
        <v>0</v>
      </c>
      <c r="D429" s="1">
        <f>SUM(BPub!L429:N429)/1000000</f>
        <v>0</v>
      </c>
      <c r="E429" s="1">
        <f>SUM(BPub!Q429:S429)/1000000</f>
        <v>0</v>
      </c>
      <c r="F429" s="1">
        <f>SUM(BPub!V429:X429)/1000000</f>
        <v>0</v>
      </c>
      <c r="G429" s="1">
        <f>SUM(BPub!AB429:AD429)/1000000</f>
        <v>0</v>
      </c>
    </row>
    <row r="430" spans="1:7" x14ac:dyDescent="0.25">
      <c r="A430" t="s">
        <v>424</v>
      </c>
      <c r="B430" s="1">
        <f>SUM(BPub!B430:D430)/1000000</f>
        <v>0</v>
      </c>
      <c r="C430" s="1">
        <f>SUM(BPub!G430:I430)/1000000</f>
        <v>0</v>
      </c>
      <c r="D430" s="1">
        <f>SUM(BPub!L430:N430)/1000000</f>
        <v>0</v>
      </c>
      <c r="E430" s="1">
        <f>SUM(BPub!Q430:S430)/1000000</f>
        <v>0</v>
      </c>
      <c r="F430" s="1">
        <f>SUM(BPub!V430:X430)/1000000</f>
        <v>0</v>
      </c>
      <c r="G430" s="1">
        <f>SUM(BPub!AB430:AD430)/1000000</f>
        <v>0.30961509000000004</v>
      </c>
    </row>
    <row r="431" spans="1:7" x14ac:dyDescent="0.25">
      <c r="A431" t="s">
        <v>425</v>
      </c>
      <c r="B431" s="1">
        <f>SUM(BPub!B431:D431)/1000000</f>
        <v>0.44511938000000001</v>
      </c>
      <c r="C431" s="1">
        <f>SUM(BPub!G431:I431)/1000000</f>
        <v>0</v>
      </c>
      <c r="D431" s="1">
        <f>SUM(BPub!L431:N431)/1000000</f>
        <v>0</v>
      </c>
      <c r="E431" s="1">
        <f>SUM(BPub!Q431:S431)/1000000</f>
        <v>0</v>
      </c>
      <c r="F431" s="1">
        <f>SUM(BPub!V431:X431)/1000000</f>
        <v>0</v>
      </c>
      <c r="G431" s="1">
        <f>SUM(BPub!AB431:AD431)/1000000</f>
        <v>0</v>
      </c>
    </row>
    <row r="432" spans="1:7" x14ac:dyDescent="0.25">
      <c r="A432" t="s">
        <v>426</v>
      </c>
      <c r="B432" s="1">
        <f>SUM(BPub!B432:D432)/1000000</f>
        <v>0</v>
      </c>
      <c r="C432" s="1">
        <f>SUM(BPub!G432:I432)/1000000</f>
        <v>0</v>
      </c>
      <c r="D432" s="1">
        <f>SUM(BPub!L432:N432)/1000000</f>
        <v>0</v>
      </c>
      <c r="E432" s="1">
        <f>SUM(BPub!Q432:S432)/1000000</f>
        <v>0</v>
      </c>
      <c r="F432" s="1">
        <f>SUM(BPub!V432:X432)/1000000</f>
        <v>0</v>
      </c>
      <c r="G432" s="1">
        <f>SUM(BPub!AB432:AD432)/1000000</f>
        <v>0</v>
      </c>
    </row>
    <row r="433" spans="1:7" x14ac:dyDescent="0.25">
      <c r="A433" t="s">
        <v>427</v>
      </c>
      <c r="B433" s="1">
        <f>SUM(BPub!B433:D433)/1000000</f>
        <v>0</v>
      </c>
      <c r="C433" s="1">
        <f>SUM(BPub!G433:I433)/1000000</f>
        <v>0</v>
      </c>
      <c r="D433" s="1">
        <f>SUM(BPub!L433:N433)/1000000</f>
        <v>0</v>
      </c>
      <c r="E433" s="1">
        <f>SUM(BPub!Q433:S433)/1000000</f>
        <v>0</v>
      </c>
      <c r="F433" s="1">
        <f>SUM(BPub!V433:X433)/1000000</f>
        <v>0</v>
      </c>
      <c r="G433" s="1">
        <f>SUM(BPub!AB433:AD433)/1000000</f>
        <v>0</v>
      </c>
    </row>
    <row r="434" spans="1:7" x14ac:dyDescent="0.25">
      <c r="A434" t="s">
        <v>428</v>
      </c>
      <c r="B434" s="1">
        <f>SUM(BPub!B434:D434)/1000000</f>
        <v>0</v>
      </c>
      <c r="C434" s="1">
        <f>SUM(BPub!G434:I434)/1000000</f>
        <v>0</v>
      </c>
      <c r="D434" s="1">
        <f>SUM(BPub!L434:N434)/1000000</f>
        <v>0</v>
      </c>
      <c r="E434" s="1">
        <f>SUM(BPub!Q434:S434)/1000000</f>
        <v>0</v>
      </c>
      <c r="F434" s="1">
        <f>SUM(BPub!V434:X434)/1000000</f>
        <v>0</v>
      </c>
      <c r="G434" s="1">
        <f>SUM(BPub!AB434:AD434)/1000000</f>
        <v>0</v>
      </c>
    </row>
    <row r="435" spans="1:7" x14ac:dyDescent="0.25">
      <c r="A435" t="s">
        <v>429</v>
      </c>
      <c r="B435" s="1">
        <f>SUM(BPub!B435:D435)/1000000</f>
        <v>0.18309516000000001</v>
      </c>
      <c r="C435" s="1">
        <f>SUM(BPub!G435:I435)/1000000</f>
        <v>0.13109110000000002</v>
      </c>
      <c r="D435" s="1">
        <f>SUM(BPub!L435:N435)/1000000</f>
        <v>8.6021270000000011E-2</v>
      </c>
      <c r="E435" s="1">
        <f>SUM(BPub!Q435:S435)/1000000</f>
        <v>0.10504513</v>
      </c>
      <c r="F435" s="1">
        <f>SUM(BPub!V435:X435)/1000000</f>
        <v>6.7338889999999998E-2</v>
      </c>
      <c r="G435" s="1">
        <f>SUM(BPub!AB435:AD435)/1000000</f>
        <v>6.2480319999999999E-2</v>
      </c>
    </row>
    <row r="436" spans="1:7" x14ac:dyDescent="0.25">
      <c r="A436" t="s">
        <v>430</v>
      </c>
      <c r="B436" s="1">
        <f>SUM(BPub!B436:D436)/1000000</f>
        <v>0</v>
      </c>
      <c r="C436" s="1">
        <f>SUM(BPub!G436:I436)/1000000</f>
        <v>0</v>
      </c>
      <c r="D436" s="1">
        <f>SUM(BPub!L436:N436)/1000000</f>
        <v>0</v>
      </c>
      <c r="E436" s="1">
        <f>SUM(BPub!Q436:S436)/1000000</f>
        <v>0</v>
      </c>
      <c r="F436" s="1">
        <f>SUM(BPub!V436:X436)/1000000</f>
        <v>0</v>
      </c>
      <c r="G436" s="1">
        <f>SUM(BPub!AB436:AD436)/1000000</f>
        <v>0</v>
      </c>
    </row>
    <row r="437" spans="1:7" x14ac:dyDescent="0.25">
      <c r="A437" t="s">
        <v>431</v>
      </c>
      <c r="B437" s="1">
        <f>SUM(BPub!B437:D437)/1000000</f>
        <v>0</v>
      </c>
      <c r="C437" s="1">
        <f>SUM(BPub!G437:I437)/1000000</f>
        <v>0</v>
      </c>
      <c r="D437" s="1">
        <f>SUM(BPub!L437:N437)/1000000</f>
        <v>0</v>
      </c>
      <c r="E437" s="1">
        <f>SUM(BPub!Q437:S437)/1000000</f>
        <v>0</v>
      </c>
      <c r="F437" s="1">
        <f>SUM(BPub!V437:X437)/1000000</f>
        <v>0</v>
      </c>
      <c r="G437" s="1">
        <f>SUM(BPub!AB437:AD437)/1000000</f>
        <v>0</v>
      </c>
    </row>
    <row r="438" spans="1:7" x14ac:dyDescent="0.25">
      <c r="A438" t="s">
        <v>432</v>
      </c>
      <c r="B438" s="1">
        <f>SUM(BPub!B438:D438)/1000000</f>
        <v>0</v>
      </c>
      <c r="C438" s="1">
        <f>SUM(BPub!G438:I438)/1000000</f>
        <v>0</v>
      </c>
      <c r="D438" s="1">
        <f>SUM(BPub!L438:N438)/1000000</f>
        <v>0</v>
      </c>
      <c r="E438" s="1">
        <f>SUM(BPub!Q438:S438)/1000000</f>
        <v>0</v>
      </c>
      <c r="F438" s="1">
        <f>SUM(BPub!V438:X438)/1000000</f>
        <v>0</v>
      </c>
      <c r="G438" s="1">
        <f>SUM(BPub!AB438:AD438)/1000000</f>
        <v>0</v>
      </c>
    </row>
    <row r="439" spans="1:7" x14ac:dyDescent="0.25">
      <c r="A439" t="s">
        <v>433</v>
      </c>
      <c r="B439" s="1">
        <f>SUM(BPub!B439:D439)/1000000</f>
        <v>0</v>
      </c>
      <c r="C439" s="1">
        <f>SUM(BPub!G439:I439)/1000000</f>
        <v>0</v>
      </c>
      <c r="D439" s="1">
        <f>SUM(BPub!L439:N439)/1000000</f>
        <v>0</v>
      </c>
      <c r="E439" s="1">
        <f>SUM(BPub!Q439:S439)/1000000</f>
        <v>0</v>
      </c>
      <c r="F439" s="1">
        <f>SUM(BPub!V439:X439)/1000000</f>
        <v>0</v>
      </c>
      <c r="G439" s="1">
        <f>SUM(BPub!AB439:AD439)/1000000</f>
        <v>0</v>
      </c>
    </row>
    <row r="440" spans="1:7" x14ac:dyDescent="0.25">
      <c r="A440" t="s">
        <v>434</v>
      </c>
      <c r="B440" s="1">
        <f>SUM(BPub!B440:D440)/1000000</f>
        <v>0</v>
      </c>
      <c r="C440" s="1">
        <f>SUM(BPub!G440:I440)/1000000</f>
        <v>0</v>
      </c>
      <c r="D440" s="1">
        <f>SUM(BPub!L440:N440)/1000000</f>
        <v>0</v>
      </c>
      <c r="E440" s="1">
        <f>SUM(BPub!Q440:S440)/1000000</f>
        <v>0</v>
      </c>
      <c r="F440" s="1">
        <f>SUM(BPub!V440:X440)/1000000</f>
        <v>0</v>
      </c>
      <c r="G440" s="1">
        <f>SUM(BPub!AB440:AD440)/1000000</f>
        <v>0</v>
      </c>
    </row>
    <row r="441" spans="1:7" x14ac:dyDescent="0.25">
      <c r="A441" t="s">
        <v>435</v>
      </c>
      <c r="B441" s="1">
        <f>SUM(BPub!B441:D441)/1000000</f>
        <v>0</v>
      </c>
      <c r="C441" s="1">
        <f>SUM(BPub!G441:I441)/1000000</f>
        <v>0</v>
      </c>
      <c r="D441" s="1">
        <f>SUM(BPub!L441:N441)/1000000</f>
        <v>0</v>
      </c>
      <c r="E441" s="1">
        <f>SUM(BPub!Q441:S441)/1000000</f>
        <v>0</v>
      </c>
      <c r="F441" s="1">
        <f>SUM(BPub!V441:X441)/1000000</f>
        <v>0</v>
      </c>
      <c r="G441" s="1">
        <f>SUM(BPub!AB441:AD441)/1000000</f>
        <v>0</v>
      </c>
    </row>
    <row r="442" spans="1:7" x14ac:dyDescent="0.25">
      <c r="A442" t="s">
        <v>436</v>
      </c>
      <c r="B442" s="1">
        <f>SUM(BPub!B442:D442)/1000000</f>
        <v>0</v>
      </c>
      <c r="C442" s="1">
        <f>SUM(BPub!G442:I442)/1000000</f>
        <v>0</v>
      </c>
      <c r="D442" s="1">
        <f>SUM(BPub!L442:N442)/1000000</f>
        <v>0</v>
      </c>
      <c r="E442" s="1">
        <f>SUM(BPub!Q442:S442)/1000000</f>
        <v>0</v>
      </c>
      <c r="F442" s="1">
        <f>SUM(BPub!V442:X442)/1000000</f>
        <v>0</v>
      </c>
      <c r="G442" s="1">
        <f>SUM(BPub!AB442:AD442)/1000000</f>
        <v>0</v>
      </c>
    </row>
    <row r="443" spans="1:7" x14ac:dyDescent="0.25">
      <c r="A443" t="s">
        <v>437</v>
      </c>
      <c r="B443" s="1">
        <f>SUM(BPub!B443:D443)/1000000</f>
        <v>0</v>
      </c>
      <c r="C443" s="1">
        <f>SUM(BPub!G443:I443)/1000000</f>
        <v>0</v>
      </c>
      <c r="D443" s="1">
        <f>SUM(BPub!L443:N443)/1000000</f>
        <v>0</v>
      </c>
      <c r="E443" s="1">
        <f>SUM(BPub!Q443:S443)/1000000</f>
        <v>0</v>
      </c>
      <c r="F443" s="1">
        <f>SUM(BPub!V443:X443)/1000000</f>
        <v>0</v>
      </c>
      <c r="G443" s="1">
        <f>SUM(BPub!AB443:AD443)/1000000</f>
        <v>0</v>
      </c>
    </row>
    <row r="444" spans="1:7" x14ac:dyDescent="0.25">
      <c r="A444" t="s">
        <v>438</v>
      </c>
      <c r="B444" s="1">
        <f>SUM(BPub!B444:D444)/1000000</f>
        <v>0</v>
      </c>
      <c r="C444" s="1">
        <f>SUM(BPub!G444:I444)/1000000</f>
        <v>0</v>
      </c>
      <c r="D444" s="1">
        <f>SUM(BPub!L444:N444)/1000000</f>
        <v>0</v>
      </c>
      <c r="E444" s="1">
        <f>SUM(BPub!Q444:S444)/1000000</f>
        <v>0</v>
      </c>
      <c r="F444" s="1">
        <f>SUM(BPub!V444:X444)/1000000</f>
        <v>0</v>
      </c>
      <c r="G444" s="1">
        <f>SUM(BPub!AB444:AD444)/1000000</f>
        <v>0</v>
      </c>
    </row>
    <row r="445" spans="1:7" x14ac:dyDescent="0.25">
      <c r="A445" t="s">
        <v>439</v>
      </c>
      <c r="B445" s="1">
        <f>SUM(BPub!B445:D445)/1000000</f>
        <v>0</v>
      </c>
      <c r="C445" s="1">
        <f>SUM(BPub!G445:I445)/1000000</f>
        <v>0</v>
      </c>
      <c r="D445" s="1">
        <f>SUM(BPub!L445:N445)/1000000</f>
        <v>0</v>
      </c>
      <c r="E445" s="1">
        <f>SUM(BPub!Q445:S445)/1000000</f>
        <v>0</v>
      </c>
      <c r="F445" s="1">
        <f>SUM(BPub!V445:X445)/1000000</f>
        <v>0</v>
      </c>
      <c r="G445" s="1">
        <f>SUM(BPub!AB445:AD445)/1000000</f>
        <v>0</v>
      </c>
    </row>
    <row r="446" spans="1:7" x14ac:dyDescent="0.25">
      <c r="A446" t="s">
        <v>440</v>
      </c>
      <c r="B446" s="1">
        <f>SUM(BPub!B446:D446)/1000000</f>
        <v>0</v>
      </c>
      <c r="C446" s="1">
        <f>SUM(BPub!G446:I446)/1000000</f>
        <v>0</v>
      </c>
      <c r="D446" s="1">
        <f>SUM(BPub!L446:N446)/1000000</f>
        <v>0</v>
      </c>
      <c r="E446" s="1">
        <f>SUM(BPub!Q446:S446)/1000000</f>
        <v>0</v>
      </c>
      <c r="F446" s="1">
        <f>SUM(BPub!V446:X446)/1000000</f>
        <v>0</v>
      </c>
      <c r="G446" s="1">
        <f>SUM(BPub!AB446:AD446)/1000000</f>
        <v>0</v>
      </c>
    </row>
    <row r="447" spans="1:7" x14ac:dyDescent="0.25">
      <c r="A447" t="s">
        <v>441</v>
      </c>
      <c r="B447" s="1">
        <f>SUM(BPub!B447:D447)/1000000</f>
        <v>3.0887589999999999E-2</v>
      </c>
      <c r="C447" s="1">
        <f>SUM(BPub!G447:I447)/1000000</f>
        <v>1.498202E-2</v>
      </c>
      <c r="D447" s="1">
        <f>SUM(BPub!L447:N447)/1000000</f>
        <v>9.9999999999999995E-7</v>
      </c>
      <c r="E447" s="1">
        <f>SUM(BPub!Q447:S447)/1000000</f>
        <v>0.55293599999999998</v>
      </c>
      <c r="F447" s="1">
        <f>SUM(BPub!V447:X447)/1000000</f>
        <v>9.9999999999999995E-7</v>
      </c>
      <c r="G447" s="1">
        <f>SUM(BPub!AB447:AD447)/1000000</f>
        <v>9.9999999999999995E-7</v>
      </c>
    </row>
    <row r="448" spans="1:7" x14ac:dyDescent="0.25">
      <c r="A448" t="s">
        <v>442</v>
      </c>
      <c r="B448" s="1">
        <f>SUM(BPub!B448:D448)/1000000</f>
        <v>0.32346675000000003</v>
      </c>
      <c r="C448" s="1">
        <f>SUM(BPub!G448:I448)/1000000</f>
        <v>0.32346675000000003</v>
      </c>
      <c r="D448" s="1">
        <f>SUM(BPub!L448:N448)/1000000</f>
        <v>7.0941190000000001E-2</v>
      </c>
      <c r="E448" s="1">
        <f>SUM(BPub!Q448:S448)/1000000</f>
        <v>0.45026619000000001</v>
      </c>
      <c r="F448" s="1">
        <f>SUM(BPub!V448:X448)/1000000</f>
        <v>7.0941190000000001E-2</v>
      </c>
      <c r="G448" s="1">
        <f>SUM(BPub!AB448:AD448)/1000000</f>
        <v>7.0941190000000001E-2</v>
      </c>
    </row>
    <row r="449" spans="1:7" x14ac:dyDescent="0.25">
      <c r="A449" t="s">
        <v>443</v>
      </c>
      <c r="B449" s="1">
        <f>SUM(BPub!B449:D449)/1000000</f>
        <v>1.254331E-2</v>
      </c>
      <c r="C449" s="1">
        <f>SUM(BPub!G449:I449)/1000000</f>
        <v>1.254331E-2</v>
      </c>
      <c r="D449" s="1">
        <f>SUM(BPub!L449:N449)/1000000</f>
        <v>0</v>
      </c>
      <c r="E449" s="1">
        <f>SUM(BPub!Q449:S449)/1000000</f>
        <v>0</v>
      </c>
      <c r="F449" s="1">
        <f>SUM(BPub!V449:X449)/1000000</f>
        <v>0</v>
      </c>
      <c r="G449" s="1">
        <f>SUM(BPub!AB449:AD449)/1000000</f>
        <v>0</v>
      </c>
    </row>
    <row r="450" spans="1:7" x14ac:dyDescent="0.25">
      <c r="A450" t="s">
        <v>444</v>
      </c>
      <c r="B450" s="1">
        <f>SUM(BPub!B450:D450)/1000000</f>
        <v>0</v>
      </c>
      <c r="C450" s="1">
        <f>SUM(BPub!G450:I450)/1000000</f>
        <v>0</v>
      </c>
      <c r="D450" s="1">
        <f>SUM(BPub!L450:N450)/1000000</f>
        <v>0</v>
      </c>
      <c r="E450" s="1">
        <f>SUM(BPub!Q450:S450)/1000000</f>
        <v>0</v>
      </c>
      <c r="F450" s="1">
        <f>SUM(BPub!V450:X450)/1000000</f>
        <v>0</v>
      </c>
      <c r="G450" s="1">
        <f>SUM(BPub!AB450:AD450)/1000000</f>
        <v>0</v>
      </c>
    </row>
    <row r="451" spans="1:7" x14ac:dyDescent="0.25">
      <c r="A451" t="s">
        <v>445</v>
      </c>
      <c r="B451" s="1">
        <f>SUM(BPub!B451:D451)/1000000</f>
        <v>0</v>
      </c>
      <c r="C451" s="1">
        <f>SUM(BPub!G451:I451)/1000000</f>
        <v>0</v>
      </c>
      <c r="D451" s="1">
        <f>SUM(BPub!L451:N451)/1000000</f>
        <v>0</v>
      </c>
      <c r="E451" s="1">
        <f>SUM(BPub!Q451:S451)/1000000</f>
        <v>0</v>
      </c>
      <c r="F451" s="1">
        <f>SUM(BPub!V451:X451)/1000000</f>
        <v>0</v>
      </c>
      <c r="G451" s="1">
        <f>SUM(BPub!AB451:AD451)/1000000</f>
        <v>0</v>
      </c>
    </row>
    <row r="452" spans="1:7" x14ac:dyDescent="0.25">
      <c r="A452" t="s">
        <v>446</v>
      </c>
      <c r="B452" s="1">
        <f>SUM(BPub!B452:D452)/1000000</f>
        <v>0</v>
      </c>
      <c r="C452" s="1">
        <f>SUM(BPub!G452:I452)/1000000</f>
        <v>0</v>
      </c>
      <c r="D452" s="1">
        <f>SUM(BPub!L452:N452)/1000000</f>
        <v>0</v>
      </c>
      <c r="E452" s="1">
        <f>SUM(BPub!Q452:S452)/1000000</f>
        <v>0</v>
      </c>
      <c r="F452" s="1">
        <f>SUM(BPub!V452:X452)/1000000</f>
        <v>0</v>
      </c>
      <c r="G452" s="1">
        <f>SUM(BPub!AB452:AD452)/1000000</f>
        <v>0</v>
      </c>
    </row>
    <row r="453" spans="1:7" x14ac:dyDescent="0.25">
      <c r="A453" t="s">
        <v>447</v>
      </c>
      <c r="B453" s="1">
        <f>SUM(BPub!B453:D453)/1000000</f>
        <v>0</v>
      </c>
      <c r="C453" s="1">
        <f>SUM(BPub!G453:I453)/1000000</f>
        <v>0</v>
      </c>
      <c r="D453" s="1">
        <f>SUM(BPub!L453:N453)/1000000</f>
        <v>0</v>
      </c>
      <c r="E453" s="1">
        <f>SUM(BPub!Q453:S453)/1000000</f>
        <v>0</v>
      </c>
      <c r="F453" s="1">
        <f>SUM(BPub!V453:X453)/1000000</f>
        <v>0</v>
      </c>
      <c r="G453" s="1">
        <f>SUM(BPub!AB453:AD453)/1000000</f>
        <v>0</v>
      </c>
    </row>
    <row r="454" spans="1:7" x14ac:dyDescent="0.25">
      <c r="A454" t="s">
        <v>448</v>
      </c>
      <c r="B454" s="1">
        <f>SUM(BPub!B454:D454)/1000000</f>
        <v>0</v>
      </c>
      <c r="C454" s="1">
        <f>SUM(BPub!G454:I454)/1000000</f>
        <v>0</v>
      </c>
      <c r="D454" s="1">
        <f>SUM(BPub!L454:N454)/1000000</f>
        <v>0</v>
      </c>
      <c r="E454" s="1">
        <f>SUM(BPub!Q454:S454)/1000000</f>
        <v>0.17360999999999999</v>
      </c>
      <c r="F454" s="1">
        <f>SUM(BPub!V454:X454)/1000000</f>
        <v>0</v>
      </c>
      <c r="G454" s="1">
        <f>SUM(BPub!AB454:AD454)/1000000</f>
        <v>0</v>
      </c>
    </row>
    <row r="455" spans="1:7" x14ac:dyDescent="0.25">
      <c r="A455" t="s">
        <v>449</v>
      </c>
      <c r="B455" s="1">
        <f>SUM(BPub!B455:D455)/1000000</f>
        <v>-0.30512246999999998</v>
      </c>
      <c r="C455" s="1">
        <f>SUM(BPub!G455:I455)/1000000</f>
        <v>-0.32102803999999996</v>
      </c>
      <c r="D455" s="1">
        <f>SUM(BPub!L455:N455)/1000000</f>
        <v>-7.094019E-2</v>
      </c>
      <c r="E455" s="1">
        <f>SUM(BPub!Q455:S455)/1000000</f>
        <v>-7.094019E-2</v>
      </c>
      <c r="F455" s="1">
        <f>SUM(BPub!V455:X455)/1000000</f>
        <v>-7.094019E-2</v>
      </c>
      <c r="G455" s="1">
        <f>SUM(BPub!AB455:AD455)/1000000</f>
        <v>-7.094019E-2</v>
      </c>
    </row>
    <row r="456" spans="1:7" x14ac:dyDescent="0.25">
      <c r="A456" t="s">
        <v>450</v>
      </c>
      <c r="B456" s="1">
        <f>SUM(BPub!B456:D456)/1000000</f>
        <v>8.1570098599999987</v>
      </c>
      <c r="C456" s="1">
        <f>SUM(BPub!G456:I456)/1000000</f>
        <v>8.1215187899999997</v>
      </c>
      <c r="D456" s="1">
        <f>SUM(BPub!L456:N456)/1000000</f>
        <v>8.3566892500000005</v>
      </c>
      <c r="E456" s="1">
        <f>SUM(BPub!Q456:S456)/1000000</f>
        <v>8.3987058699999988</v>
      </c>
      <c r="F456" s="1">
        <f>SUM(BPub!V456:X456)/1000000</f>
        <v>9.40425267</v>
      </c>
      <c r="G456" s="1">
        <f>SUM(BPub!AB456:AD456)/1000000</f>
        <v>9.3292008299999978</v>
      </c>
    </row>
    <row r="457" spans="1:7" x14ac:dyDescent="0.25">
      <c r="A457" t="s">
        <v>451</v>
      </c>
      <c r="B457" s="1">
        <f>SUM(BPub!B457:D457)/1000000</f>
        <v>8.0086829000000002</v>
      </c>
      <c r="C457" s="1">
        <f>SUM(BPub!G457:I457)/1000000</f>
        <v>8.0086829000000002</v>
      </c>
      <c r="D457" s="1">
        <f>SUM(BPub!L457:N457)/1000000</f>
        <v>8.2836829000000005</v>
      </c>
      <c r="E457" s="1">
        <f>SUM(BPub!Q457:S457)/1000000</f>
        <v>8.3684880100000001</v>
      </c>
      <c r="F457" s="1">
        <f>SUM(BPub!V457:X457)/1000000</f>
        <v>8.8488325000000003</v>
      </c>
      <c r="G457" s="1">
        <f>SUM(BPub!AB457:AD457)/1000000</f>
        <v>8.8488325000000003</v>
      </c>
    </row>
    <row r="458" spans="1:7" x14ac:dyDescent="0.25">
      <c r="A458" t="s">
        <v>452</v>
      </c>
      <c r="B458" s="1">
        <f>SUM(BPub!B458:D458)/1000000</f>
        <v>2.8703180000000001</v>
      </c>
      <c r="C458" s="1">
        <f>SUM(BPub!G458:I458)/1000000</f>
        <v>3.02921833</v>
      </c>
      <c r="D458" s="1">
        <f>SUM(BPub!L458:N458)/1000000</f>
        <v>3.02921833</v>
      </c>
      <c r="E458" s="1">
        <f>SUM(BPub!Q458:S458)/1000000</f>
        <v>3.02921833</v>
      </c>
      <c r="F458" s="1">
        <f>SUM(BPub!V458:X458)/1000000</f>
        <v>3.6530720400000001</v>
      </c>
      <c r="G458" s="1">
        <f>SUM(BPub!AB458:AD458)/1000000</f>
        <v>3.61651283</v>
      </c>
    </row>
    <row r="459" spans="1:7" x14ac:dyDescent="0.25">
      <c r="A459" t="s">
        <v>453</v>
      </c>
      <c r="B459" s="1">
        <f>SUM(BPub!B459:D459)/1000000</f>
        <v>6.7999999999999996E-3</v>
      </c>
      <c r="C459" s="1">
        <f>SUM(BPub!G459:I459)/1000000</f>
        <v>6.7999999999999996E-3</v>
      </c>
      <c r="D459" s="1">
        <f>SUM(BPub!L459:N459)/1000000</f>
        <v>0</v>
      </c>
      <c r="E459" s="1">
        <f>SUM(BPub!Q459:S459)/1000000</f>
        <v>0</v>
      </c>
      <c r="F459" s="1">
        <f>SUM(BPub!V459:X459)/1000000</f>
        <v>0</v>
      </c>
      <c r="G459" s="1">
        <f>SUM(BPub!AB459:AD459)/1000000</f>
        <v>0</v>
      </c>
    </row>
    <row r="460" spans="1:7" x14ac:dyDescent="0.25">
      <c r="A460" t="s">
        <v>454</v>
      </c>
      <c r="B460" s="1">
        <f>SUM(BPub!B460:D460)/1000000</f>
        <v>0.25983284000000001</v>
      </c>
      <c r="C460" s="1">
        <f>SUM(BPub!G460:I460)/1000000</f>
        <v>0.22655971999999999</v>
      </c>
      <c r="D460" s="1">
        <f>SUM(BPub!L460:N460)/1000000</f>
        <v>0.15546717000000002</v>
      </c>
      <c r="E460" s="1">
        <f>SUM(BPub!Q460:S460)/1000000</f>
        <v>0.15452863</v>
      </c>
      <c r="F460" s="1">
        <f>SUM(BPub!V460:X460)/1000000</f>
        <v>0.47919060999999996</v>
      </c>
      <c r="G460" s="1">
        <f>SUM(BPub!AB460:AD460)/1000000</f>
        <v>0.23385571999999999</v>
      </c>
    </row>
    <row r="461" spans="1:7" x14ac:dyDescent="0.25">
      <c r="A461" t="s">
        <v>455</v>
      </c>
      <c r="B461" s="1">
        <f>SUM(BPub!B461:D461)/1000000</f>
        <v>-2.98862388</v>
      </c>
      <c r="C461" s="1">
        <f>SUM(BPub!G461:I461)/1000000</f>
        <v>-3.1497421600000002</v>
      </c>
      <c r="D461" s="1">
        <f>SUM(BPub!L461:N461)/1000000</f>
        <v>-3.1116791500000005</v>
      </c>
      <c r="E461" s="1">
        <f>SUM(BPub!Q461:S461)/1000000</f>
        <v>-3.1535291000000001</v>
      </c>
      <c r="F461" s="1">
        <f>SUM(BPub!V461:X461)/1000000</f>
        <v>-3.5768424800000003</v>
      </c>
      <c r="G461" s="1">
        <f>SUM(BPub!AB461:AD461)/1000000</f>
        <v>-3.3700002199999997</v>
      </c>
    </row>
    <row r="462" spans="1:7" x14ac:dyDescent="0.25">
      <c r="A462" t="s">
        <v>456</v>
      </c>
      <c r="B462" s="1">
        <f>SUM(BPub!B462:D462)/1000000</f>
        <v>-8.2682417299999997</v>
      </c>
      <c r="C462" s="1">
        <f>SUM(BPub!G462:I462)/1000000</f>
        <v>-9.076401220000001</v>
      </c>
      <c r="D462" s="1">
        <f>SUM(BPub!L462:N462)/1000000</f>
        <v>-10.404577489999999</v>
      </c>
      <c r="E462" s="1">
        <f>SUM(BPub!Q462:S462)/1000000</f>
        <v>-10.229645629999998</v>
      </c>
      <c r="F462" s="1">
        <f>SUM(BPub!V462:X462)/1000000</f>
        <v>-8.7968534399999996</v>
      </c>
      <c r="G462" s="1">
        <f>SUM(BPub!AB462:AD462)/1000000</f>
        <v>-9.0231685099999996</v>
      </c>
    </row>
    <row r="463" spans="1:7" x14ac:dyDescent="0.25">
      <c r="A463" t="s">
        <v>457</v>
      </c>
      <c r="B463" s="1">
        <f>SUM(BPub!B463:D463)/1000000</f>
        <v>-7.8845933300000004</v>
      </c>
      <c r="C463" s="1">
        <f>SUM(BPub!G463:I463)/1000000</f>
        <v>-8.7133327400000002</v>
      </c>
      <c r="D463" s="1">
        <f>SUM(BPub!L463:N463)/1000000</f>
        <v>-10.120481620000001</v>
      </c>
      <c r="E463" s="1">
        <f>SUM(BPub!Q463:S463)/1000000</f>
        <v>-10.011137719999999</v>
      </c>
      <c r="F463" s="1">
        <f>SUM(BPub!V463:X463)/1000000</f>
        <v>-8.601273710000001</v>
      </c>
      <c r="G463" s="1">
        <f>SUM(BPub!AB463:AD463)/1000000</f>
        <v>-8.8618040499999999</v>
      </c>
    </row>
    <row r="464" spans="1:7" x14ac:dyDescent="0.25">
      <c r="A464" t="s">
        <v>458</v>
      </c>
      <c r="B464" s="1">
        <f>SUM(BPub!B464:D464)/1000000</f>
        <v>0</v>
      </c>
      <c r="C464" s="1">
        <f>SUM(BPub!G464:I464)/1000000</f>
        <v>0</v>
      </c>
      <c r="D464" s="1">
        <f>SUM(BPub!L464:N464)/1000000</f>
        <v>0</v>
      </c>
      <c r="E464" s="1">
        <f>SUM(BPub!Q464:S464)/1000000</f>
        <v>0</v>
      </c>
      <c r="F464" s="1">
        <f>SUM(BPub!V464:X464)/1000000</f>
        <v>0</v>
      </c>
      <c r="G464" s="1">
        <f>SUM(BPub!AB464:AD464)/1000000</f>
        <v>0</v>
      </c>
    </row>
    <row r="465" spans="1:7" x14ac:dyDescent="0.25">
      <c r="A465" t="s">
        <v>459</v>
      </c>
      <c r="B465" s="1">
        <f>SUM(BPub!B465:D465)/1000000</f>
        <v>0</v>
      </c>
      <c r="C465" s="1">
        <f>SUM(BPub!G465:I465)/1000000</f>
        <v>0</v>
      </c>
      <c r="D465" s="1">
        <f>SUM(BPub!L465:N465)/1000000</f>
        <v>0</v>
      </c>
      <c r="E465" s="1">
        <f>SUM(BPub!Q465:S465)/1000000</f>
        <v>0</v>
      </c>
      <c r="F465" s="1">
        <f>SUM(BPub!V465:X465)/1000000</f>
        <v>0</v>
      </c>
      <c r="G465" s="1">
        <f>SUM(BPub!AB465:AD465)/1000000</f>
        <v>0</v>
      </c>
    </row>
    <row r="466" spans="1:7" x14ac:dyDescent="0.25">
      <c r="A466" t="s">
        <v>460</v>
      </c>
      <c r="B466" s="1">
        <f>SUM(BPub!B466:D466)/1000000</f>
        <v>18.110954410000002</v>
      </c>
      <c r="C466" s="1">
        <f>SUM(BPub!G466:I466)/1000000</f>
        <v>19.835636170000001</v>
      </c>
      <c r="D466" s="1">
        <f>SUM(BPub!L466:N466)/1000000</f>
        <v>19.49064022</v>
      </c>
      <c r="E466" s="1">
        <f>SUM(BPub!Q466:S466)/1000000</f>
        <v>47.337785519999997</v>
      </c>
      <c r="F466" s="1">
        <f>SUM(BPub!V466:X466)/1000000</f>
        <v>49.567387049999994</v>
      </c>
      <c r="G466" s="1">
        <f>SUM(BPub!AB466:AD466)/1000000</f>
        <v>51.100292949999996</v>
      </c>
    </row>
    <row r="467" spans="1:7" x14ac:dyDescent="0.25">
      <c r="A467" t="s">
        <v>461</v>
      </c>
      <c r="B467" s="1">
        <f>SUM(BPub!B467:D467)/1000000</f>
        <v>9.288071399999998</v>
      </c>
      <c r="C467" s="1">
        <f>SUM(BPub!G467:I467)/1000000</f>
        <v>9.288071399999998</v>
      </c>
      <c r="D467" s="1">
        <f>SUM(BPub!L467:N467)/1000000</f>
        <v>9.0130713999999976</v>
      </c>
      <c r="E467" s="1">
        <f>SUM(BPub!Q467:S467)/1000000</f>
        <v>10.968179019999999</v>
      </c>
      <c r="F467" s="1">
        <f>SUM(BPub!V467:X467)/1000000</f>
        <v>18.364936660000001</v>
      </c>
      <c r="G467" s="1">
        <f>SUM(BPub!AB467:AD467)/1000000</f>
        <v>19.666774660000002</v>
      </c>
    </row>
    <row r="468" spans="1:7" x14ac:dyDescent="0.25">
      <c r="A468" t="s">
        <v>462</v>
      </c>
      <c r="B468" s="1">
        <f>SUM(BPub!B468:D468)/1000000</f>
        <v>26.992812199999999</v>
      </c>
      <c r="C468" s="1">
        <f>SUM(BPub!G468:I468)/1000000</f>
        <v>27.72737016</v>
      </c>
      <c r="D468" s="1">
        <f>SUM(BPub!L468:N468)/1000000</f>
        <v>28.973938180000001</v>
      </c>
      <c r="E468" s="1">
        <f>SUM(BPub!Q468:S468)/1000000</f>
        <v>54.628525379999992</v>
      </c>
      <c r="F468" s="1">
        <f>SUM(BPub!V468:X468)/1000000</f>
        <v>53.666223009999996</v>
      </c>
      <c r="G468" s="1">
        <f>SUM(BPub!AB468:AD468)/1000000</f>
        <v>51.694911570000009</v>
      </c>
    </row>
    <row r="469" spans="1:7" x14ac:dyDescent="0.25">
      <c r="A469" t="s">
        <v>463</v>
      </c>
      <c r="B469" s="1">
        <f>SUM(BPub!B469:D469)/1000000</f>
        <v>0.15605835000000001</v>
      </c>
      <c r="C469" s="1">
        <f>SUM(BPub!G469:I469)/1000000</f>
        <v>1.00446488</v>
      </c>
      <c r="D469" s="1">
        <f>SUM(BPub!L469:N469)/1000000</f>
        <v>6.552521E-2</v>
      </c>
      <c r="E469" s="1">
        <f>SUM(BPub!Q469:S469)/1000000</f>
        <v>0.12915189999999999</v>
      </c>
      <c r="F469" s="1">
        <f>SUM(BPub!V469:X469)/1000000</f>
        <v>0.38387241</v>
      </c>
      <c r="G469" s="1">
        <f>SUM(BPub!AB469:AD469)/1000000</f>
        <v>0.54414885999999996</v>
      </c>
    </row>
    <row r="470" spans="1:7" x14ac:dyDescent="0.25">
      <c r="A470" t="s">
        <v>464</v>
      </c>
      <c r="B470" s="1">
        <f>SUM(BPub!B470:D470)/1000000</f>
        <v>4.3598894699999997</v>
      </c>
      <c r="C470" s="1">
        <f>SUM(BPub!G470:I470)/1000000</f>
        <v>4.8808720699999997</v>
      </c>
      <c r="D470" s="1">
        <f>SUM(BPub!L470:N470)/1000000</f>
        <v>5.2032987899999998</v>
      </c>
      <c r="E470" s="1">
        <f>SUM(BPub!Q470:S470)/1000000</f>
        <v>5.80550312</v>
      </c>
      <c r="F470" s="1">
        <f>SUM(BPub!V470:X470)/1000000</f>
        <v>6.6495619000000001</v>
      </c>
      <c r="G470" s="1">
        <f>SUM(BPub!AB470:AD470)/1000000</f>
        <v>7.0682776799999996</v>
      </c>
    </row>
    <row r="471" spans="1:7" x14ac:dyDescent="0.25">
      <c r="A471" t="s">
        <v>465</v>
      </c>
      <c r="B471" s="1">
        <f>SUM(BPub!B471:D471)/1000000</f>
        <v>5.3407487199999997</v>
      </c>
      <c r="C471" s="1">
        <f>SUM(BPub!G471:I471)/1000000</f>
        <v>6.4793696000000001</v>
      </c>
      <c r="D471" s="1">
        <f>SUM(BPub!L471:N471)/1000000</f>
        <v>6.2017364600000002</v>
      </c>
      <c r="E471" s="1">
        <f>SUM(BPub!Q471:S471)/1000000</f>
        <v>7.2813160699999999</v>
      </c>
      <c r="F471" s="1">
        <f>SUM(BPub!V471:X471)/1000000</f>
        <v>7.9652052799999993</v>
      </c>
      <c r="G471" s="1">
        <f>SUM(BPub!AB471:AD471)/1000000</f>
        <v>10.57163499</v>
      </c>
    </row>
    <row r="472" spans="1:7" x14ac:dyDescent="0.25">
      <c r="A472" t="s">
        <v>466</v>
      </c>
      <c r="B472" s="1">
        <f>SUM(BPub!B472:D472)/1000000</f>
        <v>2.0040684</v>
      </c>
      <c r="C472" s="1">
        <f>SUM(BPub!G472:I472)/1000000</f>
        <v>2.2262086100000005</v>
      </c>
      <c r="D472" s="1">
        <f>SUM(BPub!L472:N472)/1000000</f>
        <v>2.4372030800000002</v>
      </c>
      <c r="E472" s="1">
        <f>SUM(BPub!Q472:S472)/1000000</f>
        <v>2.5383655599999999</v>
      </c>
      <c r="F472" s="1">
        <f>SUM(BPub!V472:X472)/1000000</f>
        <v>2.90256056</v>
      </c>
      <c r="G472" s="1">
        <f>SUM(BPub!AB472:AD472)/1000000</f>
        <v>2.8701996599999999</v>
      </c>
    </row>
    <row r="473" spans="1:7" x14ac:dyDescent="0.25">
      <c r="A473" t="s">
        <v>467</v>
      </c>
      <c r="B473" s="1">
        <f>SUM(BPub!B473:D473)/1000000</f>
        <v>0</v>
      </c>
      <c r="C473" s="1">
        <f>SUM(BPub!G473:I473)/1000000</f>
        <v>0</v>
      </c>
      <c r="D473" s="1">
        <f>SUM(BPub!L473:N473)/1000000</f>
        <v>0</v>
      </c>
      <c r="E473" s="1">
        <f>SUM(BPub!Q473:S473)/1000000</f>
        <v>0</v>
      </c>
      <c r="F473" s="1">
        <f>SUM(BPub!V473:X473)/1000000</f>
        <v>0</v>
      </c>
      <c r="G473" s="1">
        <f>SUM(BPub!AB473:AD473)/1000000</f>
        <v>0</v>
      </c>
    </row>
    <row r="474" spans="1:7" x14ac:dyDescent="0.25">
      <c r="A474" t="s">
        <v>468</v>
      </c>
      <c r="B474" s="1">
        <f>SUM(BPub!B474:D474)/1000000</f>
        <v>0</v>
      </c>
      <c r="C474" s="1">
        <f>SUM(BPub!G474:I474)/1000000</f>
        <v>0</v>
      </c>
      <c r="D474" s="1">
        <f>SUM(BPub!L474:N474)/1000000</f>
        <v>0</v>
      </c>
      <c r="E474" s="1">
        <f>SUM(BPub!Q474:S474)/1000000</f>
        <v>0</v>
      </c>
      <c r="F474" s="1">
        <f>SUM(BPub!V474:X474)/1000000</f>
        <v>0</v>
      </c>
      <c r="G474" s="1">
        <f>SUM(BPub!AB474:AD474)/1000000</f>
        <v>0</v>
      </c>
    </row>
    <row r="475" spans="1:7" x14ac:dyDescent="0.25">
      <c r="A475" t="s">
        <v>469</v>
      </c>
      <c r="B475" s="1">
        <f>SUM(BPub!B475:D475)/1000000</f>
        <v>1.23528357</v>
      </c>
      <c r="C475" s="1">
        <f>SUM(BPub!G475:I475)/1000000</f>
        <v>1.3912101000000001</v>
      </c>
      <c r="D475" s="1">
        <f>SUM(BPub!L475:N475)/1000000</f>
        <v>1.6302398199999999</v>
      </c>
      <c r="E475" s="1">
        <f>SUM(BPub!Q475:S475)/1000000</f>
        <v>1.8153056299999999</v>
      </c>
      <c r="F475" s="1">
        <f>SUM(BPub!V475:X475)/1000000</f>
        <v>1.8358818700000001</v>
      </c>
      <c r="G475" s="1">
        <f>SUM(BPub!AB475:AD475)/1000000</f>
        <v>2.4671457299999999</v>
      </c>
    </row>
    <row r="476" spans="1:7" x14ac:dyDescent="0.25">
      <c r="A476" t="s">
        <v>470</v>
      </c>
      <c r="B476" s="1">
        <f>SUM(BPub!B476:D476)/1000000</f>
        <v>-31.641657939999998</v>
      </c>
      <c r="C476" s="1">
        <f>SUM(BPub!G476:I476)/1000000</f>
        <v>-33.537610890000003</v>
      </c>
      <c r="D476" s="1">
        <f>SUM(BPub!L476:N476)/1000000</f>
        <v>-34.410052960000002</v>
      </c>
      <c r="E476" s="1">
        <f>SUM(BPub!Q476:S476)/1000000</f>
        <v>-36.19598671</v>
      </c>
      <c r="F476" s="1">
        <f>SUM(BPub!V476:X476)/1000000</f>
        <v>-42.720772379999993</v>
      </c>
      <c r="G476" s="1">
        <f>SUM(BPub!AB476:AD476)/1000000</f>
        <v>-44.302717940000008</v>
      </c>
    </row>
    <row r="477" spans="1:7" x14ac:dyDescent="0.25">
      <c r="A477" t="s">
        <v>471</v>
      </c>
      <c r="B477" s="1">
        <f>SUM(BPub!B477:D477)/1000000</f>
        <v>-20.989798490000002</v>
      </c>
      <c r="C477" s="1">
        <f>SUM(BPub!G477:I477)/1000000</f>
        <v>-22.015231850000003</v>
      </c>
      <c r="D477" s="1">
        <f>SUM(BPub!L477:N477)/1000000</f>
        <v>-23.364667420000004</v>
      </c>
      <c r="E477" s="1">
        <f>SUM(BPub!Q477:S477)/1000000</f>
        <v>-24.084758760000003</v>
      </c>
      <c r="F477" s="1">
        <f>SUM(BPub!V477:X477)/1000000</f>
        <v>-29.379328450000003</v>
      </c>
      <c r="G477" s="1">
        <f>SUM(BPub!AB477:AD477)/1000000</f>
        <v>-29.57784127</v>
      </c>
    </row>
    <row r="478" spans="1:7" x14ac:dyDescent="0.25">
      <c r="A478" t="s">
        <v>472</v>
      </c>
      <c r="B478" s="1">
        <f>SUM(BPub!B478:D478)/1000000</f>
        <v>-3.6957808100000005</v>
      </c>
      <c r="C478" s="1">
        <f>SUM(BPub!G478:I478)/1000000</f>
        <v>-3.8353512099999998</v>
      </c>
      <c r="D478" s="1">
        <f>SUM(BPub!L478:N478)/1000000</f>
        <v>-3.4552264199999998</v>
      </c>
      <c r="E478" s="1">
        <f>SUM(BPub!Q478:S478)/1000000</f>
        <v>-3.61290793</v>
      </c>
      <c r="F478" s="1">
        <f>SUM(BPub!V478:X478)/1000000</f>
        <v>-3.8715585299999997</v>
      </c>
      <c r="G478" s="1">
        <f>SUM(BPub!AB478:AD478)/1000000</f>
        <v>-4.1471888099999994</v>
      </c>
    </row>
    <row r="479" spans="1:7" x14ac:dyDescent="0.25">
      <c r="A479" t="s">
        <v>473</v>
      </c>
      <c r="B479" s="1">
        <f>SUM(BPub!B479:D479)/1000000</f>
        <v>-4.8058124699999993</v>
      </c>
      <c r="C479" s="1">
        <f>SUM(BPub!G479:I479)/1000000</f>
        <v>-5.2800300499999997</v>
      </c>
      <c r="D479" s="1">
        <f>SUM(BPub!L479:N479)/1000000</f>
        <v>-5.0951824100000005</v>
      </c>
      <c r="E479" s="1">
        <f>SUM(BPub!Q479:S479)/1000000</f>
        <v>-5.7250958199999999</v>
      </c>
      <c r="F479" s="1">
        <f>SUM(BPub!V479:X479)/1000000</f>
        <v>-6.3964203399999997</v>
      </c>
      <c r="G479" s="1">
        <f>SUM(BPub!AB479:AD479)/1000000</f>
        <v>-7.3022308699999998</v>
      </c>
    </row>
    <row r="480" spans="1:7" x14ac:dyDescent="0.25">
      <c r="A480" t="s">
        <v>474</v>
      </c>
      <c r="B480" s="1">
        <f>SUM(BPub!B480:D480)/1000000</f>
        <v>-1.3374371800000002</v>
      </c>
      <c r="C480" s="1">
        <f>SUM(BPub!G480:I480)/1000000</f>
        <v>-1.5330932500000001</v>
      </c>
      <c r="D480" s="1">
        <f>SUM(BPub!L480:N480)/1000000</f>
        <v>-1.54829382</v>
      </c>
      <c r="E480" s="1">
        <f>SUM(BPub!Q480:S480)/1000000</f>
        <v>-1.74037598</v>
      </c>
      <c r="F480" s="1">
        <f>SUM(BPub!V480:X480)/1000000</f>
        <v>-1.7889306599999999</v>
      </c>
      <c r="G480" s="1">
        <f>SUM(BPub!AB480:AD480)/1000000</f>
        <v>-1.8853497599999998</v>
      </c>
    </row>
    <row r="481" spans="1:7" x14ac:dyDescent="0.25">
      <c r="A481" t="s">
        <v>475</v>
      </c>
      <c r="B481" s="1">
        <f>SUM(BPub!B481:D481)/1000000</f>
        <v>0</v>
      </c>
      <c r="C481" s="1">
        <f>SUM(BPub!G481:I481)/1000000</f>
        <v>0</v>
      </c>
      <c r="D481" s="1">
        <f>SUM(BPub!L481:N481)/1000000</f>
        <v>0</v>
      </c>
      <c r="E481" s="1">
        <f>SUM(BPub!Q481:S481)/1000000</f>
        <v>0</v>
      </c>
      <c r="F481" s="1">
        <f>SUM(BPub!V481:X481)/1000000</f>
        <v>0</v>
      </c>
      <c r="G481" s="1">
        <f>SUM(BPub!AB481:AD481)/1000000</f>
        <v>0</v>
      </c>
    </row>
    <row r="482" spans="1:7" x14ac:dyDescent="0.25">
      <c r="A482" t="s">
        <v>476</v>
      </c>
      <c r="B482" s="1">
        <f>SUM(BPub!B482:D482)/1000000</f>
        <v>0</v>
      </c>
      <c r="C482" s="1">
        <f>SUM(BPub!G482:I482)/1000000</f>
        <v>0</v>
      </c>
      <c r="D482" s="1">
        <f>SUM(BPub!L482:N482)/1000000</f>
        <v>0</v>
      </c>
      <c r="E482" s="1">
        <f>SUM(BPub!Q482:S482)/1000000</f>
        <v>0</v>
      </c>
      <c r="F482" s="1">
        <f>SUM(BPub!V482:X482)/1000000</f>
        <v>0</v>
      </c>
      <c r="G482" s="1">
        <f>SUM(BPub!AB482:AD482)/1000000</f>
        <v>0</v>
      </c>
    </row>
    <row r="483" spans="1:7" x14ac:dyDescent="0.25">
      <c r="A483" t="s">
        <v>477</v>
      </c>
      <c r="B483" s="1">
        <f>SUM(BPub!B483:D483)/1000000</f>
        <v>-0.43714874999999997</v>
      </c>
      <c r="C483" s="1">
        <f>SUM(BPub!G483:I483)/1000000</f>
        <v>-0.49822729000000004</v>
      </c>
      <c r="D483" s="1">
        <f>SUM(BPub!L483:N483)/1000000</f>
        <v>-0.57100565000000003</v>
      </c>
      <c r="E483" s="1">
        <f>SUM(BPub!Q483:S483)/1000000</f>
        <v>-0.66542466999999994</v>
      </c>
      <c r="F483" s="1">
        <f>SUM(BPub!V483:X483)/1000000</f>
        <v>-0.76461865999999989</v>
      </c>
      <c r="G483" s="1">
        <f>SUM(BPub!AB483:AD483)/1000000</f>
        <v>-0.87019148999999996</v>
      </c>
    </row>
    <row r="484" spans="1:7" x14ac:dyDescent="0.25">
      <c r="A484" t="s">
        <v>478</v>
      </c>
      <c r="B484" s="1">
        <f>SUM(BPub!B484:D484)/1000000</f>
        <v>68.390682589999997</v>
      </c>
      <c r="C484" s="1">
        <f>SUM(BPub!G484:I484)/1000000</f>
        <v>72.890911210000013</v>
      </c>
      <c r="D484" s="1">
        <f>SUM(BPub!L484:N484)/1000000</f>
        <v>151.77938293</v>
      </c>
      <c r="E484" s="1">
        <f>SUM(BPub!Q484:S484)/1000000</f>
        <v>102.14982943999999</v>
      </c>
      <c r="F484" s="1">
        <f>SUM(BPub!V484:X484)/1000000</f>
        <v>137.94180771000001</v>
      </c>
      <c r="G484" s="1">
        <f>SUM(BPub!AB484:AD484)/1000000</f>
        <v>615.08568960000002</v>
      </c>
    </row>
    <row r="485" spans="1:7" x14ac:dyDescent="0.25">
      <c r="A485" t="s">
        <v>479</v>
      </c>
      <c r="B485" s="1">
        <f>SUM(BPub!B485:D485)/1000000</f>
        <v>56.601853659999996</v>
      </c>
      <c r="C485" s="1">
        <f>SUM(BPub!G485:I485)/1000000</f>
        <v>59.435924059999998</v>
      </c>
      <c r="D485" s="1">
        <f>SUM(BPub!L485:N485)/1000000</f>
        <v>62.684945399999997</v>
      </c>
      <c r="E485" s="1">
        <f>SUM(BPub!Q485:S485)/1000000</f>
        <v>64.748448910000008</v>
      </c>
      <c r="F485" s="1">
        <f>SUM(BPub!V485:X485)/1000000</f>
        <v>65.408714029999999</v>
      </c>
      <c r="G485" s="1">
        <f>SUM(BPub!AB485:AD485)/1000000</f>
        <v>473.88003517999999</v>
      </c>
    </row>
    <row r="486" spans="1:7" x14ac:dyDescent="0.25">
      <c r="A486" t="s">
        <v>480</v>
      </c>
      <c r="B486" s="1">
        <f>SUM(BPub!B486:D486)/1000000</f>
        <v>2.5792228599999998</v>
      </c>
      <c r="C486" s="1">
        <f>SUM(BPub!G486:I486)/1000000</f>
        <v>2.3511067400000001</v>
      </c>
      <c r="D486" s="1">
        <f>SUM(BPub!L486:N486)/1000000</f>
        <v>2.4121268799999998</v>
      </c>
      <c r="E486" s="1">
        <f>SUM(BPub!Q486:S486)/1000000</f>
        <v>2.3348733399999997</v>
      </c>
      <c r="F486" s="1">
        <f>SUM(BPub!V486:X486)/1000000</f>
        <v>2.4557701400000003</v>
      </c>
      <c r="G486" s="1">
        <f>SUM(BPub!AB486:AD486)/1000000</f>
        <v>2.5936499</v>
      </c>
    </row>
    <row r="487" spans="1:7" x14ac:dyDescent="0.25">
      <c r="A487" t="s">
        <v>481</v>
      </c>
      <c r="B487" s="1">
        <f>SUM(BPub!B487:D487)/1000000</f>
        <v>46.023219789999999</v>
      </c>
      <c r="C487" s="1">
        <f>SUM(BPub!G487:I487)/1000000</f>
        <v>49.956792239999999</v>
      </c>
      <c r="D487" s="1">
        <f>SUM(BPub!L487:N487)/1000000</f>
        <v>53.190420439999997</v>
      </c>
      <c r="E487" s="1">
        <f>SUM(BPub!Q487:S487)/1000000</f>
        <v>54.897163799999994</v>
      </c>
      <c r="F487" s="1">
        <f>SUM(BPub!V487:X487)/1000000</f>
        <v>56.934808350000004</v>
      </c>
      <c r="G487" s="1">
        <f>SUM(BPub!AB487:AD487)/1000000</f>
        <v>442.45246192999997</v>
      </c>
    </row>
    <row r="488" spans="1:7" x14ac:dyDescent="0.25">
      <c r="A488" t="s">
        <v>482</v>
      </c>
      <c r="B488" s="1">
        <f>SUM(BPub!B488:D488)/1000000</f>
        <v>7.9449760999999999</v>
      </c>
      <c r="C488" s="1">
        <f>SUM(BPub!G488:I488)/1000000</f>
        <v>7.0735901700000001</v>
      </c>
      <c r="D488" s="1">
        <f>SUM(BPub!L488:N488)/1000000</f>
        <v>7.0823980799999999</v>
      </c>
      <c r="E488" s="1">
        <f>SUM(BPub!Q488:S488)/1000000</f>
        <v>7.5164117699999995</v>
      </c>
      <c r="F488" s="1">
        <f>SUM(BPub!V488:X488)/1000000</f>
        <v>6.0181355400000003</v>
      </c>
      <c r="G488" s="1">
        <f>SUM(BPub!AB488:AD488)/1000000</f>
        <v>28.833923350000003</v>
      </c>
    </row>
    <row r="489" spans="1:7" x14ac:dyDescent="0.25">
      <c r="A489" t="s">
        <v>483</v>
      </c>
      <c r="B489" s="1">
        <f>SUM(BPub!B489:D489)/1000000</f>
        <v>5.4434910000000003E-2</v>
      </c>
      <c r="C489" s="1">
        <f>SUM(BPub!G489:I489)/1000000</f>
        <v>5.4434910000000003E-2</v>
      </c>
      <c r="D489" s="1">
        <f>SUM(BPub!L489:N489)/1000000</f>
        <v>0</v>
      </c>
      <c r="E489" s="1">
        <f>SUM(BPub!Q489:S489)/1000000</f>
        <v>0</v>
      </c>
      <c r="F489" s="1">
        <f>SUM(BPub!V489:X489)/1000000</f>
        <v>0</v>
      </c>
      <c r="G489" s="1">
        <f>SUM(BPub!AB489:AD489)/1000000</f>
        <v>0</v>
      </c>
    </row>
    <row r="490" spans="1:7" x14ac:dyDescent="0.25">
      <c r="A490" t="s">
        <v>484</v>
      </c>
      <c r="B490" s="1">
        <f>SUM(BPub!B490:D490)/1000000</f>
        <v>20.51039673</v>
      </c>
      <c r="C490" s="1">
        <f>SUM(BPub!G490:I490)/1000000</f>
        <v>17.937647300000002</v>
      </c>
      <c r="D490" s="1">
        <f>SUM(BPub!L490:N490)/1000000</f>
        <v>92.73258512999999</v>
      </c>
      <c r="E490" s="1">
        <f>SUM(BPub!Q490:S490)/1000000</f>
        <v>37.513304489999996</v>
      </c>
      <c r="F490" s="1">
        <f>SUM(BPub!V490:X490)/1000000</f>
        <v>64.789090549999997</v>
      </c>
      <c r="G490" s="1">
        <f>SUM(BPub!AB490:AD490)/1000000</f>
        <v>130.27766647999999</v>
      </c>
    </row>
    <row r="491" spans="1:7" x14ac:dyDescent="0.25">
      <c r="A491" t="s">
        <v>485</v>
      </c>
      <c r="B491" s="1">
        <f>SUM(BPub!B491:D491)/1000000</f>
        <v>1.002</v>
      </c>
      <c r="C491" s="1">
        <f>SUM(BPub!G491:I491)/1000000</f>
        <v>1</v>
      </c>
      <c r="D491" s="1">
        <f>SUM(BPub!L491:N491)/1000000</f>
        <v>59.215216779999999</v>
      </c>
      <c r="E491" s="1">
        <f>SUM(BPub!Q491:S491)/1000000</f>
        <v>19.160759389999999</v>
      </c>
      <c r="F491" s="1">
        <f>SUM(BPub!V491:X491)/1000000</f>
        <v>48.78135168</v>
      </c>
      <c r="G491" s="1">
        <f>SUM(BPub!AB491:AD491)/1000000</f>
        <v>26.164162999999999</v>
      </c>
    </row>
    <row r="492" spans="1:7" x14ac:dyDescent="0.25">
      <c r="A492" t="s">
        <v>486</v>
      </c>
      <c r="B492" s="1">
        <f>SUM(BPub!B492:D492)/1000000</f>
        <v>0</v>
      </c>
      <c r="C492" s="1">
        <f>SUM(BPub!G492:I492)/1000000</f>
        <v>0</v>
      </c>
      <c r="D492" s="1">
        <f>SUM(BPub!L492:N492)/1000000</f>
        <v>0</v>
      </c>
      <c r="E492" s="1">
        <f>SUM(BPub!Q492:S492)/1000000</f>
        <v>0</v>
      </c>
      <c r="F492" s="1">
        <f>SUM(BPub!V492:X492)/1000000</f>
        <v>0</v>
      </c>
      <c r="G492" s="1">
        <f>SUM(BPub!AB492:AD492)/1000000</f>
        <v>85.2039075</v>
      </c>
    </row>
    <row r="493" spans="1:7" x14ac:dyDescent="0.25">
      <c r="A493" t="s">
        <v>487</v>
      </c>
      <c r="B493" s="1">
        <f>SUM(BPub!B493:D493)/1000000</f>
        <v>0</v>
      </c>
      <c r="C493" s="1">
        <f>SUM(BPub!G493:I493)/1000000</f>
        <v>0</v>
      </c>
      <c r="D493" s="1">
        <f>SUM(BPub!L493:N493)/1000000</f>
        <v>0</v>
      </c>
      <c r="E493" s="1">
        <f>SUM(BPub!Q493:S493)/1000000</f>
        <v>0</v>
      </c>
      <c r="F493" s="1">
        <f>SUM(BPub!V493:X493)/1000000</f>
        <v>0</v>
      </c>
      <c r="G493" s="1">
        <f>SUM(BPub!AB493:AD493)/1000000</f>
        <v>0</v>
      </c>
    </row>
    <row r="494" spans="1:7" x14ac:dyDescent="0.25">
      <c r="A494" t="s">
        <v>488</v>
      </c>
      <c r="B494" s="1">
        <f>SUM(BPub!B494:D494)/1000000</f>
        <v>0</v>
      </c>
      <c r="C494" s="1">
        <f>SUM(BPub!G494:I494)/1000000</f>
        <v>0</v>
      </c>
      <c r="D494" s="1">
        <f>SUM(BPub!L494:N494)/1000000</f>
        <v>0</v>
      </c>
      <c r="E494" s="1">
        <f>SUM(BPub!Q494:S494)/1000000</f>
        <v>0</v>
      </c>
      <c r="F494" s="1">
        <f>SUM(BPub!V494:X494)/1000000</f>
        <v>0</v>
      </c>
      <c r="G494" s="1">
        <f>SUM(BPub!AB494:AD494)/1000000</f>
        <v>0</v>
      </c>
    </row>
    <row r="495" spans="1:7" x14ac:dyDescent="0.25">
      <c r="A495" t="s">
        <v>489</v>
      </c>
      <c r="B495" s="1">
        <f>SUM(BPub!B495:D495)/1000000</f>
        <v>0</v>
      </c>
      <c r="C495" s="1">
        <f>SUM(BPub!G495:I495)/1000000</f>
        <v>0</v>
      </c>
      <c r="D495" s="1">
        <f>SUM(BPub!L495:N495)/1000000</f>
        <v>0</v>
      </c>
      <c r="E495" s="1">
        <f>SUM(BPub!Q495:S495)/1000000</f>
        <v>0</v>
      </c>
      <c r="F495" s="1">
        <f>SUM(BPub!V495:X495)/1000000</f>
        <v>0</v>
      </c>
      <c r="G495" s="1">
        <f>SUM(BPub!AB495:AD495)/1000000</f>
        <v>2.05395503</v>
      </c>
    </row>
    <row r="496" spans="1:7" x14ac:dyDescent="0.25">
      <c r="A496" t="s">
        <v>490</v>
      </c>
      <c r="B496" s="1">
        <f>SUM(BPub!B496:D496)/1000000</f>
        <v>0</v>
      </c>
      <c r="C496" s="1">
        <f>SUM(BPub!G496:I496)/1000000</f>
        <v>0</v>
      </c>
      <c r="D496" s="1">
        <f>SUM(BPub!L496:N496)/1000000</f>
        <v>0</v>
      </c>
      <c r="E496" s="1">
        <f>SUM(BPub!Q496:S496)/1000000</f>
        <v>0</v>
      </c>
      <c r="F496" s="1">
        <f>SUM(BPub!V496:X496)/1000000</f>
        <v>0</v>
      </c>
      <c r="G496" s="1">
        <f>SUM(BPub!AB496:AD496)/1000000</f>
        <v>0</v>
      </c>
    </row>
    <row r="497" spans="1:7" x14ac:dyDescent="0.25">
      <c r="A497" t="s">
        <v>491</v>
      </c>
      <c r="B497" s="1">
        <f>SUM(BPub!B497:D497)/1000000</f>
        <v>0</v>
      </c>
      <c r="C497" s="1">
        <f>SUM(BPub!G497:I497)/1000000</f>
        <v>0</v>
      </c>
      <c r="D497" s="1">
        <f>SUM(BPub!L497:N497)/1000000</f>
        <v>0</v>
      </c>
      <c r="E497" s="1">
        <f>SUM(BPub!Q497:S497)/1000000</f>
        <v>0</v>
      </c>
      <c r="F497" s="1">
        <f>SUM(BPub!V497:X497)/1000000</f>
        <v>0</v>
      </c>
      <c r="G497" s="1">
        <f>SUM(BPub!AB497:AD497)/1000000</f>
        <v>0</v>
      </c>
    </row>
    <row r="498" spans="1:7" x14ac:dyDescent="0.25">
      <c r="A498" t="s">
        <v>492</v>
      </c>
      <c r="B498" s="1">
        <f>SUM(BPub!B498:D498)/1000000</f>
        <v>0</v>
      </c>
      <c r="C498" s="1">
        <f>SUM(BPub!G498:I498)/1000000</f>
        <v>0</v>
      </c>
      <c r="D498" s="1">
        <f>SUM(BPub!L498:N498)/1000000</f>
        <v>0</v>
      </c>
      <c r="E498" s="1">
        <f>SUM(BPub!Q498:S498)/1000000</f>
        <v>0</v>
      </c>
      <c r="F498" s="1">
        <f>SUM(BPub!V498:X498)/1000000</f>
        <v>0</v>
      </c>
      <c r="G498" s="1">
        <f>SUM(BPub!AB498:AD498)/1000000</f>
        <v>9.3861320000000012E-2</v>
      </c>
    </row>
    <row r="499" spans="1:7" x14ac:dyDescent="0.25">
      <c r="A499" t="s">
        <v>493</v>
      </c>
      <c r="B499" s="1">
        <f>SUM(BPub!B499:D499)/1000000</f>
        <v>0</v>
      </c>
      <c r="C499" s="1">
        <f>SUM(BPub!G499:I499)/1000000</f>
        <v>0</v>
      </c>
      <c r="D499" s="1">
        <f>SUM(BPub!L499:N499)/1000000</f>
        <v>0</v>
      </c>
      <c r="E499" s="1">
        <f>SUM(BPub!Q499:S499)/1000000</f>
        <v>0</v>
      </c>
      <c r="F499" s="1">
        <f>SUM(BPub!V499:X499)/1000000</f>
        <v>0</v>
      </c>
      <c r="G499" s="1">
        <f>SUM(BPub!AB499:AD499)/1000000</f>
        <v>0</v>
      </c>
    </row>
    <row r="500" spans="1:7" x14ac:dyDescent="0.25">
      <c r="A500" t="s">
        <v>494</v>
      </c>
      <c r="B500" s="1">
        <f>SUM(BPub!B500:D500)/1000000</f>
        <v>0</v>
      </c>
      <c r="C500" s="1">
        <f>SUM(BPub!G500:I500)/1000000</f>
        <v>0</v>
      </c>
      <c r="D500" s="1">
        <f>SUM(BPub!L500:N500)/1000000</f>
        <v>0</v>
      </c>
      <c r="E500" s="1">
        <f>SUM(BPub!Q500:S500)/1000000</f>
        <v>0</v>
      </c>
      <c r="F500" s="1">
        <f>SUM(BPub!V500:X500)/1000000</f>
        <v>0</v>
      </c>
      <c r="G500" s="1">
        <f>SUM(BPub!AB500:AD500)/1000000</f>
        <v>0</v>
      </c>
    </row>
    <row r="501" spans="1:7" x14ac:dyDescent="0.25">
      <c r="A501" t="s">
        <v>495</v>
      </c>
      <c r="B501" s="1">
        <f>SUM(BPub!B501:D501)/1000000</f>
        <v>0</v>
      </c>
      <c r="C501" s="1">
        <f>SUM(BPub!G501:I501)/1000000</f>
        <v>0</v>
      </c>
      <c r="D501" s="1">
        <f>SUM(BPub!L501:N501)/1000000</f>
        <v>0</v>
      </c>
      <c r="E501" s="1">
        <f>SUM(BPub!Q501:S501)/1000000</f>
        <v>0</v>
      </c>
      <c r="F501" s="1">
        <f>SUM(BPub!V501:X501)/1000000</f>
        <v>0</v>
      </c>
      <c r="G501" s="1">
        <f>SUM(BPub!AB501:AD501)/1000000</f>
        <v>0</v>
      </c>
    </row>
    <row r="502" spans="1:7" x14ac:dyDescent="0.25">
      <c r="A502" t="s">
        <v>496</v>
      </c>
      <c r="B502" s="1">
        <f>SUM(BPub!B502:D502)/1000000</f>
        <v>0</v>
      </c>
      <c r="C502" s="1">
        <f>SUM(BPub!G502:I502)/1000000</f>
        <v>0</v>
      </c>
      <c r="D502" s="1">
        <f>SUM(BPub!L502:N502)/1000000</f>
        <v>0.42972867999999997</v>
      </c>
      <c r="E502" s="1">
        <f>SUM(BPub!Q502:S502)/1000000</f>
        <v>0</v>
      </c>
      <c r="F502" s="1">
        <f>SUM(BPub!V502:X502)/1000000</f>
        <v>0</v>
      </c>
      <c r="G502" s="1">
        <f>SUM(BPub!AB502:AD502)/1000000</f>
        <v>1.90548458</v>
      </c>
    </row>
    <row r="503" spans="1:7" x14ac:dyDescent="0.25">
      <c r="A503" t="s">
        <v>497</v>
      </c>
      <c r="B503" s="1">
        <f>SUM(BPub!B503:D503)/1000000</f>
        <v>0.68189997000000002</v>
      </c>
      <c r="C503" s="1">
        <f>SUM(BPub!G503:I503)/1000000</f>
        <v>0</v>
      </c>
      <c r="D503" s="1">
        <f>SUM(BPub!L503:N503)/1000000</f>
        <v>0</v>
      </c>
      <c r="E503" s="1">
        <f>SUM(BPub!Q503:S503)/1000000</f>
        <v>0</v>
      </c>
      <c r="F503" s="1">
        <f>SUM(BPub!V503:X503)/1000000</f>
        <v>0.62457302000000003</v>
      </c>
      <c r="G503" s="1">
        <f>SUM(BPub!AB503:AD503)/1000000</f>
        <v>0.58457302</v>
      </c>
    </row>
    <row r="504" spans="1:7" x14ac:dyDescent="0.25">
      <c r="A504" t="s">
        <v>498</v>
      </c>
      <c r="B504" s="1">
        <f>SUM(BPub!B504:D504)/1000000</f>
        <v>0</v>
      </c>
      <c r="C504" s="1">
        <f>SUM(BPub!G504:I504)/1000000</f>
        <v>0</v>
      </c>
      <c r="D504" s="1">
        <f>SUM(BPub!L504:N504)/1000000</f>
        <v>0</v>
      </c>
      <c r="E504" s="1">
        <f>SUM(BPub!Q504:S504)/1000000</f>
        <v>0</v>
      </c>
      <c r="F504" s="1">
        <f>SUM(BPub!V504:X504)/1000000</f>
        <v>0</v>
      </c>
      <c r="G504" s="1">
        <f>SUM(BPub!AB504:AD504)/1000000</f>
        <v>0</v>
      </c>
    </row>
    <row r="505" spans="1:7" x14ac:dyDescent="0.25">
      <c r="A505" t="s">
        <v>499</v>
      </c>
      <c r="B505" s="1">
        <f>SUM(BPub!B505:D505)/1000000</f>
        <v>0</v>
      </c>
      <c r="C505" s="1">
        <f>SUM(BPub!G505:I505)/1000000</f>
        <v>0</v>
      </c>
      <c r="D505" s="1">
        <f>SUM(BPub!L505:N505)/1000000</f>
        <v>0</v>
      </c>
      <c r="E505" s="1">
        <f>SUM(BPub!Q505:S505)/1000000</f>
        <v>0</v>
      </c>
      <c r="F505" s="1">
        <f>SUM(BPub!V505:X505)/1000000</f>
        <v>0</v>
      </c>
      <c r="G505" s="1">
        <f>SUM(BPub!AB505:AD505)/1000000</f>
        <v>0</v>
      </c>
    </row>
    <row r="506" spans="1:7" x14ac:dyDescent="0.25">
      <c r="A506" t="s">
        <v>500</v>
      </c>
      <c r="B506" s="1">
        <f>SUM(BPub!B506:D506)/1000000</f>
        <v>9.2695274000000012</v>
      </c>
      <c r="C506" s="1">
        <f>SUM(BPub!G506:I506)/1000000</f>
        <v>9.2695274000000012</v>
      </c>
      <c r="D506" s="1">
        <f>SUM(BPub!L506:N506)/1000000</f>
        <v>9.2695274000000012</v>
      </c>
      <c r="E506" s="1">
        <f>SUM(BPub!Q506:S506)/1000000</f>
        <v>0</v>
      </c>
      <c r="F506" s="1">
        <f>SUM(BPub!V506:X506)/1000000</f>
        <v>0</v>
      </c>
      <c r="G506" s="1">
        <f>SUM(BPub!AB506:AD506)/1000000</f>
        <v>0</v>
      </c>
    </row>
    <row r="507" spans="1:7" x14ac:dyDescent="0.25">
      <c r="A507" t="s">
        <v>501</v>
      </c>
      <c r="B507" s="1">
        <f>SUM(BPub!B507:D507)/1000000</f>
        <v>0</v>
      </c>
      <c r="C507" s="1">
        <f>SUM(BPub!G507:I507)/1000000</f>
        <v>0</v>
      </c>
      <c r="D507" s="1">
        <f>SUM(BPub!L507:N507)/1000000</f>
        <v>0</v>
      </c>
      <c r="E507" s="1">
        <f>SUM(BPub!Q507:S507)/1000000</f>
        <v>0</v>
      </c>
      <c r="F507" s="1">
        <f>SUM(BPub!V507:X507)/1000000</f>
        <v>0</v>
      </c>
      <c r="G507" s="1">
        <f>SUM(BPub!AB507:AD507)/1000000</f>
        <v>0</v>
      </c>
    </row>
    <row r="508" spans="1:7" x14ac:dyDescent="0.25">
      <c r="A508" t="s">
        <v>502</v>
      </c>
      <c r="B508" s="1">
        <f>SUM(BPub!B508:D508)/1000000</f>
        <v>9.5569693600000001</v>
      </c>
      <c r="C508" s="1">
        <f>SUM(BPub!G508:I508)/1000000</f>
        <v>7.6681199000000007</v>
      </c>
      <c r="D508" s="1">
        <f>SUM(BPub!L508:N508)/1000000</f>
        <v>18.2310321</v>
      </c>
      <c r="E508" s="1">
        <f>SUM(BPub!Q508:S508)/1000000</f>
        <v>12.55112677</v>
      </c>
      <c r="F508" s="1">
        <f>SUM(BPub!V508:X508)/1000000</f>
        <v>9.3441343800000016</v>
      </c>
      <c r="G508" s="1">
        <f>SUM(BPub!AB508:AD508)/1000000</f>
        <v>8.0291187900000001</v>
      </c>
    </row>
    <row r="509" spans="1:7" x14ac:dyDescent="0.25">
      <c r="A509" t="s">
        <v>503</v>
      </c>
      <c r="B509" s="1">
        <f>SUM(BPub!B509:D509)/1000000</f>
        <v>0</v>
      </c>
      <c r="C509" s="1">
        <f>SUM(BPub!G509:I509)/1000000</f>
        <v>0</v>
      </c>
      <c r="D509" s="1">
        <f>SUM(BPub!L509:N509)/1000000</f>
        <v>0</v>
      </c>
      <c r="E509" s="1">
        <f>SUM(BPub!Q509:S509)/1000000</f>
        <v>0</v>
      </c>
      <c r="F509" s="1">
        <f>SUM(BPub!V509:X509)/1000000</f>
        <v>0</v>
      </c>
      <c r="G509" s="1">
        <f>SUM(BPub!AB509:AD509)/1000000</f>
        <v>0</v>
      </c>
    </row>
    <row r="510" spans="1:7" x14ac:dyDescent="0.25">
      <c r="A510" t="s">
        <v>504</v>
      </c>
      <c r="B510" s="1">
        <f>SUM(BPub!B510:D510)/1000000</f>
        <v>0</v>
      </c>
      <c r="C510" s="1">
        <f>SUM(BPub!G510:I510)/1000000</f>
        <v>0</v>
      </c>
      <c r="D510" s="1">
        <f>SUM(BPub!L510:N510)/1000000</f>
        <v>5.5870801700000001</v>
      </c>
      <c r="E510" s="1">
        <f>SUM(BPub!Q510:S510)/1000000</f>
        <v>5.8014183299999997</v>
      </c>
      <c r="F510" s="1">
        <f>SUM(BPub!V510:X510)/1000000</f>
        <v>6.0390314699999994</v>
      </c>
      <c r="G510" s="1">
        <f>SUM(BPub!AB510:AD510)/1000000</f>
        <v>6.2426032400000002</v>
      </c>
    </row>
    <row r="511" spans="1:7" x14ac:dyDescent="0.25">
      <c r="A511" t="s">
        <v>505</v>
      </c>
      <c r="B511" s="1">
        <f>SUM(BPub!B511:D511)/1000000</f>
        <v>0</v>
      </c>
      <c r="C511" s="1">
        <f>SUM(BPub!G511:I511)/1000000</f>
        <v>0</v>
      </c>
      <c r="D511" s="1">
        <f>SUM(BPub!L511:N511)/1000000</f>
        <v>0</v>
      </c>
      <c r="E511" s="1">
        <f>SUM(BPub!Q511:S511)/1000000</f>
        <v>0</v>
      </c>
      <c r="F511" s="1">
        <f>SUM(BPub!V511:X511)/1000000</f>
        <v>0</v>
      </c>
      <c r="G511" s="1">
        <f>SUM(BPub!AB511:AD511)/1000000</f>
        <v>0</v>
      </c>
    </row>
    <row r="512" spans="1:7" x14ac:dyDescent="0.25">
      <c r="A512" t="s">
        <v>506</v>
      </c>
      <c r="B512" s="1">
        <f>SUM(BPub!B512:D512)/1000000</f>
        <v>1.8907368500000001</v>
      </c>
      <c r="C512" s="1">
        <f>SUM(BPub!G512:I512)/1000000</f>
        <v>0.76371515999999995</v>
      </c>
      <c r="D512" s="1">
        <f>SUM(BPub!L512:N512)/1000000</f>
        <v>2.0670556699999998</v>
      </c>
      <c r="E512" s="1">
        <f>SUM(BPub!Q512:S512)/1000000</f>
        <v>4.8771040899999996</v>
      </c>
      <c r="F512" s="1">
        <f>SUM(BPub!V512:X512)/1000000</f>
        <v>12.218080390000001</v>
      </c>
      <c r="G512" s="1">
        <f>SUM(BPub!AB512:AD512)/1000000</f>
        <v>12.93644887</v>
      </c>
    </row>
    <row r="513" spans="1:7" x14ac:dyDescent="0.25">
      <c r="A513" t="s">
        <v>507</v>
      </c>
      <c r="B513" s="1">
        <f>SUM(BPub!B513:D513)/1000000</f>
        <v>0</v>
      </c>
      <c r="C513" s="1">
        <f>SUM(BPub!G513:I513)/1000000</f>
        <v>0</v>
      </c>
      <c r="D513" s="1">
        <f>SUM(BPub!L513:N513)/1000000</f>
        <v>0</v>
      </c>
      <c r="E513" s="1">
        <f>SUM(BPub!Q513:S513)/1000000</f>
        <v>0</v>
      </c>
      <c r="F513" s="1">
        <f>SUM(BPub!V513:X513)/1000000</f>
        <v>0</v>
      </c>
      <c r="G513" s="1">
        <f>SUM(BPub!AB513:AD513)/1000000</f>
        <v>0</v>
      </c>
    </row>
    <row r="514" spans="1:7" x14ac:dyDescent="0.25">
      <c r="A514" t="s">
        <v>508</v>
      </c>
      <c r="B514" s="1">
        <f>SUM(BPub!B514:D514)/1000000</f>
        <v>1.6272956199999999</v>
      </c>
      <c r="C514" s="1">
        <f>SUM(BPub!G514:I514)/1000000</f>
        <v>0.68288618000000001</v>
      </c>
      <c r="D514" s="1">
        <f>SUM(BPub!L514:N514)/1000000</f>
        <v>1.82590228</v>
      </c>
      <c r="E514" s="1">
        <f>SUM(BPub!Q514:S514)/1000000</f>
        <v>4.7898898799999996</v>
      </c>
      <c r="F514" s="1">
        <f>SUM(BPub!V514:X514)/1000000</f>
        <v>11.416165490000001</v>
      </c>
      <c r="G514" s="1">
        <f>SUM(BPub!AB514:AD514)/1000000</f>
        <v>12.21421194</v>
      </c>
    </row>
    <row r="515" spans="1:7" x14ac:dyDescent="0.25">
      <c r="A515" t="s">
        <v>509</v>
      </c>
      <c r="B515" s="1">
        <f>SUM(BPub!B515:D515)/1000000</f>
        <v>0.2975469</v>
      </c>
      <c r="C515" s="1">
        <f>SUM(BPub!G515:I515)/1000000</f>
        <v>8.2397350000000008E-2</v>
      </c>
      <c r="D515" s="1">
        <f>SUM(BPub!L515:N515)/1000000</f>
        <v>0.24335646999999999</v>
      </c>
      <c r="E515" s="1">
        <f>SUM(BPub!Q515:S515)/1000000</f>
        <v>9.0825950000000003E-2</v>
      </c>
      <c r="F515" s="1">
        <f>SUM(BPub!V515:X515)/1000000</f>
        <v>0.91221316999999991</v>
      </c>
      <c r="G515" s="1">
        <f>SUM(BPub!AB515:AD515)/1000000</f>
        <v>1.0531295000000001</v>
      </c>
    </row>
    <row r="516" spans="1:7" x14ac:dyDescent="0.25">
      <c r="A516" t="s">
        <v>510</v>
      </c>
      <c r="B516" s="1">
        <f>SUM(BPub!B516:D516)/1000000</f>
        <v>-3.4105669999999998E-2</v>
      </c>
      <c r="C516" s="1">
        <f>SUM(BPub!G516:I516)/1000000</f>
        <v>-1.5683699999999999E-3</v>
      </c>
      <c r="D516" s="1">
        <f>SUM(BPub!L516:N516)/1000000</f>
        <v>-2.2030800000000001E-3</v>
      </c>
      <c r="E516" s="1">
        <f>SUM(BPub!Q516:S516)/1000000</f>
        <v>-3.6117399999999996E-3</v>
      </c>
      <c r="F516" s="1">
        <f>SUM(BPub!V516:X516)/1000000</f>
        <v>-0.11029827</v>
      </c>
      <c r="G516" s="1">
        <f>SUM(BPub!AB516:AD516)/1000000</f>
        <v>-0.33089257</v>
      </c>
    </row>
    <row r="517" spans="1:7" x14ac:dyDescent="0.25">
      <c r="A517" t="s">
        <v>511</v>
      </c>
      <c r="B517" s="1">
        <f>SUM(BPub!B517:D517)/1000000</f>
        <v>0.58954574999999998</v>
      </c>
      <c r="C517" s="1">
        <f>SUM(BPub!G517:I517)/1000000</f>
        <v>2.5633684800000003</v>
      </c>
      <c r="D517" s="1">
        <f>SUM(BPub!L517:N517)/1000000</f>
        <v>2.02919128</v>
      </c>
      <c r="E517" s="1">
        <f>SUM(BPub!Q517:S517)/1000000</f>
        <v>2.2210981599999999</v>
      </c>
      <c r="F517" s="1">
        <f>SUM(BPub!V517:X517)/1000000</f>
        <v>2.19776105</v>
      </c>
      <c r="G517" s="1">
        <f>SUM(BPub!AB517:AD517)/1000000</f>
        <v>2.6149654400000002</v>
      </c>
    </row>
    <row r="518" spans="1:7" x14ac:dyDescent="0.25">
      <c r="A518" t="s">
        <v>512</v>
      </c>
      <c r="B518" s="1">
        <f>SUM(BPub!B518:D518)/1000000</f>
        <v>0</v>
      </c>
      <c r="C518" s="1">
        <f>SUM(BPub!G518:I518)/1000000</f>
        <v>0</v>
      </c>
      <c r="D518" s="1">
        <f>SUM(BPub!L518:N518)/1000000</f>
        <v>0</v>
      </c>
      <c r="E518" s="1">
        <f>SUM(BPub!Q518:S518)/1000000</f>
        <v>0</v>
      </c>
      <c r="F518" s="1">
        <f>SUM(BPub!V518:X518)/1000000</f>
        <v>0</v>
      </c>
      <c r="G518" s="1">
        <f>SUM(BPub!AB518:AD518)/1000000</f>
        <v>0</v>
      </c>
    </row>
    <row r="519" spans="1:7" x14ac:dyDescent="0.25">
      <c r="A519" t="s">
        <v>513</v>
      </c>
      <c r="B519" s="1">
        <f>SUM(BPub!B519:D519)/1000000</f>
        <v>0</v>
      </c>
      <c r="C519" s="1">
        <f>SUM(BPub!G519:I519)/1000000</f>
        <v>0</v>
      </c>
      <c r="D519" s="1">
        <f>SUM(BPub!L519:N519)/1000000</f>
        <v>0</v>
      </c>
      <c r="E519" s="1">
        <f>SUM(BPub!Q519:S519)/1000000</f>
        <v>0</v>
      </c>
      <c r="F519" s="1">
        <f>SUM(BPub!V519:X519)/1000000</f>
        <v>0</v>
      </c>
      <c r="G519" s="1">
        <f>SUM(BPub!AB519:AD519)/1000000</f>
        <v>0</v>
      </c>
    </row>
    <row r="520" spans="1:7" x14ac:dyDescent="0.25">
      <c r="A520" t="s">
        <v>514</v>
      </c>
      <c r="B520" s="1">
        <f>SUM(BPub!B520:D520)/1000000</f>
        <v>0</v>
      </c>
      <c r="C520" s="1">
        <f>SUM(BPub!G520:I520)/1000000</f>
        <v>0</v>
      </c>
      <c r="D520" s="1">
        <f>SUM(BPub!L520:N520)/1000000</f>
        <v>0</v>
      </c>
      <c r="E520" s="1">
        <f>SUM(BPub!Q520:S520)/1000000</f>
        <v>0</v>
      </c>
      <c r="F520" s="1">
        <f>SUM(BPub!V520:X520)/1000000</f>
        <v>0</v>
      </c>
      <c r="G520" s="1">
        <f>SUM(BPub!AB520:AD520)/1000000</f>
        <v>0</v>
      </c>
    </row>
    <row r="521" spans="1:7" x14ac:dyDescent="0.25">
      <c r="A521" t="s">
        <v>515</v>
      </c>
      <c r="B521" s="1">
        <f>SUM(BPub!B521:D521)/1000000</f>
        <v>1.0646631100000001</v>
      </c>
      <c r="C521" s="1">
        <f>SUM(BPub!G521:I521)/1000000</f>
        <v>1.30304636</v>
      </c>
      <c r="D521" s="1">
        <f>SUM(BPub!L521:N521)/1000000</f>
        <v>1.6730889600000001</v>
      </c>
      <c r="E521" s="1">
        <f>SUM(BPub!Q521:S521)/1000000</f>
        <v>2.4957658899999995</v>
      </c>
      <c r="F521" s="1">
        <f>SUM(BPub!V521:X521)/1000000</f>
        <v>3.1761989599999998</v>
      </c>
      <c r="G521" s="1">
        <f>SUM(BPub!AB521:AD521)/1000000</f>
        <v>5.0987267899999997</v>
      </c>
    </row>
    <row r="522" spans="1:7" x14ac:dyDescent="0.25">
      <c r="A522" t="s">
        <v>516</v>
      </c>
      <c r="B522" s="1">
        <f>SUM(BPub!B522:D522)/1000000</f>
        <v>0.23327404999999998</v>
      </c>
      <c r="C522" s="1">
        <f>SUM(BPub!G522:I522)/1000000</f>
        <v>0.23327404999999998</v>
      </c>
      <c r="D522" s="1">
        <f>SUM(BPub!L522:N522)/1000000</f>
        <v>0.23327404999999998</v>
      </c>
      <c r="E522" s="1">
        <f>SUM(BPub!Q522:S522)/1000000</f>
        <v>0.23327404999999998</v>
      </c>
      <c r="F522" s="1">
        <f>SUM(BPub!V522:X522)/1000000</f>
        <v>0.23327404999999998</v>
      </c>
      <c r="G522" s="1">
        <f>SUM(BPub!AB522:AD522)/1000000</f>
        <v>0.23327404999999998</v>
      </c>
    </row>
    <row r="523" spans="1:7" x14ac:dyDescent="0.25">
      <c r="A523" t="s">
        <v>517</v>
      </c>
      <c r="B523" s="1">
        <f>SUM(BPub!B523:D523)/1000000</f>
        <v>0</v>
      </c>
      <c r="C523" s="1">
        <f>SUM(BPub!G523:I523)/1000000</f>
        <v>0</v>
      </c>
      <c r="D523" s="1">
        <f>SUM(BPub!L523:N523)/1000000</f>
        <v>0</v>
      </c>
      <c r="E523" s="1">
        <f>SUM(BPub!Q523:S523)/1000000</f>
        <v>0</v>
      </c>
      <c r="F523" s="1">
        <f>SUM(BPub!V523:X523)/1000000</f>
        <v>0</v>
      </c>
      <c r="G523" s="1">
        <f>SUM(BPub!AB523:AD523)/1000000</f>
        <v>0</v>
      </c>
    </row>
    <row r="524" spans="1:7" x14ac:dyDescent="0.25">
      <c r="A524" t="s">
        <v>518</v>
      </c>
      <c r="B524" s="1">
        <f>SUM(BPub!B524:D524)/1000000</f>
        <v>1.0200000000000001E-3</v>
      </c>
      <c r="C524" s="1">
        <f>SUM(BPub!G524:I524)/1000000</f>
        <v>1.9163487800000001</v>
      </c>
      <c r="D524" s="1">
        <f>SUM(BPub!L524:N524)/1000000</f>
        <v>1.2653326200000001</v>
      </c>
      <c r="E524" s="1">
        <f>SUM(BPub!Q524:S524)/1000000</f>
        <v>0.97230340999999998</v>
      </c>
      <c r="F524" s="1">
        <f>SUM(BPub!V524:X524)/1000000</f>
        <v>0.76813049</v>
      </c>
      <c r="G524" s="1">
        <f>SUM(BPub!AB524:AD524)/1000000</f>
        <v>6.5042429999999998E-2</v>
      </c>
    </row>
    <row r="525" spans="1:7" x14ac:dyDescent="0.25">
      <c r="A525" t="s">
        <v>519</v>
      </c>
      <c r="B525" s="1">
        <f>SUM(BPub!B525:D525)/1000000</f>
        <v>-0.70941141000000008</v>
      </c>
      <c r="C525" s="1">
        <f>SUM(BPub!G525:I525)/1000000</f>
        <v>-0.88930070999999999</v>
      </c>
      <c r="D525" s="1">
        <f>SUM(BPub!L525:N525)/1000000</f>
        <v>-1.1425043500000001</v>
      </c>
      <c r="E525" s="1">
        <f>SUM(BPub!Q525:S525)/1000000</f>
        <v>-1.48024519</v>
      </c>
      <c r="F525" s="1">
        <f>SUM(BPub!V525:X525)/1000000</f>
        <v>-1.97984245</v>
      </c>
      <c r="G525" s="1">
        <f>SUM(BPub!AB525:AD525)/1000000</f>
        <v>-2.78207783</v>
      </c>
    </row>
    <row r="526" spans="1:7" x14ac:dyDescent="0.25">
      <c r="A526" t="s">
        <v>520</v>
      </c>
      <c r="B526" s="1">
        <f>SUM(BPub!B526:D526)/1000000</f>
        <v>0.17285681</v>
      </c>
      <c r="C526" s="1">
        <f>SUM(BPub!G526:I526)/1000000</f>
        <v>0.22669535999999998</v>
      </c>
      <c r="D526" s="1">
        <f>SUM(BPub!L526:N526)/1000000</f>
        <v>0.27265504000000002</v>
      </c>
      <c r="E526" s="1">
        <f>SUM(BPub!Q526:S526)/1000000</f>
        <v>0.32231042999999998</v>
      </c>
      <c r="F526" s="1">
        <f>SUM(BPub!V526:X526)/1000000</f>
        <v>0.36042883999999997</v>
      </c>
      <c r="G526" s="1">
        <f>SUM(BPub!AB526:AD526)/1000000</f>
        <v>0.43748754000000006</v>
      </c>
    </row>
    <row r="527" spans="1:7" x14ac:dyDescent="0.25">
      <c r="A527" t="s">
        <v>521</v>
      </c>
      <c r="B527" s="1">
        <f>SUM(BPub!B527:D527)/1000000</f>
        <v>0.17061862999999999</v>
      </c>
      <c r="C527" s="1">
        <f>SUM(BPub!G527:I527)/1000000</f>
        <v>0.22445718000000001</v>
      </c>
      <c r="D527" s="1">
        <f>SUM(BPub!L527:N527)/1000000</f>
        <v>0.27041685999999998</v>
      </c>
      <c r="E527" s="1">
        <f>SUM(BPub!Q527:S527)/1000000</f>
        <v>0.32007225</v>
      </c>
      <c r="F527" s="1">
        <f>SUM(BPub!V527:X527)/1000000</f>
        <v>0.35819066000000005</v>
      </c>
      <c r="G527" s="1">
        <f>SUM(BPub!AB527:AD527)/1000000</f>
        <v>0.43524935999999997</v>
      </c>
    </row>
    <row r="528" spans="1:7" x14ac:dyDescent="0.25">
      <c r="A528" t="s">
        <v>522</v>
      </c>
      <c r="B528" s="1">
        <f>SUM(BPub!B528:D528)/1000000</f>
        <v>0</v>
      </c>
      <c r="C528" s="1">
        <f>SUM(BPub!G528:I528)/1000000</f>
        <v>0</v>
      </c>
      <c r="D528" s="1">
        <f>SUM(BPub!L528:N528)/1000000</f>
        <v>0</v>
      </c>
      <c r="E528" s="1">
        <f>SUM(BPub!Q528:S528)/1000000</f>
        <v>0</v>
      </c>
      <c r="F528" s="1">
        <f>SUM(BPub!V528:X528)/1000000</f>
        <v>0</v>
      </c>
      <c r="G528" s="1">
        <f>SUM(BPub!AB528:AD528)/1000000</f>
        <v>0</v>
      </c>
    </row>
    <row r="529" spans="1:7" x14ac:dyDescent="0.25">
      <c r="A529" t="s">
        <v>523</v>
      </c>
      <c r="B529" s="1">
        <f>SUM(BPub!B529:D529)/1000000</f>
        <v>0</v>
      </c>
      <c r="C529" s="1">
        <f>SUM(BPub!G529:I529)/1000000</f>
        <v>0</v>
      </c>
      <c r="D529" s="1">
        <f>SUM(BPub!L529:N529)/1000000</f>
        <v>0</v>
      </c>
      <c r="E529" s="1">
        <f>SUM(BPub!Q529:S529)/1000000</f>
        <v>0</v>
      </c>
      <c r="F529" s="1">
        <f>SUM(BPub!V529:X529)/1000000</f>
        <v>0</v>
      </c>
      <c r="G529" s="1">
        <f>SUM(BPub!AB529:AD529)/1000000</f>
        <v>0</v>
      </c>
    </row>
    <row r="530" spans="1:7" x14ac:dyDescent="0.25">
      <c r="A530" t="s">
        <v>524</v>
      </c>
      <c r="B530" s="1">
        <f>SUM(BPub!B530:D530)/1000000</f>
        <v>0</v>
      </c>
      <c r="C530" s="1">
        <f>SUM(BPub!G530:I530)/1000000</f>
        <v>0</v>
      </c>
      <c r="D530" s="1">
        <f>SUM(BPub!L530:N530)/1000000</f>
        <v>0</v>
      </c>
      <c r="E530" s="1">
        <f>SUM(BPub!Q530:S530)/1000000</f>
        <v>0</v>
      </c>
      <c r="F530" s="1">
        <f>SUM(BPub!V530:X530)/1000000</f>
        <v>0</v>
      </c>
      <c r="G530" s="1">
        <f>SUM(BPub!AB530:AD530)/1000000</f>
        <v>0</v>
      </c>
    </row>
    <row r="531" spans="1:7" x14ac:dyDescent="0.25">
      <c r="A531" t="s">
        <v>525</v>
      </c>
      <c r="B531" s="1">
        <f>SUM(BPub!B531:D531)/1000000</f>
        <v>0</v>
      </c>
      <c r="C531" s="1">
        <f>SUM(BPub!G531:I531)/1000000</f>
        <v>0</v>
      </c>
      <c r="D531" s="1">
        <f>SUM(BPub!L531:N531)/1000000</f>
        <v>0</v>
      </c>
      <c r="E531" s="1">
        <f>SUM(BPub!Q531:S531)/1000000</f>
        <v>0</v>
      </c>
      <c r="F531" s="1">
        <f>SUM(BPub!V531:X531)/1000000</f>
        <v>0</v>
      </c>
      <c r="G531" s="1">
        <f>SUM(BPub!AB531:AD531)/1000000</f>
        <v>0</v>
      </c>
    </row>
    <row r="532" spans="1:7" x14ac:dyDescent="0.25">
      <c r="A532" t="s">
        <v>526</v>
      </c>
      <c r="B532" s="1">
        <f>SUM(BPub!B532:D532)/1000000</f>
        <v>0</v>
      </c>
      <c r="C532" s="1">
        <f>SUM(BPub!G532:I532)/1000000</f>
        <v>0</v>
      </c>
      <c r="D532" s="1">
        <f>SUM(BPub!L532:N532)/1000000</f>
        <v>0</v>
      </c>
      <c r="E532" s="1">
        <f>SUM(BPub!Q532:S532)/1000000</f>
        <v>0</v>
      </c>
      <c r="F532" s="1">
        <f>SUM(BPub!V532:X532)/1000000</f>
        <v>0</v>
      </c>
      <c r="G532" s="1">
        <f>SUM(BPub!AB532:AD532)/1000000</f>
        <v>0</v>
      </c>
    </row>
    <row r="533" spans="1:7" x14ac:dyDescent="0.25">
      <c r="A533" t="s">
        <v>527</v>
      </c>
      <c r="B533" s="1">
        <f>SUM(BPub!B533:D533)/1000000</f>
        <v>0.99324435000000011</v>
      </c>
      <c r="C533" s="1">
        <f>SUM(BPub!G533:I533)/1000000</f>
        <v>0.82138334000000013</v>
      </c>
      <c r="D533" s="1">
        <f>SUM(BPub!L533:N533)/1000000</f>
        <v>0.88936150000000003</v>
      </c>
      <c r="E533" s="1">
        <f>SUM(BPub!Q533:S533)/1000000</f>
        <v>0.47911083000000004</v>
      </c>
      <c r="F533" s="1">
        <f>SUM(BPub!V533:X533)/1000000</f>
        <v>1.67416798</v>
      </c>
      <c r="G533" s="1">
        <f>SUM(BPub!AB533:AD533)/1000000</f>
        <v>9.4962904500000018</v>
      </c>
    </row>
    <row r="534" spans="1:7" x14ac:dyDescent="0.25">
      <c r="A534" t="s">
        <v>528</v>
      </c>
      <c r="B534" s="1">
        <f>SUM(BPub!B534:D534)/1000000</f>
        <v>0.31891206</v>
      </c>
      <c r="C534" s="1">
        <f>SUM(BPub!G534:I534)/1000000</f>
        <v>6.2718699999999997E-3</v>
      </c>
      <c r="D534" s="1">
        <f>SUM(BPub!L534:N534)/1000000</f>
        <v>0.25834165000000003</v>
      </c>
      <c r="E534" s="1">
        <f>SUM(BPub!Q534:S534)/1000000</f>
        <v>0.23376719000000001</v>
      </c>
      <c r="F534" s="1">
        <f>SUM(BPub!V534:X534)/1000000</f>
        <v>0.89035490000000006</v>
      </c>
      <c r="G534" s="1">
        <f>SUM(BPub!AB534:AD534)/1000000</f>
        <v>0.48590250000000001</v>
      </c>
    </row>
    <row r="535" spans="1:7" x14ac:dyDescent="0.25">
      <c r="A535" t="s">
        <v>529</v>
      </c>
      <c r="B535" s="1">
        <f>SUM(BPub!B535:D535)/1000000</f>
        <v>0</v>
      </c>
      <c r="C535" s="1">
        <f>SUM(BPub!G535:I535)/1000000</f>
        <v>0</v>
      </c>
      <c r="D535" s="1">
        <f>SUM(BPub!L535:N535)/1000000</f>
        <v>0</v>
      </c>
      <c r="E535" s="1">
        <f>SUM(BPub!Q535:S535)/1000000</f>
        <v>0</v>
      </c>
      <c r="F535" s="1">
        <f>SUM(BPub!V535:X535)/1000000</f>
        <v>0</v>
      </c>
      <c r="G535" s="1">
        <f>SUM(BPub!AB535:AD535)/1000000</f>
        <v>0</v>
      </c>
    </row>
    <row r="536" spans="1:7" x14ac:dyDescent="0.25">
      <c r="A536" t="s">
        <v>530</v>
      </c>
      <c r="B536" s="1">
        <f>SUM(BPub!B536:D536)/1000000</f>
        <v>6.30044E-3</v>
      </c>
      <c r="C536" s="1">
        <f>SUM(BPub!G536:I536)/1000000</f>
        <v>6.30044E-3</v>
      </c>
      <c r="D536" s="1">
        <f>SUM(BPub!L536:N536)/1000000</f>
        <v>8.6854400000000009E-3</v>
      </c>
      <c r="E536" s="1">
        <f>SUM(BPub!Q536:S536)/1000000</f>
        <v>9.7154400000000005E-3</v>
      </c>
      <c r="F536" s="1">
        <f>SUM(BPub!V536:X536)/1000000</f>
        <v>9.5904399999999987E-3</v>
      </c>
      <c r="G536" s="1">
        <f>SUM(BPub!AB536:AD536)/1000000</f>
        <v>9.5904399999999987E-3</v>
      </c>
    </row>
    <row r="537" spans="1:7" x14ac:dyDescent="0.25">
      <c r="A537" t="s">
        <v>531</v>
      </c>
      <c r="B537" s="1">
        <f>SUM(BPub!B537:D537)/1000000</f>
        <v>1.4543E-3</v>
      </c>
      <c r="C537" s="1">
        <f>SUM(BPub!G537:I537)/1000000</f>
        <v>1.5342999999999999E-3</v>
      </c>
      <c r="D537" s="1">
        <f>SUM(BPub!L537:N537)/1000000</f>
        <v>1.4543E-3</v>
      </c>
      <c r="E537" s="1">
        <f>SUM(BPub!Q537:S537)/1000000</f>
        <v>1.4143000000000001E-3</v>
      </c>
      <c r="F537" s="1">
        <f>SUM(BPub!V537:X537)/1000000</f>
        <v>1.4143000000000001E-3</v>
      </c>
      <c r="G537" s="1">
        <f>SUM(BPub!AB537:AD537)/1000000</f>
        <v>1.4143000000000001E-3</v>
      </c>
    </row>
    <row r="538" spans="1:7" x14ac:dyDescent="0.25">
      <c r="A538" t="s">
        <v>532</v>
      </c>
      <c r="B538" s="1">
        <f>SUM(BPub!B538:D538)/1000000</f>
        <v>0.66657755000000007</v>
      </c>
      <c r="C538" s="1">
        <f>SUM(BPub!G538:I538)/1000000</f>
        <v>0.80727673</v>
      </c>
      <c r="D538" s="1">
        <f>SUM(BPub!L538:N538)/1000000</f>
        <v>0.62088010999999999</v>
      </c>
      <c r="E538" s="1">
        <f>SUM(BPub!Q538:S538)/1000000</f>
        <v>0.2342139</v>
      </c>
      <c r="F538" s="1">
        <f>SUM(BPub!V538:X538)/1000000</f>
        <v>0.77280834000000009</v>
      </c>
      <c r="G538" s="1">
        <f>SUM(BPub!AB538:AD538)/1000000</f>
        <v>8.9993832100000013</v>
      </c>
    </row>
    <row r="539" spans="1:7" x14ac:dyDescent="0.25">
      <c r="A539" t="s">
        <v>533</v>
      </c>
      <c r="B539" s="1">
        <f>SUM(BPub!B539:D539)/1000000</f>
        <v>-12.368249909999999</v>
      </c>
      <c r="C539" s="1">
        <f>SUM(BPub!G539:I539)/1000000</f>
        <v>-8.8581208399999998</v>
      </c>
      <c r="D539" s="1">
        <f>SUM(BPub!L539:N539)/1000000</f>
        <v>-8.8967094399999986</v>
      </c>
      <c r="E539" s="1">
        <f>SUM(BPub!Q539:S539)/1000000</f>
        <v>-8.0118458199999996</v>
      </c>
      <c r="F539" s="1">
        <f>SUM(BPub!V539:X539)/1000000</f>
        <v>-8.7067334800000005</v>
      </c>
      <c r="G539" s="1">
        <f>SUM(BPub!AB539:AD539)/1000000</f>
        <v>-14.557502710000001</v>
      </c>
    </row>
    <row r="540" spans="1:7" x14ac:dyDescent="0.25">
      <c r="A540" t="s">
        <v>534</v>
      </c>
      <c r="B540" s="1">
        <f>SUM(BPub!B540:D540)/1000000</f>
        <v>-1.8764017500000001</v>
      </c>
      <c r="C540" s="1">
        <f>SUM(BPub!G540:I540)/1000000</f>
        <v>-0.72602377000000007</v>
      </c>
      <c r="D540" s="1">
        <f>SUM(BPub!L540:N540)/1000000</f>
        <v>-0.67680562</v>
      </c>
      <c r="E540" s="1">
        <f>SUM(BPub!Q540:S540)/1000000</f>
        <v>-0.63928580000000002</v>
      </c>
      <c r="F540" s="1">
        <f>SUM(BPub!V540:X540)/1000000</f>
        <v>-0.64393979000000001</v>
      </c>
      <c r="G540" s="1">
        <f>SUM(BPub!AB540:AD540)/1000000</f>
        <v>-4.8323245899999998</v>
      </c>
    </row>
    <row r="541" spans="1:7" x14ac:dyDescent="0.25">
      <c r="A541" t="s">
        <v>535</v>
      </c>
      <c r="B541" s="1">
        <f>SUM(BPub!B541:D541)/1000000</f>
        <v>-9.8980835200000001</v>
      </c>
      <c r="C541" s="1">
        <f>SUM(BPub!G541:I541)/1000000</f>
        <v>-7.6761399000000008</v>
      </c>
      <c r="D541" s="1">
        <f>SUM(BPub!L541:N541)/1000000</f>
        <v>-7.7996448599999999</v>
      </c>
      <c r="E541" s="1">
        <f>SUM(BPub!Q541:S541)/1000000</f>
        <v>-7.3399937400000006</v>
      </c>
      <c r="F541" s="1">
        <f>SUM(BPub!V541:X541)/1000000</f>
        <v>-8.0357954100000004</v>
      </c>
      <c r="G541" s="1">
        <f>SUM(BPub!AB541:AD541)/1000000</f>
        <v>-9.3392867100000014</v>
      </c>
    </row>
    <row r="542" spans="1:7" x14ac:dyDescent="0.25">
      <c r="A542" t="s">
        <v>536</v>
      </c>
      <c r="B542" s="1">
        <f>SUM(BPub!B542:D542)/1000000</f>
        <v>-0.59376464000000007</v>
      </c>
      <c r="C542" s="1">
        <f>SUM(BPub!G542:I542)/1000000</f>
        <v>-0.45595716999999997</v>
      </c>
      <c r="D542" s="1">
        <f>SUM(BPub!L542:N542)/1000000</f>
        <v>-0.42025895999999996</v>
      </c>
      <c r="E542" s="1">
        <f>SUM(BPub!Q542:S542)/1000000</f>
        <v>-3.2566279999999996E-2</v>
      </c>
      <c r="F542" s="1">
        <f>SUM(BPub!V542:X542)/1000000</f>
        <v>-2.6998280000000003E-2</v>
      </c>
      <c r="G542" s="1">
        <f>SUM(BPub!AB542:AD542)/1000000</f>
        <v>-0.38589140999999999</v>
      </c>
    </row>
    <row r="543" spans="1:7" x14ac:dyDescent="0.25">
      <c r="A543" t="s">
        <v>537</v>
      </c>
      <c r="B543" s="1">
        <f>SUM(BPub!B543:D543)/1000000</f>
        <v>420.68544725999999</v>
      </c>
      <c r="C543" s="1">
        <f>SUM(BPub!G543:I543)/1000000</f>
        <v>632.67240529999992</v>
      </c>
      <c r="D543" s="1">
        <f>SUM(BPub!L543:N543)/1000000</f>
        <v>1525.71896335</v>
      </c>
      <c r="E543" s="1">
        <f>SUM(BPub!Q543:S543)/1000000</f>
        <v>1905.1029038299998</v>
      </c>
      <c r="F543" s="1">
        <f>SUM(BPub!V543:X543)/1000000</f>
        <v>2073.38146048</v>
      </c>
      <c r="G543" s="1">
        <f>SUM(BPub!AB543:AD543)/1000000</f>
        <v>3123.1222064499998</v>
      </c>
    </row>
    <row r="544" spans="1:7" x14ac:dyDescent="0.25">
      <c r="A544" t="s">
        <v>538</v>
      </c>
      <c r="B544" s="1">
        <f>SUM(BPub!B544:D544)/1000000</f>
        <v>48.297580590000003</v>
      </c>
      <c r="C544" s="1">
        <f>SUM(BPub!G544:I544)/1000000</f>
        <v>213.64088898</v>
      </c>
      <c r="D544" s="1">
        <f>SUM(BPub!L544:N544)/1000000</f>
        <v>1037.90613562</v>
      </c>
      <c r="E544" s="1">
        <f>SUM(BPub!Q544:S544)/1000000</f>
        <v>1293.82154124</v>
      </c>
      <c r="F544" s="1">
        <f>SUM(BPub!V544:X544)/1000000</f>
        <v>1430.3299846199998</v>
      </c>
      <c r="G544" s="1">
        <f>SUM(BPub!AB544:AD544)/1000000</f>
        <v>2385.45980848</v>
      </c>
    </row>
    <row r="545" spans="1:7" x14ac:dyDescent="0.25">
      <c r="A545" t="s">
        <v>539</v>
      </c>
      <c r="B545" s="1">
        <f>SUM(BPub!B545:D545)/1000000</f>
        <v>6.9808379400000007</v>
      </c>
      <c r="C545" s="1">
        <f>SUM(BPub!G545:I545)/1000000</f>
        <v>16.142496659999999</v>
      </c>
      <c r="D545" s="1">
        <f>SUM(BPub!L545:N545)/1000000</f>
        <v>16.38408059</v>
      </c>
      <c r="E545" s="1">
        <f>SUM(BPub!Q545:S545)/1000000</f>
        <v>34.20815984</v>
      </c>
      <c r="F545" s="1">
        <f>SUM(BPub!V545:X545)/1000000</f>
        <v>32.863941820000001</v>
      </c>
      <c r="G545" s="1">
        <f>SUM(BPub!AB545:AD545)/1000000</f>
        <v>20.235911340000001</v>
      </c>
    </row>
    <row r="546" spans="1:7" x14ac:dyDescent="0.25">
      <c r="A546" t="s">
        <v>540</v>
      </c>
      <c r="B546" s="1">
        <f>SUM(BPub!B546:D546)/1000000</f>
        <v>0</v>
      </c>
      <c r="C546" s="1">
        <f>SUM(BPub!G546:I546)/1000000</f>
        <v>0</v>
      </c>
      <c r="D546" s="1">
        <f>SUM(BPub!L546:N546)/1000000</f>
        <v>0</v>
      </c>
      <c r="E546" s="1">
        <f>SUM(BPub!Q546:S546)/1000000</f>
        <v>0</v>
      </c>
      <c r="F546" s="1">
        <f>SUM(BPub!V546:X546)/1000000</f>
        <v>0</v>
      </c>
      <c r="G546" s="1">
        <f>SUM(BPub!AB546:AD546)/1000000</f>
        <v>0</v>
      </c>
    </row>
    <row r="547" spans="1:7" x14ac:dyDescent="0.25">
      <c r="A547" t="s">
        <v>541</v>
      </c>
      <c r="B547" s="1">
        <f>SUM(BPub!B547:D547)/1000000</f>
        <v>0</v>
      </c>
      <c r="C547" s="1">
        <f>SUM(BPub!G547:I547)/1000000</f>
        <v>0</v>
      </c>
      <c r="D547" s="1">
        <f>SUM(BPub!L547:N547)/1000000</f>
        <v>0</v>
      </c>
      <c r="E547" s="1">
        <f>SUM(BPub!Q547:S547)/1000000</f>
        <v>0</v>
      </c>
      <c r="F547" s="1">
        <f>SUM(BPub!V547:X547)/1000000</f>
        <v>0</v>
      </c>
      <c r="G547" s="1">
        <f>SUM(BPub!AB547:AD547)/1000000</f>
        <v>0</v>
      </c>
    </row>
    <row r="548" spans="1:7" x14ac:dyDescent="0.25">
      <c r="A548" t="s">
        <v>542</v>
      </c>
      <c r="B548" s="1">
        <f>SUM(BPub!B548:D548)/1000000</f>
        <v>0</v>
      </c>
      <c r="C548" s="1">
        <f>SUM(BPub!G548:I548)/1000000</f>
        <v>0</v>
      </c>
      <c r="D548" s="1">
        <f>SUM(BPub!L548:N548)/1000000</f>
        <v>0</v>
      </c>
      <c r="E548" s="1">
        <f>SUM(BPub!Q548:S548)/1000000</f>
        <v>0</v>
      </c>
      <c r="F548" s="1">
        <f>SUM(BPub!V548:X548)/1000000</f>
        <v>0</v>
      </c>
      <c r="G548" s="1">
        <f>SUM(BPub!AB548:AD548)/1000000</f>
        <v>0</v>
      </c>
    </row>
    <row r="549" spans="1:7" x14ac:dyDescent="0.25">
      <c r="A549" t="s">
        <v>543</v>
      </c>
      <c r="B549" s="1">
        <f>SUM(BPub!B549:D549)/1000000</f>
        <v>0</v>
      </c>
      <c r="C549" s="1">
        <f>SUM(BPub!G549:I549)/1000000</f>
        <v>0</v>
      </c>
      <c r="D549" s="1">
        <f>SUM(BPub!L549:N549)/1000000</f>
        <v>0</v>
      </c>
      <c r="E549" s="1">
        <f>SUM(BPub!Q549:S549)/1000000</f>
        <v>0</v>
      </c>
      <c r="F549" s="1">
        <f>SUM(BPub!V549:X549)/1000000</f>
        <v>0</v>
      </c>
      <c r="G549" s="1">
        <f>SUM(BPub!AB549:AD549)/1000000</f>
        <v>0</v>
      </c>
    </row>
    <row r="550" spans="1:7" x14ac:dyDescent="0.25">
      <c r="A550" t="s">
        <v>544</v>
      </c>
      <c r="B550" s="1">
        <f>SUM(BPub!B550:D550)/1000000</f>
        <v>0</v>
      </c>
      <c r="C550" s="1">
        <f>SUM(BPub!G550:I550)/1000000</f>
        <v>0</v>
      </c>
      <c r="D550" s="1">
        <f>SUM(BPub!L550:N550)/1000000</f>
        <v>0</v>
      </c>
      <c r="E550" s="1">
        <f>SUM(BPub!Q550:S550)/1000000</f>
        <v>0</v>
      </c>
      <c r="F550" s="1">
        <f>SUM(BPub!V550:X550)/1000000</f>
        <v>0</v>
      </c>
      <c r="G550" s="1">
        <f>SUM(BPub!AB550:AD550)/1000000</f>
        <v>0</v>
      </c>
    </row>
    <row r="551" spans="1:7" x14ac:dyDescent="0.25">
      <c r="A551" t="s">
        <v>545</v>
      </c>
      <c r="B551" s="1">
        <f>SUM(BPub!B551:D551)/1000000</f>
        <v>0</v>
      </c>
      <c r="C551" s="1">
        <f>SUM(BPub!G551:I551)/1000000</f>
        <v>0</v>
      </c>
      <c r="D551" s="1">
        <f>SUM(BPub!L551:N551)/1000000</f>
        <v>0</v>
      </c>
      <c r="E551" s="1">
        <f>SUM(BPub!Q551:S551)/1000000</f>
        <v>0</v>
      </c>
      <c r="F551" s="1">
        <f>SUM(BPub!V551:X551)/1000000</f>
        <v>0</v>
      </c>
      <c r="G551" s="1">
        <f>SUM(BPub!AB551:AD551)/1000000</f>
        <v>0</v>
      </c>
    </row>
    <row r="552" spans="1:7" x14ac:dyDescent="0.25">
      <c r="A552" t="s">
        <v>546</v>
      </c>
      <c r="B552" s="1">
        <f>SUM(BPub!B552:D552)/1000000</f>
        <v>6.9807479400000005</v>
      </c>
      <c r="C552" s="1">
        <f>SUM(BPub!G552:I552)/1000000</f>
        <v>16.12425009</v>
      </c>
      <c r="D552" s="1">
        <f>SUM(BPub!L552:N552)/1000000</f>
        <v>16.357423359999999</v>
      </c>
      <c r="E552" s="1">
        <f>SUM(BPub!Q552:S552)/1000000</f>
        <v>34.19001669</v>
      </c>
      <c r="F552" s="1">
        <f>SUM(BPub!V552:X552)/1000000</f>
        <v>32.852261409999997</v>
      </c>
      <c r="G552" s="1">
        <f>SUM(BPub!AB552:AD552)/1000000</f>
        <v>20.229326239999999</v>
      </c>
    </row>
    <row r="553" spans="1:7" x14ac:dyDescent="0.25">
      <c r="A553" t="s">
        <v>547</v>
      </c>
      <c r="B553" s="1">
        <f>SUM(BPub!B553:D553)/1000000</f>
        <v>0</v>
      </c>
      <c r="C553" s="1">
        <f>SUM(BPub!G553:I553)/1000000</f>
        <v>0</v>
      </c>
      <c r="D553" s="1">
        <f>SUM(BPub!L553:N553)/1000000</f>
        <v>0</v>
      </c>
      <c r="E553" s="1">
        <f>SUM(BPub!Q553:S553)/1000000</f>
        <v>0</v>
      </c>
      <c r="F553" s="1">
        <f>SUM(BPub!V553:X553)/1000000</f>
        <v>0</v>
      </c>
      <c r="G553" s="1">
        <f>SUM(BPub!AB553:AD553)/1000000</f>
        <v>0</v>
      </c>
    </row>
    <row r="554" spans="1:7" x14ac:dyDescent="0.25">
      <c r="A554" t="s">
        <v>548</v>
      </c>
      <c r="B554" s="1">
        <f>SUM(BPub!B554:D554)/1000000</f>
        <v>0</v>
      </c>
      <c r="C554" s="1">
        <f>SUM(BPub!G554:I554)/1000000</f>
        <v>0</v>
      </c>
      <c r="D554" s="1">
        <f>SUM(BPub!L554:N554)/1000000</f>
        <v>0</v>
      </c>
      <c r="E554" s="1">
        <f>SUM(BPub!Q554:S554)/1000000</f>
        <v>0</v>
      </c>
      <c r="F554" s="1">
        <f>SUM(BPub!V554:X554)/1000000</f>
        <v>0</v>
      </c>
      <c r="G554" s="1">
        <f>SUM(BPub!AB554:AD554)/1000000</f>
        <v>0</v>
      </c>
    </row>
    <row r="555" spans="1:7" x14ac:dyDescent="0.25">
      <c r="A555" t="s">
        <v>549</v>
      </c>
      <c r="B555" s="1">
        <f>SUM(BPub!B555:D555)/1000000</f>
        <v>9.0000000000000006E-5</v>
      </c>
      <c r="C555" s="1">
        <f>SUM(BPub!G555:I555)/1000000</f>
        <v>1.824657E-2</v>
      </c>
      <c r="D555" s="1">
        <f>SUM(BPub!L555:N555)/1000000</f>
        <v>2.6657230000000001E-2</v>
      </c>
      <c r="E555" s="1">
        <f>SUM(BPub!Q555:S555)/1000000</f>
        <v>1.814315E-2</v>
      </c>
      <c r="F555" s="1">
        <f>SUM(BPub!V555:X555)/1000000</f>
        <v>1.168041E-2</v>
      </c>
      <c r="G555" s="1">
        <f>SUM(BPub!AB555:AD555)/1000000</f>
        <v>6.5851E-3</v>
      </c>
    </row>
    <row r="556" spans="1:7" x14ac:dyDescent="0.25">
      <c r="A556" t="s">
        <v>550</v>
      </c>
      <c r="B556" s="1">
        <f>SUM(BPub!B556:D556)/1000000</f>
        <v>0</v>
      </c>
      <c r="C556" s="1">
        <f>SUM(BPub!G556:I556)/1000000</f>
        <v>0</v>
      </c>
      <c r="D556" s="1">
        <f>SUM(BPub!L556:N556)/1000000</f>
        <v>0</v>
      </c>
      <c r="E556" s="1">
        <f>SUM(BPub!Q556:S556)/1000000</f>
        <v>0</v>
      </c>
      <c r="F556" s="1">
        <f>SUM(BPub!V556:X556)/1000000</f>
        <v>0</v>
      </c>
      <c r="G556" s="1">
        <f>SUM(BPub!AB556:AD556)/1000000</f>
        <v>0</v>
      </c>
    </row>
    <row r="557" spans="1:7" x14ac:dyDescent="0.25">
      <c r="A557" t="s">
        <v>551</v>
      </c>
      <c r="B557" s="1">
        <f>SUM(BPub!B557:D557)/1000000</f>
        <v>0</v>
      </c>
      <c r="C557" s="1">
        <f>SUM(BPub!G557:I557)/1000000</f>
        <v>15.18814132</v>
      </c>
      <c r="D557" s="1">
        <f>SUM(BPub!L557:N557)/1000000</f>
        <v>0</v>
      </c>
      <c r="E557" s="1">
        <f>SUM(BPub!Q557:S557)/1000000</f>
        <v>0.4</v>
      </c>
      <c r="F557" s="1">
        <f>SUM(BPub!V557:X557)/1000000</f>
        <v>0.43</v>
      </c>
      <c r="G557" s="1">
        <f>SUM(BPub!AB557:AD557)/1000000</f>
        <v>0.65400000000000003</v>
      </c>
    </row>
    <row r="558" spans="1:7" x14ac:dyDescent="0.25">
      <c r="A558" t="s">
        <v>552</v>
      </c>
      <c r="B558" s="1">
        <f>SUM(BPub!B558:D558)/1000000</f>
        <v>0</v>
      </c>
      <c r="C558" s="1">
        <f>SUM(BPub!G558:I558)/1000000</f>
        <v>0</v>
      </c>
      <c r="D558" s="1">
        <f>SUM(BPub!L558:N558)/1000000</f>
        <v>0</v>
      </c>
      <c r="E558" s="1">
        <f>SUM(BPub!Q558:S558)/1000000</f>
        <v>0.4</v>
      </c>
      <c r="F558" s="1">
        <f>SUM(BPub!V558:X558)/1000000</f>
        <v>0.43</v>
      </c>
      <c r="G558" s="1">
        <f>SUM(BPub!AB558:AD558)/1000000</f>
        <v>0.65400000000000003</v>
      </c>
    </row>
    <row r="559" spans="1:7" x14ac:dyDescent="0.25">
      <c r="A559" t="s">
        <v>553</v>
      </c>
      <c r="B559" s="1">
        <f>SUM(BPub!B559:D559)/1000000</f>
        <v>0</v>
      </c>
      <c r="C559" s="1">
        <f>SUM(BPub!G559:I559)/1000000</f>
        <v>0</v>
      </c>
      <c r="D559" s="1">
        <f>SUM(BPub!L559:N559)/1000000</f>
        <v>0</v>
      </c>
      <c r="E559" s="1">
        <f>SUM(BPub!Q559:S559)/1000000</f>
        <v>0</v>
      </c>
      <c r="F559" s="1">
        <f>SUM(BPub!V559:X559)/1000000</f>
        <v>0</v>
      </c>
      <c r="G559" s="1">
        <f>SUM(BPub!AB559:AD559)/1000000</f>
        <v>0</v>
      </c>
    </row>
    <row r="560" spans="1:7" x14ac:dyDescent="0.25">
      <c r="A560" t="s">
        <v>554</v>
      </c>
      <c r="B560" s="1">
        <f>SUM(BPub!B560:D560)/1000000</f>
        <v>0</v>
      </c>
      <c r="C560" s="1">
        <f>SUM(BPub!G560:I560)/1000000</f>
        <v>15.18814132</v>
      </c>
      <c r="D560" s="1">
        <f>SUM(BPub!L560:N560)/1000000</f>
        <v>0</v>
      </c>
      <c r="E560" s="1">
        <f>SUM(BPub!Q560:S560)/1000000</f>
        <v>0</v>
      </c>
      <c r="F560" s="1">
        <f>SUM(BPub!V560:X560)/1000000</f>
        <v>0</v>
      </c>
      <c r="G560" s="1">
        <f>SUM(BPub!AB560:AD560)/1000000</f>
        <v>0</v>
      </c>
    </row>
    <row r="561" spans="1:7" x14ac:dyDescent="0.25">
      <c r="A561" t="s">
        <v>555</v>
      </c>
      <c r="B561" s="1">
        <f>SUM(BPub!B561:D561)/1000000</f>
        <v>5.0879104999999996</v>
      </c>
      <c r="C561" s="1">
        <f>SUM(BPub!G561:I561)/1000000</f>
        <v>144.25211044</v>
      </c>
      <c r="D561" s="1">
        <f>SUM(BPub!L561:N561)/1000000</f>
        <v>977.54488844999992</v>
      </c>
      <c r="E561" s="1">
        <f>SUM(BPub!Q561:S561)/1000000</f>
        <v>1215.4359217399999</v>
      </c>
      <c r="F561" s="1">
        <f>SUM(BPub!V561:X561)/1000000</f>
        <v>1357.25983481</v>
      </c>
      <c r="G561" s="1">
        <f>SUM(BPub!AB561:AD561)/1000000</f>
        <v>2337.1575889899996</v>
      </c>
    </row>
    <row r="562" spans="1:7" x14ac:dyDescent="0.25">
      <c r="A562" t="s">
        <v>556</v>
      </c>
      <c r="B562" s="1">
        <f>SUM(BPub!B562:D562)/1000000</f>
        <v>4</v>
      </c>
      <c r="C562" s="1">
        <f>SUM(BPub!G562:I562)/1000000</f>
        <v>3.25211044</v>
      </c>
      <c r="D562" s="1">
        <f>SUM(BPub!L562:N562)/1000000</f>
        <v>82.204647900000012</v>
      </c>
      <c r="E562" s="1">
        <f>SUM(BPub!Q562:S562)/1000000</f>
        <v>85.226750729999992</v>
      </c>
      <c r="F562" s="1">
        <f>SUM(BPub!V562:X562)/1000000</f>
        <v>115.66809166999998</v>
      </c>
      <c r="G562" s="1">
        <f>SUM(BPub!AB562:AD562)/1000000</f>
        <v>200.59803547999999</v>
      </c>
    </row>
    <row r="563" spans="1:7" x14ac:dyDescent="0.25">
      <c r="A563" t="s">
        <v>557</v>
      </c>
      <c r="B563" s="1">
        <f>SUM(BPub!B563:D563)/1000000</f>
        <v>0</v>
      </c>
      <c r="C563" s="1">
        <f>SUM(BPub!G563:I563)/1000000</f>
        <v>25.8</v>
      </c>
      <c r="D563" s="1">
        <f>SUM(BPub!L563:N563)/1000000</f>
        <v>132.74040640000001</v>
      </c>
      <c r="E563" s="1">
        <f>SUM(BPub!Q563:S563)/1000000</f>
        <v>171.96923772000002</v>
      </c>
      <c r="F563" s="1">
        <f>SUM(BPub!V563:X563)/1000000</f>
        <v>250.19539716999998</v>
      </c>
      <c r="G563" s="1">
        <f>SUM(BPub!AB563:AD563)/1000000</f>
        <v>332.03978430000001</v>
      </c>
    </row>
    <row r="564" spans="1:7" x14ac:dyDescent="0.25">
      <c r="A564" t="s">
        <v>558</v>
      </c>
      <c r="B564" s="1">
        <f>SUM(BPub!B564:D564)/1000000</f>
        <v>1.0879105</v>
      </c>
      <c r="C564" s="1">
        <f>SUM(BPub!G564:I564)/1000000</f>
        <v>0.2</v>
      </c>
      <c r="D564" s="1">
        <f>SUM(BPub!L564:N564)/1000000</f>
        <v>120.95639579</v>
      </c>
      <c r="E564" s="1">
        <f>SUM(BPub!Q564:S564)/1000000</f>
        <v>234.81316156</v>
      </c>
      <c r="F564" s="1">
        <f>SUM(BPub!V564:X564)/1000000</f>
        <v>230.56612281</v>
      </c>
      <c r="G564" s="1">
        <f>SUM(BPub!AB564:AD564)/1000000</f>
        <v>229.24360609999999</v>
      </c>
    </row>
    <row r="565" spans="1:7" x14ac:dyDescent="0.25">
      <c r="A565" t="s">
        <v>559</v>
      </c>
      <c r="B565" s="1">
        <f>SUM(BPub!B565:D565)/1000000</f>
        <v>0</v>
      </c>
      <c r="C565" s="1">
        <f>SUM(BPub!G565:I565)/1000000</f>
        <v>115</v>
      </c>
      <c r="D565" s="1">
        <f>SUM(BPub!L565:N565)/1000000</f>
        <v>72.02739634000001</v>
      </c>
      <c r="E565" s="1">
        <f>SUM(BPub!Q565:S565)/1000000</f>
        <v>219.26274320999997</v>
      </c>
      <c r="F565" s="1">
        <f>SUM(BPub!V565:X565)/1000000</f>
        <v>257.47044496000001</v>
      </c>
      <c r="G565" s="1">
        <f>SUM(BPub!AB565:AD565)/1000000</f>
        <v>234.26060627999996</v>
      </c>
    </row>
    <row r="566" spans="1:7" x14ac:dyDescent="0.25">
      <c r="A566" t="s">
        <v>560</v>
      </c>
      <c r="B566" s="1">
        <f>SUM(BPub!B566:D566)/1000000</f>
        <v>0</v>
      </c>
      <c r="C566" s="1">
        <f>SUM(BPub!G566:I566)/1000000</f>
        <v>0</v>
      </c>
      <c r="D566" s="1">
        <f>SUM(BPub!L566:N566)/1000000</f>
        <v>569.61604202000001</v>
      </c>
      <c r="E566" s="1">
        <f>SUM(BPub!Q566:S566)/1000000</f>
        <v>504.16402851999999</v>
      </c>
      <c r="F566" s="1">
        <f>SUM(BPub!V566:X566)/1000000</f>
        <v>503.35977820000005</v>
      </c>
      <c r="G566" s="1">
        <f>SUM(BPub!AB566:AD566)/1000000</f>
        <v>1341.0155568300002</v>
      </c>
    </row>
    <row r="567" spans="1:7" x14ac:dyDescent="0.25">
      <c r="A567" t="s">
        <v>561</v>
      </c>
      <c r="B567" s="1">
        <f>SUM(BPub!B567:D567)/1000000</f>
        <v>0</v>
      </c>
      <c r="C567" s="1">
        <f>SUM(BPub!G567:I567)/1000000</f>
        <v>0</v>
      </c>
      <c r="D567" s="1">
        <f>SUM(BPub!L567:N567)/1000000</f>
        <v>0</v>
      </c>
      <c r="E567" s="1">
        <f>SUM(BPub!Q567:S567)/1000000</f>
        <v>0</v>
      </c>
      <c r="F567" s="1">
        <f>SUM(BPub!V567:X567)/1000000</f>
        <v>0</v>
      </c>
      <c r="G567" s="1">
        <f>SUM(BPub!AB567:AD567)/1000000</f>
        <v>0</v>
      </c>
    </row>
    <row r="568" spans="1:7" x14ac:dyDescent="0.25">
      <c r="A568" t="s">
        <v>562</v>
      </c>
      <c r="B568" s="1">
        <f>SUM(BPub!B568:D568)/1000000</f>
        <v>36.228832149999995</v>
      </c>
      <c r="C568" s="1">
        <f>SUM(BPub!G568:I568)/1000000</f>
        <v>38.058140560000005</v>
      </c>
      <c r="D568" s="1">
        <f>SUM(BPub!L568:N568)/1000000</f>
        <v>43.977166579999995</v>
      </c>
      <c r="E568" s="1">
        <f>SUM(BPub!Q568:S568)/1000000</f>
        <v>43.777459659999998</v>
      </c>
      <c r="F568" s="1">
        <f>SUM(BPub!V568:X568)/1000000</f>
        <v>39.776207990000003</v>
      </c>
      <c r="G568" s="1">
        <f>SUM(BPub!AB568:AD568)/1000000</f>
        <v>27.412308149999998</v>
      </c>
    </row>
    <row r="569" spans="1:7" x14ac:dyDescent="0.25">
      <c r="A569" t="s">
        <v>563</v>
      </c>
      <c r="B569" s="1">
        <f>SUM(BPub!B569:D569)/1000000</f>
        <v>0</v>
      </c>
      <c r="C569" s="1">
        <f>SUM(BPub!G569:I569)/1000000</f>
        <v>0</v>
      </c>
      <c r="D569" s="1">
        <f>SUM(BPub!L569:N569)/1000000</f>
        <v>0</v>
      </c>
      <c r="E569" s="1">
        <f>SUM(BPub!Q569:S569)/1000000</f>
        <v>0</v>
      </c>
      <c r="F569" s="1">
        <f>SUM(BPub!V569:X569)/1000000</f>
        <v>0</v>
      </c>
      <c r="G569" s="1">
        <f>SUM(BPub!AB569:AD569)/1000000</f>
        <v>0</v>
      </c>
    </row>
    <row r="570" spans="1:7" x14ac:dyDescent="0.25">
      <c r="A570" t="s">
        <v>564</v>
      </c>
      <c r="B570" s="1">
        <f>SUM(BPub!B570:D570)/1000000</f>
        <v>0</v>
      </c>
      <c r="C570" s="1">
        <f>SUM(BPub!G570:I570)/1000000</f>
        <v>0</v>
      </c>
      <c r="D570" s="1">
        <f>SUM(BPub!L570:N570)/1000000</f>
        <v>0</v>
      </c>
      <c r="E570" s="1">
        <f>SUM(BPub!Q570:S570)/1000000</f>
        <v>0</v>
      </c>
      <c r="F570" s="1">
        <f>SUM(BPub!V570:X570)/1000000</f>
        <v>0</v>
      </c>
      <c r="G570" s="1">
        <f>SUM(BPub!AB570:AD570)/1000000</f>
        <v>0</v>
      </c>
    </row>
    <row r="571" spans="1:7" x14ac:dyDescent="0.25">
      <c r="A571" t="s">
        <v>565</v>
      </c>
      <c r="B571" s="1">
        <f>SUM(BPub!B571:D571)/1000000</f>
        <v>0</v>
      </c>
      <c r="C571" s="1">
        <f>SUM(BPub!G571:I571)/1000000</f>
        <v>0</v>
      </c>
      <c r="D571" s="1">
        <f>SUM(BPub!L571:N571)/1000000</f>
        <v>0</v>
      </c>
      <c r="E571" s="1">
        <f>SUM(BPub!Q571:S571)/1000000</f>
        <v>0</v>
      </c>
      <c r="F571" s="1">
        <f>SUM(BPub!V571:X571)/1000000</f>
        <v>0</v>
      </c>
      <c r="G571" s="1">
        <f>SUM(BPub!AB571:AD571)/1000000</f>
        <v>0</v>
      </c>
    </row>
    <row r="572" spans="1:7" x14ac:dyDescent="0.25">
      <c r="A572" t="s">
        <v>566</v>
      </c>
      <c r="B572" s="1">
        <f>SUM(BPub!B572:D572)/1000000</f>
        <v>0</v>
      </c>
      <c r="C572" s="1">
        <f>SUM(BPub!G572:I572)/1000000</f>
        <v>0</v>
      </c>
      <c r="D572" s="1">
        <f>SUM(BPub!L572:N572)/1000000</f>
        <v>0</v>
      </c>
      <c r="E572" s="1">
        <f>SUM(BPub!Q572:S572)/1000000</f>
        <v>0</v>
      </c>
      <c r="F572" s="1">
        <f>SUM(BPub!V572:X572)/1000000</f>
        <v>0</v>
      </c>
      <c r="G572" s="1">
        <f>SUM(BPub!AB572:AD572)/1000000</f>
        <v>0</v>
      </c>
    </row>
    <row r="573" spans="1:7" x14ac:dyDescent="0.25">
      <c r="A573" t="s">
        <v>567</v>
      </c>
      <c r="B573" s="1">
        <f>SUM(BPub!B573:D573)/1000000</f>
        <v>0</v>
      </c>
      <c r="C573" s="1">
        <f>SUM(BPub!G573:I573)/1000000</f>
        <v>0</v>
      </c>
      <c r="D573" s="1">
        <f>SUM(BPub!L573:N573)/1000000</f>
        <v>0</v>
      </c>
      <c r="E573" s="1">
        <f>SUM(BPub!Q573:S573)/1000000</f>
        <v>0</v>
      </c>
      <c r="F573" s="1">
        <f>SUM(BPub!V573:X573)/1000000</f>
        <v>0</v>
      </c>
      <c r="G573" s="1">
        <f>SUM(BPub!AB573:AD573)/1000000</f>
        <v>0</v>
      </c>
    </row>
    <row r="574" spans="1:7" x14ac:dyDescent="0.25">
      <c r="A574" t="s">
        <v>568</v>
      </c>
      <c r="B574" s="1">
        <f>SUM(BPub!B574:D574)/1000000</f>
        <v>0</v>
      </c>
      <c r="C574" s="1">
        <f>SUM(BPub!G574:I574)/1000000</f>
        <v>0</v>
      </c>
      <c r="D574" s="1">
        <f>SUM(BPub!L574:N574)/1000000</f>
        <v>0</v>
      </c>
      <c r="E574" s="1">
        <f>SUM(BPub!Q574:S574)/1000000</f>
        <v>0</v>
      </c>
      <c r="F574" s="1">
        <f>SUM(BPub!V574:X574)/1000000</f>
        <v>0</v>
      </c>
      <c r="G574" s="1">
        <f>SUM(BPub!AB574:AD574)/1000000</f>
        <v>0</v>
      </c>
    </row>
    <row r="575" spans="1:7" x14ac:dyDescent="0.25">
      <c r="A575" t="s">
        <v>569</v>
      </c>
      <c r="B575" s="1">
        <f>SUM(BPub!B575:D575)/1000000</f>
        <v>0</v>
      </c>
      <c r="C575" s="1">
        <f>SUM(BPub!G575:I575)/1000000</f>
        <v>0</v>
      </c>
      <c r="D575" s="1">
        <f>SUM(BPub!L575:N575)/1000000</f>
        <v>0</v>
      </c>
      <c r="E575" s="1">
        <f>SUM(BPub!Q575:S575)/1000000</f>
        <v>0</v>
      </c>
      <c r="F575" s="1">
        <f>SUM(BPub!V575:X575)/1000000</f>
        <v>0</v>
      </c>
      <c r="G575" s="1">
        <f>SUM(BPub!AB575:AD575)/1000000</f>
        <v>0</v>
      </c>
    </row>
    <row r="576" spans="1:7" x14ac:dyDescent="0.25">
      <c r="A576" t="s">
        <v>570</v>
      </c>
      <c r="B576" s="1">
        <f>SUM(BPub!B576:D576)/1000000</f>
        <v>0</v>
      </c>
      <c r="C576" s="1">
        <f>SUM(BPub!G576:I576)/1000000</f>
        <v>0</v>
      </c>
      <c r="D576" s="1">
        <f>SUM(BPub!L576:N576)/1000000</f>
        <v>0</v>
      </c>
      <c r="E576" s="1">
        <f>SUM(BPub!Q576:S576)/1000000</f>
        <v>0</v>
      </c>
      <c r="F576" s="1">
        <f>SUM(BPub!V576:X576)/1000000</f>
        <v>0</v>
      </c>
      <c r="G576" s="1">
        <f>SUM(BPub!AB576:AD576)/1000000</f>
        <v>0</v>
      </c>
    </row>
    <row r="577" spans="1:7" x14ac:dyDescent="0.25">
      <c r="A577" t="s">
        <v>571</v>
      </c>
      <c r="B577" s="1">
        <f>SUM(BPub!B577:D577)/1000000</f>
        <v>0</v>
      </c>
      <c r="C577" s="1">
        <f>SUM(BPub!G577:I577)/1000000</f>
        <v>0</v>
      </c>
      <c r="D577" s="1">
        <f>SUM(BPub!L577:N577)/1000000</f>
        <v>0</v>
      </c>
      <c r="E577" s="1">
        <f>SUM(BPub!Q577:S577)/1000000</f>
        <v>0</v>
      </c>
      <c r="F577" s="1">
        <f>SUM(BPub!V577:X577)/1000000</f>
        <v>0</v>
      </c>
      <c r="G577" s="1">
        <f>SUM(BPub!AB577:AD577)/1000000</f>
        <v>0</v>
      </c>
    </row>
    <row r="578" spans="1:7" x14ac:dyDescent="0.25">
      <c r="A578" t="s">
        <v>572</v>
      </c>
      <c r="B578" s="1">
        <f>SUM(BPub!B578:D578)/1000000</f>
        <v>0</v>
      </c>
      <c r="C578" s="1">
        <f>SUM(BPub!G578:I578)/1000000</f>
        <v>0</v>
      </c>
      <c r="D578" s="1">
        <f>SUM(BPub!L578:N578)/1000000</f>
        <v>0</v>
      </c>
      <c r="E578" s="1">
        <f>SUM(BPub!Q578:S578)/1000000</f>
        <v>0</v>
      </c>
      <c r="F578" s="1">
        <f>SUM(BPub!V578:X578)/1000000</f>
        <v>0</v>
      </c>
      <c r="G578" s="1">
        <f>SUM(BPub!AB578:AD578)/1000000</f>
        <v>0</v>
      </c>
    </row>
    <row r="579" spans="1:7" x14ac:dyDescent="0.25">
      <c r="A579" t="s">
        <v>573</v>
      </c>
      <c r="B579" s="1">
        <f>SUM(BPub!B579:D579)/1000000</f>
        <v>9.1771000000000005E-3</v>
      </c>
      <c r="C579" s="1">
        <f>SUM(BPub!G579:I579)/1000000</f>
        <v>9.1771000000000005E-3</v>
      </c>
      <c r="D579" s="1">
        <f>SUM(BPub!L579:N579)/1000000</f>
        <v>0</v>
      </c>
      <c r="E579" s="1">
        <f>SUM(BPub!Q579:S579)/1000000</f>
        <v>0</v>
      </c>
      <c r="F579" s="1">
        <f>SUM(BPub!V579:X579)/1000000</f>
        <v>0</v>
      </c>
      <c r="G579" s="1">
        <f>SUM(BPub!AB579:AD579)/1000000</f>
        <v>0</v>
      </c>
    </row>
    <row r="580" spans="1:7" x14ac:dyDescent="0.25">
      <c r="A580" t="s">
        <v>574</v>
      </c>
      <c r="B580" s="1">
        <f>SUM(BPub!B580:D580)/1000000</f>
        <v>0</v>
      </c>
      <c r="C580" s="1">
        <f>SUM(BPub!G580:I580)/1000000</f>
        <v>0</v>
      </c>
      <c r="D580" s="1">
        <f>SUM(BPub!L580:N580)/1000000</f>
        <v>0</v>
      </c>
      <c r="E580" s="1">
        <f>SUM(BPub!Q580:S580)/1000000</f>
        <v>0</v>
      </c>
      <c r="F580" s="1">
        <f>SUM(BPub!V580:X580)/1000000</f>
        <v>0</v>
      </c>
      <c r="G580" s="1">
        <f>SUM(BPub!AB580:AD580)/1000000</f>
        <v>0</v>
      </c>
    </row>
    <row r="581" spans="1:7" x14ac:dyDescent="0.25">
      <c r="A581" t="s">
        <v>575</v>
      </c>
      <c r="B581" s="1">
        <f>SUM(BPub!B581:D581)/1000000</f>
        <v>0</v>
      </c>
      <c r="C581" s="1">
        <f>SUM(BPub!G581:I581)/1000000</f>
        <v>0</v>
      </c>
      <c r="D581" s="1">
        <f>SUM(BPub!L581:N581)/1000000</f>
        <v>0</v>
      </c>
      <c r="E581" s="1">
        <f>SUM(BPub!Q581:S581)/1000000</f>
        <v>0</v>
      </c>
      <c r="F581" s="1">
        <f>SUM(BPub!V581:X581)/1000000</f>
        <v>0</v>
      </c>
      <c r="G581" s="1">
        <f>SUM(BPub!AB581:AD581)/1000000</f>
        <v>0</v>
      </c>
    </row>
    <row r="582" spans="1:7" x14ac:dyDescent="0.25">
      <c r="A582" t="s">
        <v>576</v>
      </c>
      <c r="B582" s="1">
        <f>SUM(BPub!B582:D582)/1000000</f>
        <v>0</v>
      </c>
      <c r="C582" s="1">
        <f>SUM(BPub!G582:I582)/1000000</f>
        <v>0</v>
      </c>
      <c r="D582" s="1">
        <f>SUM(BPub!L582:N582)/1000000</f>
        <v>0</v>
      </c>
      <c r="E582" s="1">
        <f>SUM(BPub!Q582:S582)/1000000</f>
        <v>0</v>
      </c>
      <c r="F582" s="1">
        <f>SUM(BPub!V582:X582)/1000000</f>
        <v>0</v>
      </c>
      <c r="G582" s="1">
        <f>SUM(BPub!AB582:AD582)/1000000</f>
        <v>0</v>
      </c>
    </row>
    <row r="583" spans="1:7" x14ac:dyDescent="0.25">
      <c r="A583" t="s">
        <v>577</v>
      </c>
      <c r="B583" s="1">
        <f>SUM(BPub!B583:D583)/1000000</f>
        <v>0</v>
      </c>
      <c r="C583" s="1">
        <f>SUM(BPub!G583:I583)/1000000</f>
        <v>0</v>
      </c>
      <c r="D583" s="1">
        <f>SUM(BPub!L583:N583)/1000000</f>
        <v>0</v>
      </c>
      <c r="E583" s="1">
        <f>SUM(BPub!Q583:S583)/1000000</f>
        <v>0</v>
      </c>
      <c r="F583" s="1">
        <f>SUM(BPub!V583:X583)/1000000</f>
        <v>0</v>
      </c>
      <c r="G583" s="1">
        <f>SUM(BPub!AB583:AD583)/1000000</f>
        <v>0</v>
      </c>
    </row>
    <row r="584" spans="1:7" x14ac:dyDescent="0.25">
      <c r="A584" t="s">
        <v>578</v>
      </c>
      <c r="B584" s="1">
        <f>SUM(BPub!B584:D584)/1000000</f>
        <v>0</v>
      </c>
      <c r="C584" s="1">
        <f>SUM(BPub!G584:I584)/1000000</f>
        <v>0</v>
      </c>
      <c r="D584" s="1">
        <f>SUM(BPub!L584:N584)/1000000</f>
        <v>0</v>
      </c>
      <c r="E584" s="1">
        <f>SUM(BPub!Q584:S584)/1000000</f>
        <v>0</v>
      </c>
      <c r="F584" s="1">
        <f>SUM(BPub!V584:X584)/1000000</f>
        <v>0</v>
      </c>
      <c r="G584" s="1">
        <f>SUM(BPub!AB584:AD584)/1000000</f>
        <v>0</v>
      </c>
    </row>
    <row r="585" spans="1:7" x14ac:dyDescent="0.25">
      <c r="A585" t="s">
        <v>579</v>
      </c>
      <c r="B585" s="1">
        <f>SUM(BPub!B585:D585)/1000000</f>
        <v>9.1771000000000005E-3</v>
      </c>
      <c r="C585" s="1">
        <f>SUM(BPub!G585:I585)/1000000</f>
        <v>9.1771000000000005E-3</v>
      </c>
      <c r="D585" s="1">
        <f>SUM(BPub!L585:N585)/1000000</f>
        <v>0</v>
      </c>
      <c r="E585" s="1">
        <f>SUM(BPub!Q585:S585)/1000000</f>
        <v>0</v>
      </c>
      <c r="F585" s="1">
        <f>SUM(BPub!V585:X585)/1000000</f>
        <v>0</v>
      </c>
      <c r="G585" s="1">
        <f>SUM(BPub!AB585:AD585)/1000000</f>
        <v>0</v>
      </c>
    </row>
    <row r="586" spans="1:7" x14ac:dyDescent="0.25">
      <c r="A586" t="s">
        <v>580</v>
      </c>
      <c r="B586" s="1">
        <f>SUM(BPub!B586:D586)/1000000</f>
        <v>0</v>
      </c>
      <c r="C586" s="1">
        <f>SUM(BPub!G586:I586)/1000000</f>
        <v>0</v>
      </c>
      <c r="D586" s="1">
        <f>SUM(BPub!L586:N586)/1000000</f>
        <v>0</v>
      </c>
      <c r="E586" s="1">
        <f>SUM(BPub!Q586:S586)/1000000</f>
        <v>0</v>
      </c>
      <c r="F586" s="1">
        <f>SUM(BPub!V586:X586)/1000000</f>
        <v>0</v>
      </c>
      <c r="G586" s="1">
        <f>SUM(BPub!AB586:AD586)/1000000</f>
        <v>0</v>
      </c>
    </row>
    <row r="587" spans="1:7" x14ac:dyDescent="0.25">
      <c r="A587" t="s">
        <v>581</v>
      </c>
      <c r="B587" s="1">
        <f>SUM(BPub!B587:D587)/1000000</f>
        <v>9.1771000000000005E-3</v>
      </c>
      <c r="C587" s="1">
        <f>SUM(BPub!G587:I587)/1000000</f>
        <v>9.1771000000000005E-3</v>
      </c>
      <c r="D587" s="1">
        <f>SUM(BPub!L587:N587)/1000000</f>
        <v>0</v>
      </c>
      <c r="E587" s="1">
        <f>SUM(BPub!Q587:S587)/1000000</f>
        <v>0</v>
      </c>
      <c r="F587" s="1">
        <f>SUM(BPub!V587:X587)/1000000</f>
        <v>0</v>
      </c>
      <c r="G587" s="1">
        <f>SUM(BPub!AB587:AD587)/1000000</f>
        <v>0</v>
      </c>
    </row>
    <row r="588" spans="1:7" x14ac:dyDescent="0.25">
      <c r="A588" t="s">
        <v>582</v>
      </c>
      <c r="B588" s="1">
        <f>SUM(BPub!B588:D588)/1000000</f>
        <v>0</v>
      </c>
      <c r="C588" s="1">
        <f>SUM(BPub!G588:I588)/1000000</f>
        <v>0</v>
      </c>
      <c r="D588" s="1">
        <f>SUM(BPub!L588:N588)/1000000</f>
        <v>0</v>
      </c>
      <c r="E588" s="1">
        <f>SUM(BPub!Q588:S588)/1000000</f>
        <v>0</v>
      </c>
      <c r="F588" s="1">
        <f>SUM(BPub!V588:X588)/1000000</f>
        <v>0</v>
      </c>
      <c r="G588" s="1">
        <f>SUM(BPub!AB588:AD588)/1000000</f>
        <v>0</v>
      </c>
    </row>
    <row r="589" spans="1:7" x14ac:dyDescent="0.25">
      <c r="A589" t="s">
        <v>583</v>
      </c>
      <c r="B589" s="1">
        <f>SUM(BPub!B589:D589)/1000000</f>
        <v>0</v>
      </c>
      <c r="C589" s="1">
        <f>SUM(BPub!G589:I589)/1000000</f>
        <v>0</v>
      </c>
      <c r="D589" s="1">
        <f>SUM(BPub!L589:N589)/1000000</f>
        <v>0</v>
      </c>
      <c r="E589" s="1">
        <f>SUM(BPub!Q589:S589)/1000000</f>
        <v>0</v>
      </c>
      <c r="F589" s="1">
        <f>SUM(BPub!V589:X589)/1000000</f>
        <v>0</v>
      </c>
      <c r="G589" s="1">
        <f>SUM(BPub!AB589:AD589)/1000000</f>
        <v>0</v>
      </c>
    </row>
    <row r="590" spans="1:7" x14ac:dyDescent="0.25">
      <c r="A590" t="s">
        <v>584</v>
      </c>
      <c r="B590" s="1">
        <f>SUM(BPub!B590:D590)/1000000</f>
        <v>0</v>
      </c>
      <c r="C590" s="1">
        <f>SUM(BPub!G590:I590)/1000000</f>
        <v>0</v>
      </c>
      <c r="D590" s="1">
        <f>SUM(BPub!L590:N590)/1000000</f>
        <v>0</v>
      </c>
      <c r="E590" s="1">
        <f>SUM(BPub!Q590:S590)/1000000</f>
        <v>0</v>
      </c>
      <c r="F590" s="1">
        <f>SUM(BPub!V590:X590)/1000000</f>
        <v>0</v>
      </c>
      <c r="G590" s="1">
        <f>SUM(BPub!AB590:AD590)/1000000</f>
        <v>0</v>
      </c>
    </row>
    <row r="591" spans="1:7" x14ac:dyDescent="0.25">
      <c r="A591" t="s">
        <v>585</v>
      </c>
      <c r="B591" s="1">
        <f>SUM(BPub!B591:D591)/1000000</f>
        <v>0</v>
      </c>
      <c r="C591" s="1">
        <f>SUM(BPub!G591:I591)/1000000</f>
        <v>0</v>
      </c>
      <c r="D591" s="1">
        <f>SUM(BPub!L591:N591)/1000000</f>
        <v>0</v>
      </c>
      <c r="E591" s="1">
        <f>SUM(BPub!Q591:S591)/1000000</f>
        <v>0</v>
      </c>
      <c r="F591" s="1">
        <f>SUM(BPub!V591:X591)/1000000</f>
        <v>0</v>
      </c>
      <c r="G591" s="1">
        <f>SUM(BPub!AB591:AD591)/1000000</f>
        <v>0</v>
      </c>
    </row>
    <row r="592" spans="1:7" x14ac:dyDescent="0.25">
      <c r="A592" t="s">
        <v>586</v>
      </c>
      <c r="B592" s="1">
        <f>SUM(BPub!B592:D592)/1000000</f>
        <v>62.828630750000002</v>
      </c>
      <c r="C592" s="1">
        <f>SUM(BPub!G592:I592)/1000000</f>
        <v>132.58396923000001</v>
      </c>
      <c r="D592" s="1">
        <f>SUM(BPub!L592:N592)/1000000</f>
        <v>190.88919216999997</v>
      </c>
      <c r="E592" s="1">
        <f>SUM(BPub!Q592:S592)/1000000</f>
        <v>217.46235061000002</v>
      </c>
      <c r="F592" s="1">
        <f>SUM(BPub!V592:X592)/1000000</f>
        <v>241.94311697999999</v>
      </c>
      <c r="G592" s="1">
        <f>SUM(BPub!AB592:AD592)/1000000</f>
        <v>249.05821693999999</v>
      </c>
    </row>
    <row r="593" spans="1:7" x14ac:dyDescent="0.25">
      <c r="A593" t="s">
        <v>587</v>
      </c>
      <c r="B593" s="1">
        <f>SUM(BPub!B593:D593)/1000000</f>
        <v>33.017863689999999</v>
      </c>
      <c r="C593" s="1">
        <f>SUM(BPub!G593:I593)/1000000</f>
        <v>31.233948559999998</v>
      </c>
      <c r="D593" s="1">
        <f>SUM(BPub!L593:N593)/1000000</f>
        <v>38.584001919999999</v>
      </c>
      <c r="E593" s="1">
        <f>SUM(BPub!Q593:S593)/1000000</f>
        <v>39.728641830000001</v>
      </c>
      <c r="F593" s="1">
        <f>SUM(BPub!V593:X593)/1000000</f>
        <v>41.362950959999999</v>
      </c>
      <c r="G593" s="1">
        <f>SUM(BPub!AB593:AD593)/1000000</f>
        <v>48.986760820000001</v>
      </c>
    </row>
    <row r="594" spans="1:7" x14ac:dyDescent="0.25">
      <c r="A594" t="s">
        <v>588</v>
      </c>
      <c r="B594" s="1">
        <f>SUM(BPub!B594:D594)/1000000</f>
        <v>0</v>
      </c>
      <c r="C594" s="1">
        <f>SUM(BPub!G594:I594)/1000000</f>
        <v>0</v>
      </c>
      <c r="D594" s="1">
        <f>SUM(BPub!L594:N594)/1000000</f>
        <v>0</v>
      </c>
      <c r="E594" s="1">
        <f>SUM(BPub!Q594:S594)/1000000</f>
        <v>0</v>
      </c>
      <c r="F594" s="1">
        <f>SUM(BPub!V594:X594)/1000000</f>
        <v>0</v>
      </c>
      <c r="G594" s="1">
        <f>SUM(BPub!AB594:AD594)/1000000</f>
        <v>0</v>
      </c>
    </row>
    <row r="595" spans="1:7" x14ac:dyDescent="0.25">
      <c r="A595" t="s">
        <v>589</v>
      </c>
      <c r="B595" s="1">
        <f>SUM(BPub!B595:D595)/1000000</f>
        <v>0</v>
      </c>
      <c r="C595" s="1">
        <f>SUM(BPub!G595:I595)/1000000</f>
        <v>0</v>
      </c>
      <c r="D595" s="1">
        <f>SUM(BPub!L595:N595)/1000000</f>
        <v>9.3204300000000011E-3</v>
      </c>
      <c r="E595" s="1">
        <f>SUM(BPub!Q595:S595)/1000000</f>
        <v>9.3305899999999997E-3</v>
      </c>
      <c r="F595" s="1">
        <f>SUM(BPub!V595:X595)/1000000</f>
        <v>2.3879999999999998E-5</v>
      </c>
      <c r="G595" s="1">
        <f>SUM(BPub!AB595:AD595)/1000000</f>
        <v>4.5460000000000002E-5</v>
      </c>
    </row>
    <row r="596" spans="1:7" x14ac:dyDescent="0.25">
      <c r="A596" t="s">
        <v>590</v>
      </c>
      <c r="B596" s="1">
        <f>SUM(BPub!B596:D596)/1000000</f>
        <v>4.8080080000000004E-2</v>
      </c>
      <c r="C596" s="1">
        <f>SUM(BPub!G596:I596)/1000000</f>
        <v>0.17434379</v>
      </c>
      <c r="D596" s="1">
        <f>SUM(BPub!L596:N596)/1000000</f>
        <v>1.2189823599999998</v>
      </c>
      <c r="E596" s="1">
        <f>SUM(BPub!Q596:S596)/1000000</f>
        <v>1.5878499099999999</v>
      </c>
      <c r="F596" s="1">
        <f>SUM(BPub!V596:X596)/1000000</f>
        <v>1.24088135</v>
      </c>
      <c r="G596" s="1">
        <f>SUM(BPub!AB596:AD596)/1000000</f>
        <v>4.0178283399999994</v>
      </c>
    </row>
    <row r="597" spans="1:7" x14ac:dyDescent="0.25">
      <c r="A597" t="s">
        <v>591</v>
      </c>
      <c r="B597" s="1">
        <f>SUM(BPub!B597:D597)/1000000</f>
        <v>7.3632305000000002</v>
      </c>
      <c r="C597" s="1">
        <f>SUM(BPub!G597:I597)/1000000</f>
        <v>5.7126835199999997</v>
      </c>
      <c r="D597" s="1">
        <f>SUM(BPub!L597:N597)/1000000</f>
        <v>5.7960983499999994</v>
      </c>
      <c r="E597" s="1">
        <f>SUM(BPub!Q597:S597)/1000000</f>
        <v>5.2659242699999993</v>
      </c>
      <c r="F597" s="1">
        <f>SUM(BPub!V597:X597)/1000000</f>
        <v>5.0169186200000002</v>
      </c>
      <c r="G597" s="1">
        <f>SUM(BPub!AB597:AD597)/1000000</f>
        <v>4.07335051</v>
      </c>
    </row>
    <row r="598" spans="1:7" x14ac:dyDescent="0.25">
      <c r="A598" t="s">
        <v>592</v>
      </c>
      <c r="B598" s="1">
        <f>SUM(BPub!B598:D598)/1000000</f>
        <v>0</v>
      </c>
      <c r="C598" s="1">
        <f>SUM(BPub!G598:I598)/1000000</f>
        <v>0</v>
      </c>
      <c r="D598" s="1">
        <f>SUM(BPub!L598:N598)/1000000</f>
        <v>0</v>
      </c>
      <c r="E598" s="1">
        <f>SUM(BPub!Q598:S598)/1000000</f>
        <v>0</v>
      </c>
      <c r="F598" s="1">
        <f>SUM(BPub!V598:X598)/1000000</f>
        <v>0</v>
      </c>
      <c r="G598" s="1">
        <f>SUM(BPub!AB598:AD598)/1000000</f>
        <v>0</v>
      </c>
    </row>
    <row r="599" spans="1:7" x14ac:dyDescent="0.25">
      <c r="A599" t="s">
        <v>593</v>
      </c>
      <c r="B599" s="1">
        <f>SUM(BPub!B599:D599)/1000000</f>
        <v>0</v>
      </c>
      <c r="C599" s="1">
        <f>SUM(BPub!G599:I599)/1000000</f>
        <v>0</v>
      </c>
      <c r="D599" s="1">
        <f>SUM(BPub!L599:N599)/1000000</f>
        <v>0</v>
      </c>
      <c r="E599" s="1">
        <f>SUM(BPub!Q599:S599)/1000000</f>
        <v>0</v>
      </c>
      <c r="F599" s="1">
        <f>SUM(BPub!V599:X599)/1000000</f>
        <v>0</v>
      </c>
      <c r="G599" s="1">
        <f>SUM(BPub!AB599:AD599)/1000000</f>
        <v>0</v>
      </c>
    </row>
    <row r="600" spans="1:7" x14ac:dyDescent="0.25">
      <c r="A600" t="s">
        <v>594</v>
      </c>
      <c r="B600" s="1">
        <f>SUM(BPub!B600:D600)/1000000</f>
        <v>24.917048580000003</v>
      </c>
      <c r="C600" s="1">
        <f>SUM(BPub!G600:I600)/1000000</f>
        <v>24.848972440000001</v>
      </c>
      <c r="D600" s="1">
        <f>SUM(BPub!L600:N600)/1000000</f>
        <v>26.150349469999998</v>
      </c>
      <c r="E600" s="1">
        <f>SUM(BPub!Q600:S600)/1000000</f>
        <v>27.570815990000003</v>
      </c>
      <c r="F600" s="1">
        <f>SUM(BPub!V600:X600)/1000000</f>
        <v>27.258586680000001</v>
      </c>
      <c r="G600" s="1">
        <f>SUM(BPub!AB600:AD600)/1000000</f>
        <v>27.468848279999996</v>
      </c>
    </row>
    <row r="601" spans="1:7" x14ac:dyDescent="0.25">
      <c r="A601" t="s">
        <v>595</v>
      </c>
      <c r="B601" s="1">
        <f>SUM(BPub!B601:D601)/1000000</f>
        <v>0</v>
      </c>
      <c r="C601" s="1">
        <f>SUM(BPub!G601:I601)/1000000</f>
        <v>0</v>
      </c>
      <c r="D601" s="1">
        <f>SUM(BPub!L601:N601)/1000000</f>
        <v>0</v>
      </c>
      <c r="E601" s="1">
        <f>SUM(BPub!Q601:S601)/1000000</f>
        <v>0</v>
      </c>
      <c r="F601" s="1">
        <f>SUM(BPub!V601:X601)/1000000</f>
        <v>0</v>
      </c>
      <c r="G601" s="1">
        <f>SUM(BPub!AB601:AD601)/1000000</f>
        <v>0</v>
      </c>
    </row>
    <row r="602" spans="1:7" x14ac:dyDescent="0.25">
      <c r="A602" t="s">
        <v>596</v>
      </c>
      <c r="B602" s="1">
        <f>SUM(BPub!B602:D602)/1000000</f>
        <v>0.32473473999999997</v>
      </c>
      <c r="C602" s="1">
        <f>SUM(BPub!G602:I602)/1000000</f>
        <v>0.35610348999999997</v>
      </c>
      <c r="D602" s="1">
        <f>SUM(BPub!L602:N602)/1000000</f>
        <v>0.38738652000000001</v>
      </c>
      <c r="E602" s="1">
        <f>SUM(BPub!Q602:S602)/1000000</f>
        <v>0.41858450000000003</v>
      </c>
      <c r="F602" s="1">
        <f>SUM(BPub!V602:X602)/1000000</f>
        <v>0.45003831</v>
      </c>
      <c r="G602" s="1">
        <f>SUM(BPub!AB602:AD602)/1000000</f>
        <v>0</v>
      </c>
    </row>
    <row r="603" spans="1:7" x14ac:dyDescent="0.25">
      <c r="A603" t="s">
        <v>597</v>
      </c>
      <c r="B603" s="1">
        <f>SUM(BPub!B603:D603)/1000000</f>
        <v>0</v>
      </c>
      <c r="C603" s="1">
        <f>SUM(BPub!G603:I603)/1000000</f>
        <v>9.0236119999999989E-2</v>
      </c>
      <c r="D603" s="1">
        <f>SUM(BPub!L603:N603)/1000000</f>
        <v>4.47403145</v>
      </c>
      <c r="E603" s="1">
        <f>SUM(BPub!Q603:S603)/1000000</f>
        <v>4.8761365699999999</v>
      </c>
      <c r="F603" s="1">
        <f>SUM(BPub!V603:X603)/1000000</f>
        <v>7.3965021200000001</v>
      </c>
      <c r="G603" s="1">
        <f>SUM(BPub!AB603:AD603)/1000000</f>
        <v>13.42668823</v>
      </c>
    </row>
    <row r="604" spans="1:7" x14ac:dyDescent="0.25">
      <c r="A604" t="s">
        <v>598</v>
      </c>
      <c r="B604" s="1">
        <f>SUM(BPub!B604:D604)/1000000</f>
        <v>0</v>
      </c>
      <c r="C604" s="1">
        <f>SUM(BPub!G604:I604)/1000000</f>
        <v>0</v>
      </c>
      <c r="D604" s="1">
        <f>SUM(BPub!L604:N604)/1000000</f>
        <v>0</v>
      </c>
      <c r="E604" s="1">
        <f>SUM(BPub!Q604:S604)/1000000</f>
        <v>0</v>
      </c>
      <c r="F604" s="1">
        <f>SUM(BPub!V604:X604)/1000000</f>
        <v>0</v>
      </c>
      <c r="G604" s="1">
        <f>SUM(BPub!AB604:AD604)/1000000</f>
        <v>0</v>
      </c>
    </row>
    <row r="605" spans="1:7" x14ac:dyDescent="0.25">
      <c r="A605" t="s">
        <v>599</v>
      </c>
      <c r="B605" s="1">
        <f>SUM(BPub!B605:D605)/1000000</f>
        <v>0.36476978999999998</v>
      </c>
      <c r="C605" s="1">
        <f>SUM(BPub!G605:I605)/1000000</f>
        <v>5.1609199999999994E-2</v>
      </c>
      <c r="D605" s="1">
        <f>SUM(BPub!L605:N605)/1000000</f>
        <v>0.54783333999999995</v>
      </c>
      <c r="E605" s="1">
        <f>SUM(BPub!Q605:S605)/1000000</f>
        <v>0</v>
      </c>
      <c r="F605" s="1">
        <f>SUM(BPub!V605:X605)/1000000</f>
        <v>0</v>
      </c>
      <c r="G605" s="1">
        <f>SUM(BPub!AB605:AD605)/1000000</f>
        <v>0</v>
      </c>
    </row>
    <row r="606" spans="1:7" x14ac:dyDescent="0.25">
      <c r="A606" t="s">
        <v>600</v>
      </c>
      <c r="B606" s="1">
        <f>SUM(BPub!B606:D606)/1000000</f>
        <v>0</v>
      </c>
      <c r="C606" s="1">
        <f>SUM(BPub!G606:I606)/1000000</f>
        <v>0</v>
      </c>
      <c r="D606" s="1">
        <f>SUM(BPub!L606:N606)/1000000</f>
        <v>0</v>
      </c>
      <c r="E606" s="1">
        <f>SUM(BPub!Q606:S606)/1000000</f>
        <v>0</v>
      </c>
      <c r="F606" s="1">
        <f>SUM(BPub!V606:X606)/1000000</f>
        <v>0</v>
      </c>
      <c r="G606" s="1">
        <f>SUM(BPub!AB606:AD606)/1000000</f>
        <v>0</v>
      </c>
    </row>
    <row r="607" spans="1:7" x14ac:dyDescent="0.25">
      <c r="A607" t="s">
        <v>601</v>
      </c>
      <c r="B607" s="1">
        <f>SUM(BPub!B607:D607)/1000000</f>
        <v>0.63099935000000007</v>
      </c>
      <c r="C607" s="1">
        <f>SUM(BPub!G607:I607)/1000000</f>
        <v>0.83512970999999991</v>
      </c>
      <c r="D607" s="1">
        <f>SUM(BPub!L607:N607)/1000000</f>
        <v>0.51381796000000002</v>
      </c>
      <c r="E607" s="1">
        <f>SUM(BPub!Q607:S607)/1000000</f>
        <v>0.63908989999999988</v>
      </c>
      <c r="F607" s="1">
        <f>SUM(BPub!V607:X607)/1000000</f>
        <v>0.99842528000000008</v>
      </c>
      <c r="G607" s="1">
        <f>SUM(BPub!AB607:AD607)/1000000</f>
        <v>1.3387940199999997</v>
      </c>
    </row>
    <row r="608" spans="1:7" x14ac:dyDescent="0.25">
      <c r="A608" t="s">
        <v>602</v>
      </c>
      <c r="B608" s="1">
        <f>SUM(BPub!B608:D608)/1000000</f>
        <v>3.9043099999999997E-2</v>
      </c>
      <c r="C608" s="1">
        <f>SUM(BPub!G608:I608)/1000000</f>
        <v>4.2549189999999994E-2</v>
      </c>
      <c r="D608" s="1">
        <f>SUM(BPub!L608:N608)/1000000</f>
        <v>4.6286669999999995E-2</v>
      </c>
      <c r="E608" s="1">
        <f>SUM(BPub!Q608:S608)/1000000</f>
        <v>5.1246260000000002E-2</v>
      </c>
      <c r="F608" s="1">
        <f>SUM(BPub!V608:X608)/1000000</f>
        <v>5.5778180000000004E-2</v>
      </c>
      <c r="G608" s="1">
        <f>SUM(BPub!AB608:AD608)/1000000</f>
        <v>4.4050430000000002E-2</v>
      </c>
    </row>
    <row r="609" spans="1:7" x14ac:dyDescent="0.25">
      <c r="A609" t="s">
        <v>603</v>
      </c>
      <c r="B609" s="1">
        <f>SUM(BPub!B609:D609)/1000000</f>
        <v>5.3179199999999996E-2</v>
      </c>
      <c r="C609" s="1">
        <f>SUM(BPub!G609:I609)/1000000</f>
        <v>9.5096399999999998E-2</v>
      </c>
      <c r="D609" s="1">
        <f>SUM(BPub!L609:N609)/1000000</f>
        <v>0.15617704999999998</v>
      </c>
      <c r="E609" s="1">
        <f>SUM(BPub!Q609:S609)/1000000</f>
        <v>0.13370619</v>
      </c>
      <c r="F609" s="1">
        <f>SUM(BPub!V609:X609)/1000000</f>
        <v>0.29234891999999996</v>
      </c>
      <c r="G609" s="1">
        <f>SUM(BPub!AB609:AD609)/1000000</f>
        <v>0.38639994999999999</v>
      </c>
    </row>
    <row r="610" spans="1:7" x14ac:dyDescent="0.25">
      <c r="A610" t="s">
        <v>604</v>
      </c>
      <c r="B610" s="1">
        <f>SUM(BPub!B610:D610)/1000000</f>
        <v>0.15736320000000001</v>
      </c>
      <c r="C610" s="1">
        <f>SUM(BPub!G610:I610)/1000000</f>
        <v>0.26008176</v>
      </c>
      <c r="D610" s="1">
        <f>SUM(BPub!L610:N610)/1000000</f>
        <v>0.30942558999999997</v>
      </c>
      <c r="E610" s="1">
        <f>SUM(BPub!Q610:S610)/1000000</f>
        <v>0.44942451</v>
      </c>
      <c r="F610" s="1">
        <f>SUM(BPub!V610:X610)/1000000</f>
        <v>0.64656988999999998</v>
      </c>
      <c r="G610" s="1">
        <f>SUM(BPub!AB610:AD610)/1000000</f>
        <v>0.47164911999999998</v>
      </c>
    </row>
    <row r="611" spans="1:7" x14ac:dyDescent="0.25">
      <c r="A611" t="s">
        <v>605</v>
      </c>
      <c r="B611" s="1">
        <f>SUM(BPub!B611:D611)/1000000</f>
        <v>0.38140684999999996</v>
      </c>
      <c r="C611" s="1">
        <f>SUM(BPub!G611:I611)/1000000</f>
        <v>0.43740231000000002</v>
      </c>
      <c r="D611" s="1">
        <f>SUM(BPub!L611:N611)/1000000</f>
        <v>1.6886500000000001E-3</v>
      </c>
      <c r="E611" s="1">
        <f>SUM(BPub!Q611:S611)/1000000</f>
        <v>4.7129399999999997E-3</v>
      </c>
      <c r="F611" s="1">
        <f>SUM(BPub!V611:X611)/1000000</f>
        <v>3.72829E-3</v>
      </c>
      <c r="G611" s="1">
        <f>SUM(BPub!AB611:AD611)/1000000</f>
        <v>2.5764200000000003E-3</v>
      </c>
    </row>
    <row r="612" spans="1:7" x14ac:dyDescent="0.25">
      <c r="A612" t="s">
        <v>606</v>
      </c>
      <c r="B612" s="1">
        <f>SUM(BPub!B612:D612)/1000000</f>
        <v>0</v>
      </c>
      <c r="C612" s="1">
        <f>SUM(BPub!G612:I612)/1000000</f>
        <v>0</v>
      </c>
      <c r="D612" s="1">
        <f>SUM(BPub!L612:N612)/1000000</f>
        <v>0</v>
      </c>
      <c r="E612" s="1">
        <f>SUM(BPub!Q612:S612)/1000000</f>
        <v>0</v>
      </c>
      <c r="F612" s="1">
        <f>SUM(BPub!V612:X612)/1000000</f>
        <v>0</v>
      </c>
      <c r="G612" s="1">
        <f>SUM(BPub!AB612:AD612)/1000000</f>
        <v>0</v>
      </c>
    </row>
    <row r="613" spans="1:7" x14ac:dyDescent="0.25">
      <c r="A613" t="s">
        <v>607</v>
      </c>
      <c r="B613" s="1">
        <f>SUM(BPub!B613:D613)/1000000</f>
        <v>0</v>
      </c>
      <c r="C613" s="1">
        <f>SUM(BPub!G613:I613)/1000000</f>
        <v>0</v>
      </c>
      <c r="D613" s="1">
        <f>SUM(BPub!L613:N613)/1000000</f>
        <v>0</v>
      </c>
      <c r="E613" s="1">
        <f>SUM(BPub!Q613:S613)/1000000</f>
        <v>0</v>
      </c>
      <c r="F613" s="1">
        <f>SUM(BPub!V613:X613)/1000000</f>
        <v>0</v>
      </c>
      <c r="G613" s="1">
        <f>SUM(BPub!AB613:AD613)/1000000</f>
        <v>0</v>
      </c>
    </row>
    <row r="614" spans="1:7" x14ac:dyDescent="0.25">
      <c r="A614" t="s">
        <v>608</v>
      </c>
      <c r="B614" s="1">
        <f>SUM(BPub!B614:D614)/1000000</f>
        <v>6.9999999999999999E-6</v>
      </c>
      <c r="C614" s="1">
        <f>SUM(BPub!G614:I614)/1000000</f>
        <v>5.0000000000000004E-8</v>
      </c>
      <c r="D614" s="1">
        <f>SUM(BPub!L614:N614)/1000000</f>
        <v>2.4000000000000001E-4</v>
      </c>
      <c r="E614" s="1">
        <f>SUM(BPub!Q614:S614)/1000000</f>
        <v>0</v>
      </c>
      <c r="F614" s="1">
        <f>SUM(BPub!V614:X614)/1000000</f>
        <v>0</v>
      </c>
      <c r="G614" s="1">
        <f>SUM(BPub!AB614:AD614)/1000000</f>
        <v>0.43411809999999995</v>
      </c>
    </row>
    <row r="615" spans="1:7" x14ac:dyDescent="0.25">
      <c r="A615" t="s">
        <v>609</v>
      </c>
      <c r="B615" s="1">
        <f>SUM(BPub!B615:D615)/1000000</f>
        <v>0.31519184</v>
      </c>
      <c r="C615" s="1">
        <f>SUM(BPub!G615:I615)/1000000</f>
        <v>0.48663715999999996</v>
      </c>
      <c r="D615" s="1">
        <f>SUM(BPub!L615:N615)/1000000</f>
        <v>0.35495466000000003</v>
      </c>
      <c r="E615" s="1">
        <f>SUM(BPub!Q615:S615)/1000000</f>
        <v>0.48319027000000003</v>
      </c>
      <c r="F615" s="1">
        <f>SUM(BPub!V615:X615)/1000000</f>
        <v>0.84260158000000007</v>
      </c>
      <c r="G615" s="1">
        <f>SUM(BPub!AB615:AD615)/1000000</f>
        <v>0.73015643000000008</v>
      </c>
    </row>
    <row r="616" spans="1:7" x14ac:dyDescent="0.25">
      <c r="A616" t="s">
        <v>610</v>
      </c>
      <c r="B616" s="1">
        <f>SUM(BPub!B616:D616)/1000000</f>
        <v>0.23860957000000002</v>
      </c>
      <c r="C616" s="1">
        <f>SUM(BPub!G616:I616)/1000000</f>
        <v>0.28923484999999999</v>
      </c>
      <c r="D616" s="1">
        <f>SUM(BPub!L616:N616)/1000000</f>
        <v>0.20425397000000003</v>
      </c>
      <c r="E616" s="1">
        <f>SUM(BPub!Q616:S616)/1000000</f>
        <v>0.27463483</v>
      </c>
      <c r="F616" s="1">
        <f>SUM(BPub!V616:X616)/1000000</f>
        <v>0.44772913000000003</v>
      </c>
      <c r="G616" s="1">
        <f>SUM(BPub!AB616:AD616)/1000000</f>
        <v>0.28044675000000002</v>
      </c>
    </row>
    <row r="617" spans="1:7" x14ac:dyDescent="0.25">
      <c r="A617" t="s">
        <v>611</v>
      </c>
      <c r="B617" s="1">
        <f>SUM(BPub!B617:D617)/1000000</f>
        <v>7.6582270000000008E-2</v>
      </c>
      <c r="C617" s="1">
        <f>SUM(BPub!G617:I617)/1000000</f>
        <v>0.19740231</v>
      </c>
      <c r="D617" s="1">
        <f>SUM(BPub!L617:N617)/1000000</f>
        <v>0.15070069</v>
      </c>
      <c r="E617" s="1">
        <f>SUM(BPub!Q617:S617)/1000000</f>
        <v>0.20855544000000001</v>
      </c>
      <c r="F617" s="1">
        <f>SUM(BPub!V617:X617)/1000000</f>
        <v>0.39487244999999999</v>
      </c>
      <c r="G617" s="1">
        <f>SUM(BPub!AB617:AD617)/1000000</f>
        <v>0.44970968</v>
      </c>
    </row>
    <row r="618" spans="1:7" x14ac:dyDescent="0.25">
      <c r="A618" t="s">
        <v>612</v>
      </c>
      <c r="B618" s="1">
        <f>SUM(BPub!B618:D618)/1000000</f>
        <v>2.10866883</v>
      </c>
      <c r="C618" s="1">
        <f>SUM(BPub!G618:I618)/1000000</f>
        <v>2.3266727700000001</v>
      </c>
      <c r="D618" s="1">
        <f>SUM(BPub!L618:N618)/1000000</f>
        <v>3.1777575099999997</v>
      </c>
      <c r="E618" s="1">
        <f>SUM(BPub!Q618:S618)/1000000</f>
        <v>3.0155303300000003</v>
      </c>
      <c r="F618" s="1">
        <f>SUM(BPub!V618:X618)/1000000</f>
        <v>4.2871000200000005</v>
      </c>
      <c r="G618" s="1">
        <f>SUM(BPub!AB618:AD618)/1000000</f>
        <v>4.9852283600000007</v>
      </c>
    </row>
    <row r="619" spans="1:7" x14ac:dyDescent="0.25">
      <c r="A619" t="s">
        <v>613</v>
      </c>
      <c r="B619" s="1">
        <f>SUM(BPub!B619:D619)/1000000</f>
        <v>0</v>
      </c>
      <c r="C619" s="1">
        <f>SUM(BPub!G619:I619)/1000000</f>
        <v>0</v>
      </c>
      <c r="D619" s="1">
        <f>SUM(BPub!L619:N619)/1000000</f>
        <v>0</v>
      </c>
      <c r="E619" s="1">
        <f>SUM(BPub!Q619:S619)/1000000</f>
        <v>0</v>
      </c>
      <c r="F619" s="1">
        <f>SUM(BPub!V619:X619)/1000000</f>
        <v>0</v>
      </c>
      <c r="G619" s="1">
        <f>SUM(BPub!AB619:AD619)/1000000</f>
        <v>0</v>
      </c>
    </row>
    <row r="620" spans="1:7" x14ac:dyDescent="0.25">
      <c r="A620" t="s">
        <v>614</v>
      </c>
      <c r="B620" s="1">
        <f>SUM(BPub!B620:D620)/1000000</f>
        <v>0</v>
      </c>
      <c r="C620" s="1">
        <f>SUM(BPub!G620:I620)/1000000</f>
        <v>0</v>
      </c>
      <c r="D620" s="1">
        <f>SUM(BPub!L620:N620)/1000000</f>
        <v>0</v>
      </c>
      <c r="E620" s="1">
        <f>SUM(BPub!Q620:S620)/1000000</f>
        <v>0</v>
      </c>
      <c r="F620" s="1">
        <f>SUM(BPub!V620:X620)/1000000</f>
        <v>0</v>
      </c>
      <c r="G620" s="1">
        <f>SUM(BPub!AB620:AD620)/1000000</f>
        <v>0</v>
      </c>
    </row>
    <row r="621" spans="1:7" x14ac:dyDescent="0.25">
      <c r="A621" t="s">
        <v>615</v>
      </c>
      <c r="B621" s="1">
        <f>SUM(BPub!B621:D621)/1000000</f>
        <v>2.10866883</v>
      </c>
      <c r="C621" s="1">
        <f>SUM(BPub!G621:I621)/1000000</f>
        <v>2.3266727700000001</v>
      </c>
      <c r="D621" s="1">
        <f>SUM(BPub!L621:N621)/1000000</f>
        <v>3.1777575099999997</v>
      </c>
      <c r="E621" s="1">
        <f>SUM(BPub!Q621:S621)/1000000</f>
        <v>3.0155303300000003</v>
      </c>
      <c r="F621" s="1">
        <f>SUM(BPub!V621:X621)/1000000</f>
        <v>4.2871000200000005</v>
      </c>
      <c r="G621" s="1">
        <f>SUM(BPub!AB621:AD621)/1000000</f>
        <v>4.9852283600000007</v>
      </c>
    </row>
    <row r="622" spans="1:7" x14ac:dyDescent="0.25">
      <c r="A622" t="s">
        <v>616</v>
      </c>
      <c r="B622" s="1">
        <f>SUM(BPub!B622:D622)/1000000</f>
        <v>0</v>
      </c>
      <c r="C622" s="1">
        <f>SUM(BPub!G622:I622)/1000000</f>
        <v>0</v>
      </c>
      <c r="D622" s="1">
        <f>SUM(BPub!L622:N622)/1000000</f>
        <v>0</v>
      </c>
      <c r="E622" s="1">
        <f>SUM(BPub!Q622:S622)/1000000</f>
        <v>0</v>
      </c>
      <c r="F622" s="1">
        <f>SUM(BPub!V622:X622)/1000000</f>
        <v>0</v>
      </c>
      <c r="G622" s="1">
        <f>SUM(BPub!AB622:AD622)/1000000</f>
        <v>0</v>
      </c>
    </row>
    <row r="623" spans="1:7" x14ac:dyDescent="0.25">
      <c r="A623" t="s">
        <v>617</v>
      </c>
      <c r="B623" s="1">
        <f>SUM(BPub!B623:D623)/1000000</f>
        <v>0</v>
      </c>
      <c r="C623" s="1">
        <f>SUM(BPub!G623:I623)/1000000</f>
        <v>0</v>
      </c>
      <c r="D623" s="1">
        <f>SUM(BPub!L623:N623)/1000000</f>
        <v>0</v>
      </c>
      <c r="E623" s="1">
        <f>SUM(BPub!Q623:S623)/1000000</f>
        <v>0</v>
      </c>
      <c r="F623" s="1">
        <f>SUM(BPub!V623:X623)/1000000</f>
        <v>0</v>
      </c>
      <c r="G623" s="1">
        <f>SUM(BPub!AB623:AD623)/1000000</f>
        <v>0</v>
      </c>
    </row>
    <row r="624" spans="1:7" x14ac:dyDescent="0.25">
      <c r="A624" t="s">
        <v>618</v>
      </c>
      <c r="B624" s="1">
        <f>SUM(BPub!B624:D624)/1000000</f>
        <v>0</v>
      </c>
      <c r="C624" s="1">
        <f>SUM(BPub!G624:I624)/1000000</f>
        <v>0</v>
      </c>
      <c r="D624" s="1">
        <f>SUM(BPub!L624:N624)/1000000</f>
        <v>0</v>
      </c>
      <c r="E624" s="1">
        <f>SUM(BPub!Q624:S624)/1000000</f>
        <v>0</v>
      </c>
      <c r="F624" s="1">
        <f>SUM(BPub!V624:X624)/1000000</f>
        <v>0</v>
      </c>
      <c r="G624" s="1">
        <f>SUM(BPub!AB624:AD624)/1000000</f>
        <v>0</v>
      </c>
    </row>
    <row r="625" spans="1:7" x14ac:dyDescent="0.25">
      <c r="A625" t="s">
        <v>619</v>
      </c>
      <c r="B625" s="1">
        <f>SUM(BPub!B625:D625)/1000000</f>
        <v>0</v>
      </c>
      <c r="C625" s="1">
        <f>SUM(BPub!G625:I625)/1000000</f>
        <v>0</v>
      </c>
      <c r="D625" s="1">
        <f>SUM(BPub!L625:N625)/1000000</f>
        <v>0</v>
      </c>
      <c r="E625" s="1">
        <f>SUM(BPub!Q625:S625)/1000000</f>
        <v>0</v>
      </c>
      <c r="F625" s="1">
        <f>SUM(BPub!V625:X625)/1000000</f>
        <v>0</v>
      </c>
      <c r="G625" s="1">
        <f>SUM(BPub!AB625:AD625)/1000000</f>
        <v>0</v>
      </c>
    </row>
    <row r="626" spans="1:7" x14ac:dyDescent="0.25">
      <c r="A626" t="s">
        <v>620</v>
      </c>
      <c r="B626" s="1">
        <f>SUM(BPub!B626:D626)/1000000</f>
        <v>26.75590704</v>
      </c>
      <c r="C626" s="1">
        <f>SUM(BPub!G626:I626)/1000000</f>
        <v>97.701581029999986</v>
      </c>
      <c r="D626" s="1">
        <f>SUM(BPub!L626:N626)/1000000</f>
        <v>148.25866012</v>
      </c>
      <c r="E626" s="1">
        <f>SUM(BPub!Q626:S626)/1000000</f>
        <v>173.59589828</v>
      </c>
      <c r="F626" s="1">
        <f>SUM(BPub!V626:X626)/1000000</f>
        <v>194.45203913999998</v>
      </c>
      <c r="G626" s="1">
        <f>SUM(BPub!AB626:AD626)/1000000</f>
        <v>193.01727731</v>
      </c>
    </row>
    <row r="627" spans="1:7" x14ac:dyDescent="0.25">
      <c r="A627" t="s">
        <v>621</v>
      </c>
      <c r="B627" s="1">
        <f>SUM(BPub!B627:D627)/1000000</f>
        <v>0</v>
      </c>
      <c r="C627" s="1">
        <f>SUM(BPub!G627:I627)/1000000</f>
        <v>0</v>
      </c>
      <c r="D627" s="1">
        <f>SUM(BPub!L627:N627)/1000000</f>
        <v>0</v>
      </c>
      <c r="E627" s="1">
        <f>SUM(BPub!Q627:S627)/1000000</f>
        <v>0</v>
      </c>
      <c r="F627" s="1">
        <f>SUM(BPub!V627:X627)/1000000</f>
        <v>0</v>
      </c>
      <c r="G627" s="1">
        <f>SUM(BPub!AB627:AD627)/1000000</f>
        <v>0</v>
      </c>
    </row>
    <row r="628" spans="1:7" x14ac:dyDescent="0.25">
      <c r="A628" t="s">
        <v>622</v>
      </c>
      <c r="B628" s="1">
        <f>SUM(BPub!B628:D628)/1000000</f>
        <v>0.60421186999999998</v>
      </c>
      <c r="C628" s="1">
        <f>SUM(BPub!G628:I628)/1000000</f>
        <v>0.60382557999999997</v>
      </c>
      <c r="D628" s="1">
        <f>SUM(BPub!L628:N628)/1000000</f>
        <v>0.64876607999999991</v>
      </c>
      <c r="E628" s="1">
        <f>SUM(BPub!Q628:S628)/1000000</f>
        <v>0.57908139999999986</v>
      </c>
      <c r="F628" s="1">
        <f>SUM(BPub!V628:X628)/1000000</f>
        <v>0.54262568999999994</v>
      </c>
      <c r="G628" s="1">
        <f>SUM(BPub!AB628:AD628)/1000000</f>
        <v>0.47414200000000001</v>
      </c>
    </row>
    <row r="629" spans="1:7" x14ac:dyDescent="0.25">
      <c r="A629" t="s">
        <v>623</v>
      </c>
      <c r="B629" s="1">
        <f>SUM(BPub!B629:D629)/1000000</f>
        <v>26.151695170000004</v>
      </c>
      <c r="C629" s="1">
        <f>SUM(BPub!G629:I629)/1000000</f>
        <v>97.097755449999994</v>
      </c>
      <c r="D629" s="1">
        <f>SUM(BPub!L629:N629)/1000000</f>
        <v>147.60989404</v>
      </c>
      <c r="E629" s="1">
        <f>SUM(BPub!Q629:S629)/1000000</f>
        <v>173.01681687999999</v>
      </c>
      <c r="F629" s="1">
        <f>SUM(BPub!V629:X629)/1000000</f>
        <v>193.90941345000002</v>
      </c>
      <c r="G629" s="1">
        <f>SUM(BPub!AB629:AD629)/1000000</f>
        <v>192.54313531</v>
      </c>
    </row>
    <row r="630" spans="1:7" x14ac:dyDescent="0.25">
      <c r="A630" t="s">
        <v>624</v>
      </c>
      <c r="B630" s="1">
        <f>SUM(BPub!B630:D630)/1000000</f>
        <v>139.75326394000001</v>
      </c>
      <c r="C630" s="1">
        <f>SUM(BPub!G630:I630)/1000000</f>
        <v>85.807591500000001</v>
      </c>
      <c r="D630" s="1">
        <f>SUM(BPub!L630:N630)/1000000</f>
        <v>92.310013589999997</v>
      </c>
      <c r="E630" s="1">
        <f>SUM(BPub!Q630:S630)/1000000</f>
        <v>147.97909056999998</v>
      </c>
      <c r="F630" s="1">
        <f>SUM(BPub!V630:X630)/1000000</f>
        <v>84.446589329999995</v>
      </c>
      <c r="G630" s="1">
        <f>SUM(BPub!AB630:AD630)/1000000</f>
        <v>114.58891911999999</v>
      </c>
    </row>
    <row r="631" spans="1:7" x14ac:dyDescent="0.25">
      <c r="A631" t="s">
        <v>625</v>
      </c>
      <c r="B631" s="1">
        <f>SUM(BPub!B631:D631)/1000000</f>
        <v>0</v>
      </c>
      <c r="C631" s="1">
        <f>SUM(BPub!G631:I631)/1000000</f>
        <v>0</v>
      </c>
      <c r="D631" s="1">
        <f>SUM(BPub!L631:N631)/1000000</f>
        <v>0</v>
      </c>
      <c r="E631" s="1">
        <f>SUM(BPub!Q631:S631)/1000000</f>
        <v>0</v>
      </c>
      <c r="F631" s="1">
        <f>SUM(BPub!V631:X631)/1000000</f>
        <v>0</v>
      </c>
      <c r="G631" s="1">
        <f>SUM(BPub!AB631:AD631)/1000000</f>
        <v>0</v>
      </c>
    </row>
    <row r="632" spans="1:7" x14ac:dyDescent="0.25">
      <c r="A632" t="s">
        <v>626</v>
      </c>
      <c r="B632" s="1">
        <f>SUM(BPub!B632:D632)/1000000</f>
        <v>0</v>
      </c>
      <c r="C632" s="1">
        <f>SUM(BPub!G632:I632)/1000000</f>
        <v>0</v>
      </c>
      <c r="D632" s="1">
        <f>SUM(BPub!L632:N632)/1000000</f>
        <v>0</v>
      </c>
      <c r="E632" s="1">
        <f>SUM(BPub!Q632:S632)/1000000</f>
        <v>0</v>
      </c>
      <c r="F632" s="1">
        <f>SUM(BPub!V632:X632)/1000000</f>
        <v>0</v>
      </c>
      <c r="G632" s="1">
        <f>SUM(BPub!AB632:AD632)/1000000</f>
        <v>0</v>
      </c>
    </row>
    <row r="633" spans="1:7" x14ac:dyDescent="0.25">
      <c r="A633" t="s">
        <v>627</v>
      </c>
      <c r="B633" s="1">
        <f>SUM(BPub!B633:D633)/1000000</f>
        <v>0</v>
      </c>
      <c r="C633" s="1">
        <f>SUM(BPub!G633:I633)/1000000</f>
        <v>0</v>
      </c>
      <c r="D633" s="1">
        <f>SUM(BPub!L633:N633)/1000000</f>
        <v>0</v>
      </c>
      <c r="E633" s="1">
        <f>SUM(BPub!Q633:S633)/1000000</f>
        <v>0</v>
      </c>
      <c r="F633" s="1">
        <f>SUM(BPub!V633:X633)/1000000</f>
        <v>0</v>
      </c>
      <c r="G633" s="1">
        <f>SUM(BPub!AB633:AD633)/1000000</f>
        <v>0</v>
      </c>
    </row>
    <row r="634" spans="1:7" x14ac:dyDescent="0.25">
      <c r="A634" t="s">
        <v>628</v>
      </c>
      <c r="B634" s="1">
        <f>SUM(BPub!B634:D634)/1000000</f>
        <v>0</v>
      </c>
      <c r="C634" s="1">
        <f>SUM(BPub!G634:I634)/1000000</f>
        <v>0</v>
      </c>
      <c r="D634" s="1">
        <f>SUM(BPub!L634:N634)/1000000</f>
        <v>0</v>
      </c>
      <c r="E634" s="1">
        <f>SUM(BPub!Q634:S634)/1000000</f>
        <v>0</v>
      </c>
      <c r="F634" s="1">
        <f>SUM(BPub!V634:X634)/1000000</f>
        <v>0</v>
      </c>
      <c r="G634" s="1">
        <f>SUM(BPub!AB634:AD634)/1000000</f>
        <v>0</v>
      </c>
    </row>
    <row r="635" spans="1:7" x14ac:dyDescent="0.25">
      <c r="A635" t="s">
        <v>629</v>
      </c>
      <c r="B635" s="1">
        <f>SUM(BPub!B635:D635)/1000000</f>
        <v>0</v>
      </c>
      <c r="C635" s="1">
        <f>SUM(BPub!G635:I635)/1000000</f>
        <v>0</v>
      </c>
      <c r="D635" s="1">
        <f>SUM(BPub!L635:N635)/1000000</f>
        <v>0</v>
      </c>
      <c r="E635" s="1">
        <f>SUM(BPub!Q635:S635)/1000000</f>
        <v>0</v>
      </c>
      <c r="F635" s="1">
        <f>SUM(BPub!V635:X635)/1000000</f>
        <v>0</v>
      </c>
      <c r="G635" s="1">
        <f>SUM(BPub!AB635:AD635)/1000000</f>
        <v>0</v>
      </c>
    </row>
    <row r="636" spans="1:7" x14ac:dyDescent="0.25">
      <c r="A636" t="s">
        <v>630</v>
      </c>
      <c r="B636" s="1">
        <f>SUM(BPub!B636:D636)/1000000</f>
        <v>0</v>
      </c>
      <c r="C636" s="1">
        <f>SUM(BPub!G636:I636)/1000000</f>
        <v>0</v>
      </c>
      <c r="D636" s="1">
        <f>SUM(BPub!L636:N636)/1000000</f>
        <v>0</v>
      </c>
      <c r="E636" s="1">
        <f>SUM(BPub!Q636:S636)/1000000</f>
        <v>0</v>
      </c>
      <c r="F636" s="1">
        <f>SUM(BPub!V636:X636)/1000000</f>
        <v>0</v>
      </c>
      <c r="G636" s="1">
        <f>SUM(BPub!AB636:AD636)/1000000</f>
        <v>0</v>
      </c>
    </row>
    <row r="637" spans="1:7" x14ac:dyDescent="0.25">
      <c r="A637" t="s">
        <v>631</v>
      </c>
      <c r="B637" s="1">
        <f>SUM(BPub!B637:D637)/1000000</f>
        <v>0</v>
      </c>
      <c r="C637" s="1">
        <f>SUM(BPub!G637:I637)/1000000</f>
        <v>0</v>
      </c>
      <c r="D637" s="1">
        <f>SUM(BPub!L637:N637)/1000000</f>
        <v>0</v>
      </c>
      <c r="E637" s="1">
        <f>SUM(BPub!Q637:S637)/1000000</f>
        <v>0</v>
      </c>
      <c r="F637" s="1">
        <f>SUM(BPub!V637:X637)/1000000</f>
        <v>0</v>
      </c>
      <c r="G637" s="1">
        <f>SUM(BPub!AB637:AD637)/1000000</f>
        <v>0</v>
      </c>
    </row>
    <row r="638" spans="1:7" x14ac:dyDescent="0.25">
      <c r="A638" t="s">
        <v>632</v>
      </c>
      <c r="B638" s="1">
        <f>SUM(BPub!B638:D638)/1000000</f>
        <v>11.86177941</v>
      </c>
      <c r="C638" s="1">
        <f>SUM(BPub!G638:I638)/1000000</f>
        <v>2.7221889999999999E-2</v>
      </c>
      <c r="D638" s="1">
        <f>SUM(BPub!L638:N638)/1000000</f>
        <v>0.82704720999999992</v>
      </c>
      <c r="E638" s="1">
        <f>SUM(BPub!Q638:S638)/1000000</f>
        <v>100.9041864</v>
      </c>
      <c r="F638" s="1">
        <f>SUM(BPub!V638:X638)/1000000</f>
        <v>0.61403178000000003</v>
      </c>
      <c r="G638" s="1">
        <f>SUM(BPub!AB638:AD638)/1000000</f>
        <v>0.46893610999999996</v>
      </c>
    </row>
    <row r="639" spans="1:7" x14ac:dyDescent="0.25">
      <c r="A639" t="s">
        <v>633</v>
      </c>
      <c r="B639" s="1">
        <f>SUM(BPub!B639:D639)/1000000</f>
        <v>1.34545E-3</v>
      </c>
      <c r="C639" s="1">
        <f>SUM(BPub!G639:I639)/1000000</f>
        <v>1.34545E-3</v>
      </c>
      <c r="D639" s="1">
        <f>SUM(BPub!L639:N639)/1000000</f>
        <v>1.9747499999999999E-3</v>
      </c>
      <c r="E639" s="1">
        <f>SUM(BPub!Q639:S639)/1000000</f>
        <v>6.5952000000000003E-4</v>
      </c>
      <c r="F639" s="1">
        <f>SUM(BPub!V639:X639)/1000000</f>
        <v>1.27994E-3</v>
      </c>
      <c r="G639" s="1">
        <f>SUM(BPub!AB639:AD639)/1000000</f>
        <v>0.14980819000000001</v>
      </c>
    </row>
    <row r="640" spans="1:7" x14ac:dyDescent="0.25">
      <c r="A640" t="s">
        <v>634</v>
      </c>
      <c r="B640" s="1">
        <f>SUM(BPub!B640:D640)/1000000</f>
        <v>5.0040000000000002E-5</v>
      </c>
      <c r="C640" s="1">
        <f>SUM(BPub!G640:I640)/1000000</f>
        <v>5.0040000000000002E-5</v>
      </c>
      <c r="D640" s="1">
        <f>SUM(BPub!L640:N640)/1000000</f>
        <v>4.5173000000000001E-4</v>
      </c>
      <c r="E640" s="1">
        <f>SUM(BPub!Q640:S640)/1000000</f>
        <v>50.109396959999998</v>
      </c>
      <c r="F640" s="1">
        <f>SUM(BPub!V640:X640)/1000000</f>
        <v>0.10932942</v>
      </c>
      <c r="G640" s="1">
        <f>SUM(BPub!AB640:AD640)/1000000</f>
        <v>0.10939696</v>
      </c>
    </row>
    <row r="641" spans="1:7" x14ac:dyDescent="0.25">
      <c r="A641" t="s">
        <v>635</v>
      </c>
      <c r="B641" s="1">
        <f>SUM(BPub!B641:D641)/1000000</f>
        <v>0</v>
      </c>
      <c r="C641" s="1">
        <f>SUM(BPub!G641:I641)/1000000</f>
        <v>0</v>
      </c>
      <c r="D641" s="1">
        <f>SUM(BPub!L641:N641)/1000000</f>
        <v>7.8200000000000003E-5</v>
      </c>
      <c r="E641" s="1">
        <f>SUM(BPub!Q641:S641)/1000000</f>
        <v>3.5729419999999998E-2</v>
      </c>
      <c r="F641" s="1">
        <f>SUM(BPub!V641:X641)/1000000</f>
        <v>3.5796959999999996E-2</v>
      </c>
      <c r="G641" s="1">
        <f>SUM(BPub!AB641:AD641)/1000000</f>
        <v>3.5729419999999998E-2</v>
      </c>
    </row>
    <row r="642" spans="1:7" x14ac:dyDescent="0.25">
      <c r="A642" t="s">
        <v>636</v>
      </c>
      <c r="B642" s="1">
        <f>SUM(BPub!B642:D642)/1000000</f>
        <v>5.0040000000000002E-5</v>
      </c>
      <c r="C642" s="1">
        <f>SUM(BPub!G642:I642)/1000000</f>
        <v>5.0040000000000002E-5</v>
      </c>
      <c r="D642" s="1">
        <f>SUM(BPub!L642:N642)/1000000</f>
        <v>0.10014574000000001</v>
      </c>
      <c r="E642" s="1">
        <f>SUM(BPub!Q642:S642)/1000000</f>
        <v>0.14557048</v>
      </c>
      <c r="F642" s="1">
        <f>SUM(BPub!V642:X642)/1000000</f>
        <v>0.14849754000000001</v>
      </c>
      <c r="G642" s="1">
        <f>SUM(BPub!AB642:AD642)/1000000</f>
        <v>0.14512637</v>
      </c>
    </row>
    <row r="643" spans="1:7" x14ac:dyDescent="0.25">
      <c r="A643" t="s">
        <v>637</v>
      </c>
      <c r="B643" s="1">
        <f>SUM(BPub!B643:D643)/1000000</f>
        <v>11.860333880000001</v>
      </c>
      <c r="C643" s="1">
        <f>SUM(BPub!G643:I643)/1000000</f>
        <v>2.5776360000000002E-2</v>
      </c>
      <c r="D643" s="1">
        <f>SUM(BPub!L643:N643)/1000000</f>
        <v>0.72439679000000001</v>
      </c>
      <c r="E643" s="1">
        <f>SUM(BPub!Q643:S643)/1000000</f>
        <v>50.612830020000004</v>
      </c>
      <c r="F643" s="1">
        <f>SUM(BPub!V643:X643)/1000000</f>
        <v>0.31912792000000001</v>
      </c>
      <c r="G643" s="1">
        <f>SUM(BPub!AB643:AD643)/1000000</f>
        <v>2.8875169999999999E-2</v>
      </c>
    </row>
    <row r="644" spans="1:7" x14ac:dyDescent="0.25">
      <c r="A644" t="s">
        <v>638</v>
      </c>
      <c r="B644" s="1">
        <f>SUM(BPub!B644:D644)/1000000</f>
        <v>0</v>
      </c>
      <c r="C644" s="1">
        <f>SUM(BPub!G644:I644)/1000000</f>
        <v>0</v>
      </c>
      <c r="D644" s="1">
        <f>SUM(BPub!L644:N644)/1000000</f>
        <v>0</v>
      </c>
      <c r="E644" s="1">
        <f>SUM(BPub!Q644:S644)/1000000</f>
        <v>0</v>
      </c>
      <c r="F644" s="1">
        <f>SUM(BPub!V644:X644)/1000000</f>
        <v>0</v>
      </c>
      <c r="G644" s="1">
        <f>SUM(BPub!AB644:AD644)/1000000</f>
        <v>0</v>
      </c>
    </row>
    <row r="645" spans="1:7" x14ac:dyDescent="0.25">
      <c r="A645" t="s">
        <v>639</v>
      </c>
      <c r="B645" s="1">
        <f>SUM(BPub!B645:D645)/1000000</f>
        <v>0</v>
      </c>
      <c r="C645" s="1">
        <f>SUM(BPub!G645:I645)/1000000</f>
        <v>0</v>
      </c>
      <c r="D645" s="1">
        <f>SUM(BPub!L645:N645)/1000000</f>
        <v>0</v>
      </c>
      <c r="E645" s="1">
        <f>SUM(BPub!Q645:S645)/1000000</f>
        <v>0</v>
      </c>
      <c r="F645" s="1">
        <f>SUM(BPub!V645:X645)/1000000</f>
        <v>0</v>
      </c>
      <c r="G645" s="1">
        <f>SUM(BPub!AB645:AD645)/1000000</f>
        <v>0</v>
      </c>
    </row>
    <row r="646" spans="1:7" x14ac:dyDescent="0.25">
      <c r="A646" t="s">
        <v>640</v>
      </c>
      <c r="B646" s="1">
        <f>SUM(BPub!B646:D646)/1000000</f>
        <v>0</v>
      </c>
      <c r="C646" s="1">
        <f>SUM(BPub!G646:I646)/1000000</f>
        <v>0</v>
      </c>
      <c r="D646" s="1">
        <f>SUM(BPub!L646:N646)/1000000</f>
        <v>0</v>
      </c>
      <c r="E646" s="1">
        <f>SUM(BPub!Q646:S646)/1000000</f>
        <v>0</v>
      </c>
      <c r="F646" s="1">
        <f>SUM(BPub!V646:X646)/1000000</f>
        <v>0</v>
      </c>
      <c r="G646" s="1">
        <f>SUM(BPub!AB646:AD646)/1000000</f>
        <v>0</v>
      </c>
    </row>
    <row r="647" spans="1:7" x14ac:dyDescent="0.25">
      <c r="A647" t="s">
        <v>641</v>
      </c>
      <c r="B647" s="1">
        <f>SUM(BPub!B647:D647)/1000000</f>
        <v>0</v>
      </c>
      <c r="C647" s="1">
        <f>SUM(BPub!G647:I647)/1000000</f>
        <v>0</v>
      </c>
      <c r="D647" s="1">
        <f>SUM(BPub!L647:N647)/1000000</f>
        <v>0</v>
      </c>
      <c r="E647" s="1">
        <f>SUM(BPub!Q647:S647)/1000000</f>
        <v>0</v>
      </c>
      <c r="F647" s="1">
        <f>SUM(BPub!V647:X647)/1000000</f>
        <v>0</v>
      </c>
      <c r="G647" s="1">
        <f>SUM(BPub!AB647:AD647)/1000000</f>
        <v>0</v>
      </c>
    </row>
    <row r="648" spans="1:7" x14ac:dyDescent="0.25">
      <c r="A648" t="s">
        <v>642</v>
      </c>
      <c r="B648" s="1">
        <f>SUM(BPub!B648:D648)/1000000</f>
        <v>0</v>
      </c>
      <c r="C648" s="1">
        <f>SUM(BPub!G648:I648)/1000000</f>
        <v>0</v>
      </c>
      <c r="D648" s="1">
        <f>SUM(BPub!L648:N648)/1000000</f>
        <v>0</v>
      </c>
      <c r="E648" s="1">
        <f>SUM(BPub!Q648:S648)/1000000</f>
        <v>0</v>
      </c>
      <c r="F648" s="1">
        <f>SUM(BPub!V648:X648)/1000000</f>
        <v>0</v>
      </c>
      <c r="G648" s="1">
        <f>SUM(BPub!AB648:AD648)/1000000</f>
        <v>0</v>
      </c>
    </row>
    <row r="649" spans="1:7" x14ac:dyDescent="0.25">
      <c r="A649" t="s">
        <v>643</v>
      </c>
      <c r="B649" s="1">
        <f>SUM(BPub!B649:D649)/1000000</f>
        <v>0</v>
      </c>
      <c r="C649" s="1">
        <f>SUM(BPub!G649:I649)/1000000</f>
        <v>0</v>
      </c>
      <c r="D649" s="1">
        <f>SUM(BPub!L649:N649)/1000000</f>
        <v>0</v>
      </c>
      <c r="E649" s="1">
        <f>SUM(BPub!Q649:S649)/1000000</f>
        <v>0</v>
      </c>
      <c r="F649" s="1">
        <f>SUM(BPub!V649:X649)/1000000</f>
        <v>0</v>
      </c>
      <c r="G649" s="1">
        <f>SUM(BPub!AB649:AD649)/1000000</f>
        <v>0</v>
      </c>
    </row>
    <row r="650" spans="1:7" x14ac:dyDescent="0.25">
      <c r="A650" t="s">
        <v>644</v>
      </c>
      <c r="B650" s="1">
        <f>SUM(BPub!B650:D650)/1000000</f>
        <v>0</v>
      </c>
      <c r="C650" s="1">
        <f>SUM(BPub!G650:I650)/1000000</f>
        <v>0</v>
      </c>
      <c r="D650" s="1">
        <f>SUM(BPub!L650:N650)/1000000</f>
        <v>0</v>
      </c>
      <c r="E650" s="1">
        <f>SUM(BPub!Q650:S650)/1000000</f>
        <v>0</v>
      </c>
      <c r="F650" s="1">
        <f>SUM(BPub!V650:X650)/1000000</f>
        <v>0</v>
      </c>
      <c r="G650" s="1">
        <f>SUM(BPub!AB650:AD650)/1000000</f>
        <v>0</v>
      </c>
    </row>
    <row r="651" spans="1:7" x14ac:dyDescent="0.25">
      <c r="A651" t="s">
        <v>645</v>
      </c>
      <c r="B651" s="1">
        <f>SUM(BPub!B651:D651)/1000000</f>
        <v>0</v>
      </c>
      <c r="C651" s="1">
        <f>SUM(BPub!G651:I651)/1000000</f>
        <v>0</v>
      </c>
      <c r="D651" s="1">
        <f>SUM(BPub!L651:N651)/1000000</f>
        <v>0</v>
      </c>
      <c r="E651" s="1">
        <f>SUM(BPub!Q651:S651)/1000000</f>
        <v>0</v>
      </c>
      <c r="F651" s="1">
        <f>SUM(BPub!V651:X651)/1000000</f>
        <v>0</v>
      </c>
      <c r="G651" s="1">
        <f>SUM(BPub!AB651:AD651)/1000000</f>
        <v>0</v>
      </c>
    </row>
    <row r="652" spans="1:7" x14ac:dyDescent="0.25">
      <c r="A652" t="s">
        <v>646</v>
      </c>
      <c r="B652" s="1">
        <f>SUM(BPub!B652:D652)/1000000</f>
        <v>0</v>
      </c>
      <c r="C652" s="1">
        <f>SUM(BPub!G652:I652)/1000000</f>
        <v>0</v>
      </c>
      <c r="D652" s="1">
        <f>SUM(BPub!L652:N652)/1000000</f>
        <v>0</v>
      </c>
      <c r="E652" s="1">
        <f>SUM(BPub!Q652:S652)/1000000</f>
        <v>0</v>
      </c>
      <c r="F652" s="1">
        <f>SUM(BPub!V652:X652)/1000000</f>
        <v>0</v>
      </c>
      <c r="G652" s="1">
        <f>SUM(BPub!AB652:AD652)/1000000</f>
        <v>0</v>
      </c>
    </row>
    <row r="653" spans="1:7" x14ac:dyDescent="0.25">
      <c r="A653" t="s">
        <v>647</v>
      </c>
      <c r="B653" s="1">
        <f>SUM(BPub!B653:D653)/1000000</f>
        <v>0</v>
      </c>
      <c r="C653" s="1">
        <f>SUM(BPub!G653:I653)/1000000</f>
        <v>0</v>
      </c>
      <c r="D653" s="1">
        <f>SUM(BPub!L653:N653)/1000000</f>
        <v>0</v>
      </c>
      <c r="E653" s="1">
        <f>SUM(BPub!Q653:S653)/1000000</f>
        <v>0</v>
      </c>
      <c r="F653" s="1">
        <f>SUM(BPub!V653:X653)/1000000</f>
        <v>0</v>
      </c>
      <c r="G653" s="1">
        <f>SUM(BPub!AB653:AD653)/1000000</f>
        <v>0</v>
      </c>
    </row>
    <row r="654" spans="1:7" x14ac:dyDescent="0.25">
      <c r="A654" t="s">
        <v>648</v>
      </c>
      <c r="B654" s="1">
        <f>SUM(BPub!B654:D654)/1000000</f>
        <v>0</v>
      </c>
      <c r="C654" s="1">
        <f>SUM(BPub!G654:I654)/1000000</f>
        <v>0</v>
      </c>
      <c r="D654" s="1">
        <f>SUM(BPub!L654:N654)/1000000</f>
        <v>0</v>
      </c>
      <c r="E654" s="1">
        <f>SUM(BPub!Q654:S654)/1000000</f>
        <v>0</v>
      </c>
      <c r="F654" s="1">
        <f>SUM(BPub!V654:X654)/1000000</f>
        <v>0</v>
      </c>
      <c r="G654" s="1">
        <f>SUM(BPub!AB654:AD654)/1000000</f>
        <v>0</v>
      </c>
    </row>
    <row r="655" spans="1:7" x14ac:dyDescent="0.25">
      <c r="A655" t="s">
        <v>649</v>
      </c>
      <c r="B655" s="1">
        <f>SUM(BPub!B655:D655)/1000000</f>
        <v>0</v>
      </c>
      <c r="C655" s="1">
        <f>SUM(BPub!G655:I655)/1000000</f>
        <v>0</v>
      </c>
      <c r="D655" s="1">
        <f>SUM(BPub!L655:N655)/1000000</f>
        <v>0</v>
      </c>
      <c r="E655" s="1">
        <f>SUM(BPub!Q655:S655)/1000000</f>
        <v>0</v>
      </c>
      <c r="F655" s="1">
        <f>SUM(BPub!V655:X655)/1000000</f>
        <v>0</v>
      </c>
      <c r="G655" s="1">
        <f>SUM(BPub!AB655:AD655)/1000000</f>
        <v>0</v>
      </c>
    </row>
    <row r="656" spans="1:7" x14ac:dyDescent="0.25">
      <c r="A656" t="s">
        <v>650</v>
      </c>
      <c r="B656" s="1">
        <f>SUM(BPub!B656:D656)/1000000</f>
        <v>15</v>
      </c>
      <c r="C656" s="1">
        <f>SUM(BPub!G656:I656)/1000000</f>
        <v>0</v>
      </c>
      <c r="D656" s="1">
        <f>SUM(BPub!L656:N656)/1000000</f>
        <v>0</v>
      </c>
      <c r="E656" s="1">
        <f>SUM(BPub!Q656:S656)/1000000</f>
        <v>0</v>
      </c>
      <c r="F656" s="1">
        <f>SUM(BPub!V656:X656)/1000000</f>
        <v>0</v>
      </c>
      <c r="G656" s="1">
        <f>SUM(BPub!AB656:AD656)/1000000</f>
        <v>0</v>
      </c>
    </row>
    <row r="657" spans="1:7" x14ac:dyDescent="0.25">
      <c r="A657" t="s">
        <v>651</v>
      </c>
      <c r="B657" s="1">
        <f>SUM(BPub!B657:D657)/1000000</f>
        <v>2.5</v>
      </c>
      <c r="C657" s="1">
        <f>SUM(BPub!G657:I657)/1000000</f>
        <v>0</v>
      </c>
      <c r="D657" s="1">
        <f>SUM(BPub!L657:N657)/1000000</f>
        <v>0</v>
      </c>
      <c r="E657" s="1">
        <f>SUM(BPub!Q657:S657)/1000000</f>
        <v>0</v>
      </c>
      <c r="F657" s="1">
        <f>SUM(BPub!V657:X657)/1000000</f>
        <v>0</v>
      </c>
      <c r="G657" s="1">
        <f>SUM(BPub!AB657:AD657)/1000000</f>
        <v>0</v>
      </c>
    </row>
    <row r="658" spans="1:7" x14ac:dyDescent="0.25">
      <c r="A658" t="s">
        <v>652</v>
      </c>
      <c r="B658" s="1">
        <f>SUM(BPub!B658:D658)/1000000</f>
        <v>1.25</v>
      </c>
      <c r="C658" s="1">
        <f>SUM(BPub!G658:I658)/1000000</f>
        <v>0</v>
      </c>
      <c r="D658" s="1">
        <f>SUM(BPub!L658:N658)/1000000</f>
        <v>0</v>
      </c>
      <c r="E658" s="1">
        <f>SUM(BPub!Q658:S658)/1000000</f>
        <v>0</v>
      </c>
      <c r="F658" s="1">
        <f>SUM(BPub!V658:X658)/1000000</f>
        <v>0</v>
      </c>
      <c r="G658" s="1">
        <f>SUM(BPub!AB658:AD658)/1000000</f>
        <v>0</v>
      </c>
    </row>
    <row r="659" spans="1:7" x14ac:dyDescent="0.25">
      <c r="A659" t="s">
        <v>653</v>
      </c>
      <c r="B659" s="1">
        <f>SUM(BPub!B659:D659)/1000000</f>
        <v>0</v>
      </c>
      <c r="C659" s="1">
        <f>SUM(BPub!G659:I659)/1000000</f>
        <v>0</v>
      </c>
      <c r="D659" s="1">
        <f>SUM(BPub!L659:N659)/1000000</f>
        <v>0</v>
      </c>
      <c r="E659" s="1">
        <f>SUM(BPub!Q659:S659)/1000000</f>
        <v>0</v>
      </c>
      <c r="F659" s="1">
        <f>SUM(BPub!V659:X659)/1000000</f>
        <v>0</v>
      </c>
      <c r="G659" s="1">
        <f>SUM(BPub!AB659:AD659)/1000000</f>
        <v>0</v>
      </c>
    </row>
    <row r="660" spans="1:7" x14ac:dyDescent="0.25">
      <c r="A660" t="s">
        <v>654</v>
      </c>
      <c r="B660" s="1">
        <f>SUM(BPub!B660:D660)/1000000</f>
        <v>3.75</v>
      </c>
      <c r="C660" s="1">
        <f>SUM(BPub!G660:I660)/1000000</f>
        <v>0</v>
      </c>
      <c r="D660" s="1">
        <f>SUM(BPub!L660:N660)/1000000</f>
        <v>0</v>
      </c>
      <c r="E660" s="1">
        <f>SUM(BPub!Q660:S660)/1000000</f>
        <v>0</v>
      </c>
      <c r="F660" s="1">
        <f>SUM(BPub!V660:X660)/1000000</f>
        <v>0</v>
      </c>
      <c r="G660" s="1">
        <f>SUM(BPub!AB660:AD660)/1000000</f>
        <v>0</v>
      </c>
    </row>
    <row r="661" spans="1:7" x14ac:dyDescent="0.25">
      <c r="A661" t="s">
        <v>655</v>
      </c>
      <c r="B661" s="1">
        <f>SUM(BPub!B661:D661)/1000000</f>
        <v>7.5</v>
      </c>
      <c r="C661" s="1">
        <f>SUM(BPub!G661:I661)/1000000</f>
        <v>0</v>
      </c>
      <c r="D661" s="1">
        <f>SUM(BPub!L661:N661)/1000000</f>
        <v>0</v>
      </c>
      <c r="E661" s="1">
        <f>SUM(BPub!Q661:S661)/1000000</f>
        <v>0</v>
      </c>
      <c r="F661" s="1">
        <f>SUM(BPub!V661:X661)/1000000</f>
        <v>0</v>
      </c>
      <c r="G661" s="1">
        <f>SUM(BPub!AB661:AD661)/1000000</f>
        <v>0</v>
      </c>
    </row>
    <row r="662" spans="1:7" x14ac:dyDescent="0.25">
      <c r="A662" t="s">
        <v>656</v>
      </c>
      <c r="B662" s="1">
        <f>SUM(BPub!B662:D662)/1000000</f>
        <v>11.568070690000001</v>
      </c>
      <c r="C662" s="1">
        <f>SUM(BPub!G662:I662)/1000000</f>
        <v>12.79233784</v>
      </c>
      <c r="D662" s="1">
        <f>SUM(BPub!L662:N662)/1000000</f>
        <v>61.482966379999993</v>
      </c>
      <c r="E662" s="1">
        <f>SUM(BPub!Q662:S662)/1000000</f>
        <v>47.074904170000003</v>
      </c>
      <c r="F662" s="1">
        <f>SUM(BPub!V662:X662)/1000000</f>
        <v>83.83255754999999</v>
      </c>
      <c r="G662" s="1">
        <f>SUM(BPub!AB662:AD662)/1000000</f>
        <v>114.11998300999998</v>
      </c>
    </row>
    <row r="663" spans="1:7" x14ac:dyDescent="0.25">
      <c r="A663" t="s">
        <v>657</v>
      </c>
      <c r="B663" s="1">
        <f>SUM(BPub!B663:D663)/1000000</f>
        <v>0.17714597000000001</v>
      </c>
      <c r="C663" s="1">
        <f>SUM(BPub!G663:I663)/1000000</f>
        <v>1.91231E-3</v>
      </c>
      <c r="D663" s="1">
        <f>SUM(BPub!L663:N663)/1000000</f>
        <v>1.91231E-3</v>
      </c>
      <c r="E663" s="1">
        <f>SUM(BPub!Q663:S663)/1000000</f>
        <v>6.6758760699999993</v>
      </c>
      <c r="F663" s="1">
        <f>SUM(BPub!V663:X663)/1000000</f>
        <v>3.0519123100000001</v>
      </c>
      <c r="G663" s="1">
        <f>SUM(BPub!AB663:AD663)/1000000</f>
        <v>3.1669123099999998</v>
      </c>
    </row>
    <row r="664" spans="1:7" x14ac:dyDescent="0.25">
      <c r="A664" t="s">
        <v>658</v>
      </c>
      <c r="B664" s="1">
        <f>SUM(BPub!B664:D664)/1000000</f>
        <v>8.5593849999999999E-2</v>
      </c>
      <c r="C664" s="1">
        <f>SUM(BPub!G664:I664)/1000000</f>
        <v>8.5593849999999999E-2</v>
      </c>
      <c r="D664" s="1">
        <f>SUM(BPub!L664:N664)/1000000</f>
        <v>0.12340680999999999</v>
      </c>
      <c r="E664" s="1">
        <f>SUM(BPub!Q664:S664)/1000000</f>
        <v>0.10207395</v>
      </c>
      <c r="F664" s="1">
        <f>SUM(BPub!V664:X664)/1000000</f>
        <v>8.5593849999999999E-2</v>
      </c>
      <c r="G664" s="1">
        <f>SUM(BPub!AB664:AD664)/1000000</f>
        <v>8.3895525000000006</v>
      </c>
    </row>
    <row r="665" spans="1:7" x14ac:dyDescent="0.25">
      <c r="A665" t="s">
        <v>659</v>
      </c>
      <c r="B665" s="1">
        <f>SUM(BPub!B665:D665)/1000000</f>
        <v>0.49721166</v>
      </c>
      <c r="C665" s="1">
        <f>SUM(BPub!G665:I665)/1000000</f>
        <v>1.0952538600000001</v>
      </c>
      <c r="D665" s="1">
        <f>SUM(BPub!L665:N665)/1000000</f>
        <v>7.4428102300000001</v>
      </c>
      <c r="E665" s="1">
        <f>SUM(BPub!Q665:S665)/1000000</f>
        <v>0.73315745999999993</v>
      </c>
      <c r="F665" s="1">
        <f>SUM(BPub!V665:X665)/1000000</f>
        <v>4.5030725399999998</v>
      </c>
      <c r="G665" s="1">
        <f>SUM(BPub!AB665:AD665)/1000000</f>
        <v>50.814086800000005</v>
      </c>
    </row>
    <row r="666" spans="1:7" x14ac:dyDescent="0.25">
      <c r="A666" t="s">
        <v>660</v>
      </c>
      <c r="B666" s="1">
        <f>SUM(BPub!B666:D666)/1000000</f>
        <v>0.60552832000000012</v>
      </c>
      <c r="C666" s="1">
        <f>SUM(BPub!G666:I666)/1000000</f>
        <v>1.20357059</v>
      </c>
      <c r="D666" s="1">
        <f>SUM(BPub!L666:N666)/1000000</f>
        <v>7.6389398499999999</v>
      </c>
      <c r="E666" s="1">
        <f>SUM(BPub!Q666:S666)/1000000</f>
        <v>7.5869179600000001</v>
      </c>
      <c r="F666" s="1">
        <f>SUM(BPub!V666:X666)/1000000</f>
        <v>12.35857171</v>
      </c>
      <c r="G666" s="1">
        <f>SUM(BPub!AB666:AD666)/1000000</f>
        <v>12.440551609999998</v>
      </c>
    </row>
    <row r="667" spans="1:7" x14ac:dyDescent="0.25">
      <c r="A667" t="s">
        <v>661</v>
      </c>
      <c r="B667" s="1">
        <f>SUM(BPub!B667:D667)/1000000</f>
        <v>10.20259089</v>
      </c>
      <c r="C667" s="1">
        <f>SUM(BPub!G667:I667)/1000000</f>
        <v>10.40600723</v>
      </c>
      <c r="D667" s="1">
        <f>SUM(BPub!L667:N667)/1000000</f>
        <v>46.275897180000008</v>
      </c>
      <c r="E667" s="1">
        <f>SUM(BPub!Q667:S667)/1000000</f>
        <v>31.976878729999999</v>
      </c>
      <c r="F667" s="1">
        <f>SUM(BPub!V667:X667)/1000000</f>
        <v>63.833407139999998</v>
      </c>
      <c r="G667" s="1">
        <f>SUM(BPub!AB667:AD667)/1000000</f>
        <v>39.308879789999999</v>
      </c>
    </row>
    <row r="668" spans="1:7" x14ac:dyDescent="0.25">
      <c r="A668" t="s">
        <v>662</v>
      </c>
      <c r="B668" s="1">
        <f>SUM(BPub!B668:D668)/1000000</f>
        <v>0</v>
      </c>
      <c r="C668" s="1">
        <f>SUM(BPub!G668:I668)/1000000</f>
        <v>0</v>
      </c>
      <c r="D668" s="1">
        <f>SUM(BPub!L668:N668)/1000000</f>
        <v>0</v>
      </c>
      <c r="E668" s="1">
        <f>SUM(BPub!Q668:S668)/1000000</f>
        <v>0</v>
      </c>
      <c r="F668" s="1">
        <f>SUM(BPub!V668:X668)/1000000</f>
        <v>0</v>
      </c>
      <c r="G668" s="1">
        <f>SUM(BPub!AB668:AD668)/1000000</f>
        <v>0</v>
      </c>
    </row>
    <row r="669" spans="1:7" x14ac:dyDescent="0.25">
      <c r="A669" t="s">
        <v>663</v>
      </c>
      <c r="B669" s="1">
        <f>SUM(BPub!B669:D669)/1000000</f>
        <v>0</v>
      </c>
      <c r="C669" s="1">
        <f>SUM(BPub!G669:I669)/1000000</f>
        <v>0</v>
      </c>
      <c r="D669" s="1">
        <f>SUM(BPub!L669:N669)/1000000</f>
        <v>0</v>
      </c>
      <c r="E669" s="1">
        <f>SUM(BPub!Q669:S669)/1000000</f>
        <v>0</v>
      </c>
      <c r="F669" s="1">
        <f>SUM(BPub!V669:X669)/1000000</f>
        <v>0</v>
      </c>
      <c r="G669" s="1">
        <f>SUM(BPub!AB669:AD669)/1000000</f>
        <v>0</v>
      </c>
    </row>
    <row r="670" spans="1:7" x14ac:dyDescent="0.25">
      <c r="A670" t="s">
        <v>664</v>
      </c>
      <c r="B670" s="1">
        <f>SUM(BPub!B670:D670)/1000000</f>
        <v>0</v>
      </c>
      <c r="C670" s="1">
        <f>SUM(BPub!G670:I670)/1000000</f>
        <v>0</v>
      </c>
      <c r="D670" s="1">
        <f>SUM(BPub!L670:N670)/1000000</f>
        <v>0</v>
      </c>
      <c r="E670" s="1">
        <f>SUM(BPub!Q670:S670)/1000000</f>
        <v>0</v>
      </c>
      <c r="F670" s="1">
        <f>SUM(BPub!V670:X670)/1000000</f>
        <v>0</v>
      </c>
      <c r="G670" s="1">
        <f>SUM(BPub!AB670:AD670)/1000000</f>
        <v>0</v>
      </c>
    </row>
    <row r="671" spans="1:7" x14ac:dyDescent="0.25">
      <c r="A671" t="s">
        <v>665</v>
      </c>
      <c r="B671" s="1">
        <f>SUM(BPub!B671:D671)/1000000</f>
        <v>0</v>
      </c>
      <c r="C671" s="1">
        <f>SUM(BPub!G671:I671)/1000000</f>
        <v>0</v>
      </c>
      <c r="D671" s="1">
        <f>SUM(BPub!L671:N671)/1000000</f>
        <v>0</v>
      </c>
      <c r="E671" s="1">
        <f>SUM(BPub!Q671:S671)/1000000</f>
        <v>0</v>
      </c>
      <c r="F671" s="1">
        <f>SUM(BPub!V671:X671)/1000000</f>
        <v>0</v>
      </c>
      <c r="G671" s="1">
        <f>SUM(BPub!AB671:AD671)/1000000</f>
        <v>0</v>
      </c>
    </row>
    <row r="672" spans="1:7" x14ac:dyDescent="0.25">
      <c r="A672" t="s">
        <v>666</v>
      </c>
      <c r="B672" s="1">
        <f>SUM(BPub!B672:D672)/1000000</f>
        <v>0</v>
      </c>
      <c r="C672" s="1">
        <f>SUM(BPub!G672:I672)/1000000</f>
        <v>0</v>
      </c>
      <c r="D672" s="1">
        <f>SUM(BPub!L672:N672)/1000000</f>
        <v>0</v>
      </c>
      <c r="E672" s="1">
        <f>SUM(BPub!Q672:S672)/1000000</f>
        <v>0</v>
      </c>
      <c r="F672" s="1">
        <f>SUM(BPub!V672:X672)/1000000</f>
        <v>0</v>
      </c>
      <c r="G672" s="1">
        <f>SUM(BPub!AB672:AD672)/1000000</f>
        <v>0</v>
      </c>
    </row>
    <row r="673" spans="1:7" x14ac:dyDescent="0.25">
      <c r="A673" t="s">
        <v>667</v>
      </c>
      <c r="B673" s="1">
        <f>SUM(BPub!B673:D673)/1000000</f>
        <v>0</v>
      </c>
      <c r="C673" s="1">
        <f>SUM(BPub!G673:I673)/1000000</f>
        <v>0</v>
      </c>
      <c r="D673" s="1">
        <f>SUM(BPub!L673:N673)/1000000</f>
        <v>0</v>
      </c>
      <c r="E673" s="1">
        <f>SUM(BPub!Q673:S673)/1000000</f>
        <v>0</v>
      </c>
      <c r="F673" s="1">
        <f>SUM(BPub!V673:X673)/1000000</f>
        <v>0</v>
      </c>
      <c r="G673" s="1">
        <f>SUM(BPub!AB673:AD673)/1000000</f>
        <v>0</v>
      </c>
    </row>
    <row r="674" spans="1:7" x14ac:dyDescent="0.25">
      <c r="A674" t="s">
        <v>668</v>
      </c>
      <c r="B674" s="1">
        <f>SUM(BPub!B674:D674)/1000000</f>
        <v>0</v>
      </c>
      <c r="C674" s="1">
        <f>SUM(BPub!G674:I674)/1000000</f>
        <v>0</v>
      </c>
      <c r="D674" s="1">
        <f>SUM(BPub!L674:N674)/1000000</f>
        <v>0</v>
      </c>
      <c r="E674" s="1">
        <f>SUM(BPub!Q674:S674)/1000000</f>
        <v>0</v>
      </c>
      <c r="F674" s="1">
        <f>SUM(BPub!V674:X674)/1000000</f>
        <v>0</v>
      </c>
      <c r="G674" s="1">
        <f>SUM(BPub!AB674:AD674)/1000000</f>
        <v>0</v>
      </c>
    </row>
    <row r="675" spans="1:7" x14ac:dyDescent="0.25">
      <c r="A675" t="s">
        <v>669</v>
      </c>
      <c r="B675" s="1">
        <f>SUM(BPub!B675:D675)/1000000</f>
        <v>0</v>
      </c>
      <c r="C675" s="1">
        <f>SUM(BPub!G675:I675)/1000000</f>
        <v>0</v>
      </c>
      <c r="D675" s="1">
        <f>SUM(BPub!L675:N675)/1000000</f>
        <v>0</v>
      </c>
      <c r="E675" s="1">
        <f>SUM(BPub!Q675:S675)/1000000</f>
        <v>0</v>
      </c>
      <c r="F675" s="1">
        <f>SUM(BPub!V675:X675)/1000000</f>
        <v>0</v>
      </c>
      <c r="G675" s="1">
        <f>SUM(BPub!AB675:AD675)/1000000</f>
        <v>0</v>
      </c>
    </row>
    <row r="676" spans="1:7" x14ac:dyDescent="0.25">
      <c r="A676" t="s">
        <v>670</v>
      </c>
      <c r="B676" s="1">
        <f>SUM(BPub!B676:D676)/1000000</f>
        <v>0</v>
      </c>
      <c r="C676" s="1">
        <f>SUM(BPub!G676:I676)/1000000</f>
        <v>0</v>
      </c>
      <c r="D676" s="1">
        <f>SUM(BPub!L676:N676)/1000000</f>
        <v>0</v>
      </c>
      <c r="E676" s="1">
        <f>SUM(BPub!Q676:S676)/1000000</f>
        <v>0</v>
      </c>
      <c r="F676" s="1">
        <f>SUM(BPub!V676:X676)/1000000</f>
        <v>0</v>
      </c>
      <c r="G676" s="1">
        <f>SUM(BPub!AB676:AD676)/1000000</f>
        <v>0</v>
      </c>
    </row>
    <row r="677" spans="1:7" x14ac:dyDescent="0.25">
      <c r="A677" t="s">
        <v>671</v>
      </c>
      <c r="B677" s="1">
        <f>SUM(BPub!B677:D677)/1000000</f>
        <v>0</v>
      </c>
      <c r="C677" s="1">
        <f>SUM(BPub!G677:I677)/1000000</f>
        <v>0</v>
      </c>
      <c r="D677" s="1">
        <f>SUM(BPub!L677:N677)/1000000</f>
        <v>0</v>
      </c>
      <c r="E677" s="1">
        <f>SUM(BPub!Q677:S677)/1000000</f>
        <v>0</v>
      </c>
      <c r="F677" s="1">
        <f>SUM(BPub!V677:X677)/1000000</f>
        <v>0</v>
      </c>
      <c r="G677" s="1">
        <f>SUM(BPub!AB677:AD677)/1000000</f>
        <v>0</v>
      </c>
    </row>
    <row r="678" spans="1:7" x14ac:dyDescent="0.25">
      <c r="A678" t="s">
        <v>672</v>
      </c>
      <c r="B678" s="1">
        <f>SUM(BPub!B678:D678)/1000000</f>
        <v>0</v>
      </c>
      <c r="C678" s="1">
        <f>SUM(BPub!G678:I678)/1000000</f>
        <v>0</v>
      </c>
      <c r="D678" s="1">
        <f>SUM(BPub!L678:N678)/1000000</f>
        <v>0</v>
      </c>
      <c r="E678" s="1">
        <f>SUM(BPub!Q678:S678)/1000000</f>
        <v>0</v>
      </c>
      <c r="F678" s="1">
        <f>SUM(BPub!V678:X678)/1000000</f>
        <v>0</v>
      </c>
      <c r="G678" s="1">
        <f>SUM(BPub!AB678:AD678)/1000000</f>
        <v>0</v>
      </c>
    </row>
    <row r="679" spans="1:7" x14ac:dyDescent="0.25">
      <c r="A679" t="s">
        <v>673</v>
      </c>
      <c r="B679" s="1">
        <f>SUM(BPub!B679:D679)/1000000</f>
        <v>0</v>
      </c>
      <c r="C679" s="1">
        <f>SUM(BPub!G679:I679)/1000000</f>
        <v>0</v>
      </c>
      <c r="D679" s="1">
        <f>SUM(BPub!L679:N679)/1000000</f>
        <v>0</v>
      </c>
      <c r="E679" s="1">
        <f>SUM(BPub!Q679:S679)/1000000</f>
        <v>0</v>
      </c>
      <c r="F679" s="1">
        <f>SUM(BPub!V679:X679)/1000000</f>
        <v>0</v>
      </c>
      <c r="G679" s="1">
        <f>SUM(BPub!AB679:AD679)/1000000</f>
        <v>0</v>
      </c>
    </row>
    <row r="680" spans="1:7" x14ac:dyDescent="0.25">
      <c r="A680" t="s">
        <v>674</v>
      </c>
      <c r="B680" s="1">
        <f>SUM(BPub!B680:D680)/1000000</f>
        <v>0</v>
      </c>
      <c r="C680" s="1">
        <f>SUM(BPub!G680:I680)/1000000</f>
        <v>0</v>
      </c>
      <c r="D680" s="1">
        <f>SUM(BPub!L680:N680)/1000000</f>
        <v>0</v>
      </c>
      <c r="E680" s="1">
        <f>SUM(BPub!Q680:S680)/1000000</f>
        <v>0</v>
      </c>
      <c r="F680" s="1">
        <f>SUM(BPub!V680:X680)/1000000</f>
        <v>0</v>
      </c>
      <c r="G680" s="1">
        <f>SUM(BPub!AB680:AD680)/1000000</f>
        <v>0</v>
      </c>
    </row>
    <row r="681" spans="1:7" x14ac:dyDescent="0.25">
      <c r="A681" t="s">
        <v>675</v>
      </c>
      <c r="B681" s="1">
        <f>SUM(BPub!B681:D681)/1000000</f>
        <v>0</v>
      </c>
      <c r="C681" s="1">
        <f>SUM(BPub!G681:I681)/1000000</f>
        <v>0</v>
      </c>
      <c r="D681" s="1">
        <f>SUM(BPub!L681:N681)/1000000</f>
        <v>0</v>
      </c>
      <c r="E681" s="1">
        <f>SUM(BPub!Q681:S681)/1000000</f>
        <v>0</v>
      </c>
      <c r="F681" s="1">
        <f>SUM(BPub!V681:X681)/1000000</f>
        <v>0</v>
      </c>
      <c r="G681" s="1">
        <f>SUM(BPub!AB681:AD681)/1000000</f>
        <v>0</v>
      </c>
    </row>
    <row r="682" spans="1:7" x14ac:dyDescent="0.25">
      <c r="A682" t="s">
        <v>676</v>
      </c>
      <c r="B682" s="1">
        <f>SUM(BPub!B682:D682)/1000000</f>
        <v>0</v>
      </c>
      <c r="C682" s="1">
        <f>SUM(BPub!G682:I682)/1000000</f>
        <v>0</v>
      </c>
      <c r="D682" s="1">
        <f>SUM(BPub!L682:N682)/1000000</f>
        <v>0</v>
      </c>
      <c r="E682" s="1">
        <f>SUM(BPub!Q682:S682)/1000000</f>
        <v>0</v>
      </c>
      <c r="F682" s="1">
        <f>SUM(BPub!V682:X682)/1000000</f>
        <v>0</v>
      </c>
      <c r="G682" s="1">
        <f>SUM(BPub!AB682:AD682)/1000000</f>
        <v>0</v>
      </c>
    </row>
    <row r="683" spans="1:7" x14ac:dyDescent="0.25">
      <c r="A683" t="s">
        <v>677</v>
      </c>
      <c r="B683" s="1">
        <f>SUM(BPub!B683:D683)/1000000</f>
        <v>101.32341384</v>
      </c>
      <c r="C683" s="1">
        <f>SUM(BPub!G683:I683)/1000000</f>
        <v>72.988031769999992</v>
      </c>
      <c r="D683" s="1">
        <f>SUM(BPub!L683:N683)/1000000</f>
        <v>30</v>
      </c>
      <c r="E683" s="1">
        <f>SUM(BPub!Q683:S683)/1000000</f>
        <v>0</v>
      </c>
      <c r="F683" s="1">
        <f>SUM(BPub!V683:X683)/1000000</f>
        <v>0</v>
      </c>
      <c r="G683" s="1">
        <f>SUM(BPub!AB683:AD683)/1000000</f>
        <v>0</v>
      </c>
    </row>
    <row r="684" spans="1:7" x14ac:dyDescent="0.25">
      <c r="A684" t="s">
        <v>678</v>
      </c>
      <c r="B684" s="1">
        <f>SUM(BPub!B684:D684)/1000000</f>
        <v>19.5</v>
      </c>
      <c r="C684" s="1">
        <f>SUM(BPub!G684:I684)/1000000</f>
        <v>14.46989949</v>
      </c>
      <c r="D684" s="1">
        <f>SUM(BPub!L684:N684)/1000000</f>
        <v>0</v>
      </c>
      <c r="E684" s="1">
        <f>SUM(BPub!Q684:S684)/1000000</f>
        <v>0</v>
      </c>
      <c r="F684" s="1">
        <f>SUM(BPub!V684:X684)/1000000</f>
        <v>0</v>
      </c>
      <c r="G684" s="1">
        <f>SUM(BPub!AB684:AD684)/1000000</f>
        <v>0</v>
      </c>
    </row>
    <row r="685" spans="1:7" x14ac:dyDescent="0.25">
      <c r="A685" t="s">
        <v>679</v>
      </c>
      <c r="B685" s="1">
        <f>SUM(BPub!B685:D685)/1000000</f>
        <v>0</v>
      </c>
      <c r="C685" s="1">
        <f>SUM(BPub!G685:I685)/1000000</f>
        <v>0</v>
      </c>
      <c r="D685" s="1">
        <f>SUM(BPub!L685:N685)/1000000</f>
        <v>0</v>
      </c>
      <c r="E685" s="1">
        <f>SUM(BPub!Q685:S685)/1000000</f>
        <v>0</v>
      </c>
      <c r="F685" s="1">
        <f>SUM(BPub!V685:X685)/1000000</f>
        <v>0</v>
      </c>
      <c r="G685" s="1">
        <f>SUM(BPub!AB685:AD685)/1000000</f>
        <v>0</v>
      </c>
    </row>
    <row r="686" spans="1:7" x14ac:dyDescent="0.25">
      <c r="A686" t="s">
        <v>680</v>
      </c>
      <c r="B686" s="1">
        <f>SUM(BPub!B686:D686)/1000000</f>
        <v>0</v>
      </c>
      <c r="C686" s="1">
        <f>SUM(BPub!G686:I686)/1000000</f>
        <v>0</v>
      </c>
      <c r="D686" s="1">
        <f>SUM(BPub!L686:N686)/1000000</f>
        <v>0</v>
      </c>
      <c r="E686" s="1">
        <f>SUM(BPub!Q686:S686)/1000000</f>
        <v>0</v>
      </c>
      <c r="F686" s="1">
        <f>SUM(BPub!V686:X686)/1000000</f>
        <v>0</v>
      </c>
      <c r="G686" s="1">
        <f>SUM(BPub!AB686:AD686)/1000000</f>
        <v>0</v>
      </c>
    </row>
    <row r="687" spans="1:7" x14ac:dyDescent="0.25">
      <c r="A687" t="s">
        <v>681</v>
      </c>
      <c r="B687" s="1">
        <f>SUM(BPub!B687:D687)/1000000</f>
        <v>32.323413840000001</v>
      </c>
      <c r="C687" s="1">
        <f>SUM(BPub!G687:I687)/1000000</f>
        <v>21.01813228</v>
      </c>
      <c r="D687" s="1">
        <f>SUM(BPub!L687:N687)/1000000</f>
        <v>0</v>
      </c>
      <c r="E687" s="1">
        <f>SUM(BPub!Q687:S687)/1000000</f>
        <v>0</v>
      </c>
      <c r="F687" s="1">
        <f>SUM(BPub!V687:X687)/1000000</f>
        <v>0</v>
      </c>
      <c r="G687" s="1">
        <f>SUM(BPub!AB687:AD687)/1000000</f>
        <v>0</v>
      </c>
    </row>
    <row r="688" spans="1:7" x14ac:dyDescent="0.25">
      <c r="A688" t="s">
        <v>682</v>
      </c>
      <c r="B688" s="1">
        <f>SUM(BPub!B688:D688)/1000000</f>
        <v>49.5</v>
      </c>
      <c r="C688" s="1">
        <f>SUM(BPub!G688:I688)/1000000</f>
        <v>37.5</v>
      </c>
      <c r="D688" s="1">
        <f>SUM(BPub!L688:N688)/1000000</f>
        <v>30</v>
      </c>
      <c r="E688" s="1">
        <f>SUM(BPub!Q688:S688)/1000000</f>
        <v>0</v>
      </c>
      <c r="F688" s="1">
        <f>SUM(BPub!V688:X688)/1000000</f>
        <v>0</v>
      </c>
      <c r="G688" s="1">
        <f>SUM(BPub!AB688:AD688)/1000000</f>
        <v>0</v>
      </c>
    </row>
    <row r="689" spans="1:7" x14ac:dyDescent="0.25">
      <c r="A689" t="s">
        <v>683</v>
      </c>
      <c r="B689" s="1">
        <f>SUM(BPub!B689:D689)/1000000</f>
        <v>0.51424172999999995</v>
      </c>
      <c r="C689" s="1">
        <f>SUM(BPub!G689:I689)/1000000</f>
        <v>0.51424172999999995</v>
      </c>
      <c r="D689" s="1">
        <f>SUM(BPub!L689:N689)/1000000</f>
        <v>0.51424172999999995</v>
      </c>
      <c r="E689" s="1">
        <f>SUM(BPub!Q689:S689)/1000000</f>
        <v>0.51424172999999995</v>
      </c>
      <c r="F689" s="1">
        <f>SUM(BPub!V689:X689)/1000000</f>
        <v>0.51424172999999995</v>
      </c>
      <c r="G689" s="1">
        <f>SUM(BPub!AB689:AD689)/1000000</f>
        <v>0</v>
      </c>
    </row>
    <row r="690" spans="1:7" x14ac:dyDescent="0.25">
      <c r="A690" t="s">
        <v>684</v>
      </c>
      <c r="B690" s="1">
        <f>SUM(BPub!B690:D690)/1000000</f>
        <v>0</v>
      </c>
      <c r="C690" s="1">
        <f>SUM(BPub!G690:I690)/1000000</f>
        <v>0</v>
      </c>
      <c r="D690" s="1">
        <f>SUM(BPub!L690:N690)/1000000</f>
        <v>0</v>
      </c>
      <c r="E690" s="1">
        <f>SUM(BPub!Q690:S690)/1000000</f>
        <v>0</v>
      </c>
      <c r="F690" s="1">
        <f>SUM(BPub!V690:X690)/1000000</f>
        <v>0</v>
      </c>
      <c r="G690" s="1">
        <f>SUM(BPub!AB690:AD690)/1000000</f>
        <v>0</v>
      </c>
    </row>
    <row r="691" spans="1:7" x14ac:dyDescent="0.25">
      <c r="A691" t="s">
        <v>685</v>
      </c>
      <c r="B691" s="1">
        <f>SUM(BPub!B691:D691)/1000000</f>
        <v>0</v>
      </c>
      <c r="C691" s="1">
        <f>SUM(BPub!G691:I691)/1000000</f>
        <v>0</v>
      </c>
      <c r="D691" s="1">
        <f>SUM(BPub!L691:N691)/1000000</f>
        <v>0</v>
      </c>
      <c r="E691" s="1">
        <f>SUM(BPub!Q691:S691)/1000000</f>
        <v>0</v>
      </c>
      <c r="F691" s="1">
        <f>SUM(BPub!V691:X691)/1000000</f>
        <v>0</v>
      </c>
      <c r="G691" s="1">
        <f>SUM(BPub!AB691:AD691)/1000000</f>
        <v>0</v>
      </c>
    </row>
    <row r="692" spans="1:7" x14ac:dyDescent="0.25">
      <c r="A692" t="s">
        <v>686</v>
      </c>
      <c r="B692" s="1">
        <f>SUM(BPub!B692:D692)/1000000</f>
        <v>0.51424172999999995</v>
      </c>
      <c r="C692" s="1">
        <f>SUM(BPub!G692:I692)/1000000</f>
        <v>0.51424172999999995</v>
      </c>
      <c r="D692" s="1">
        <f>SUM(BPub!L692:N692)/1000000</f>
        <v>0.51424172999999995</v>
      </c>
      <c r="E692" s="1">
        <f>SUM(BPub!Q692:S692)/1000000</f>
        <v>0.51424172999999995</v>
      </c>
      <c r="F692" s="1">
        <f>SUM(BPub!V692:X692)/1000000</f>
        <v>0.51424172999999995</v>
      </c>
      <c r="G692" s="1">
        <f>SUM(BPub!AB692:AD692)/1000000</f>
        <v>0</v>
      </c>
    </row>
    <row r="693" spans="1:7" x14ac:dyDescent="0.25">
      <c r="A693" t="s">
        <v>687</v>
      </c>
      <c r="B693" s="1">
        <f>SUM(BPub!B693:D693)/1000000</f>
        <v>0</v>
      </c>
      <c r="C693" s="1">
        <f>SUM(BPub!G693:I693)/1000000</f>
        <v>0</v>
      </c>
      <c r="D693" s="1">
        <f>SUM(BPub!L693:N693)/1000000</f>
        <v>0</v>
      </c>
      <c r="E693" s="1">
        <f>SUM(BPub!Q693:S693)/1000000</f>
        <v>0</v>
      </c>
      <c r="F693" s="1">
        <f>SUM(BPub!V693:X693)/1000000</f>
        <v>0</v>
      </c>
      <c r="G693" s="1">
        <f>SUM(BPub!AB693:AD693)/1000000</f>
        <v>0</v>
      </c>
    </row>
    <row r="694" spans="1:7" x14ac:dyDescent="0.25">
      <c r="A694" t="s">
        <v>688</v>
      </c>
      <c r="B694" s="1">
        <f>SUM(BPub!B694:D694)/1000000</f>
        <v>0</v>
      </c>
      <c r="C694" s="1">
        <f>SUM(BPub!G694:I694)/1000000</f>
        <v>0</v>
      </c>
      <c r="D694" s="1">
        <f>SUM(BPub!L694:N694)/1000000</f>
        <v>0</v>
      </c>
      <c r="E694" s="1">
        <f>SUM(BPub!Q694:S694)/1000000</f>
        <v>0</v>
      </c>
      <c r="F694" s="1">
        <f>SUM(BPub!V694:X694)/1000000</f>
        <v>0</v>
      </c>
      <c r="G694" s="1">
        <f>SUM(BPub!AB694:AD694)/1000000</f>
        <v>0</v>
      </c>
    </row>
    <row r="695" spans="1:7" x14ac:dyDescent="0.25">
      <c r="A695" t="s">
        <v>689</v>
      </c>
      <c r="B695" s="1">
        <f>SUM(BPub!B695:D695)/1000000</f>
        <v>0</v>
      </c>
      <c r="C695" s="1">
        <f>SUM(BPub!G695:I695)/1000000</f>
        <v>0</v>
      </c>
      <c r="D695" s="1">
        <f>SUM(BPub!L695:N695)/1000000</f>
        <v>0</v>
      </c>
      <c r="E695" s="1">
        <f>SUM(BPub!Q695:S695)/1000000</f>
        <v>0</v>
      </c>
      <c r="F695" s="1">
        <f>SUM(BPub!V695:X695)/1000000</f>
        <v>0</v>
      </c>
      <c r="G695" s="1">
        <f>SUM(BPub!AB695:AD695)/1000000</f>
        <v>0</v>
      </c>
    </row>
    <row r="696" spans="1:7" x14ac:dyDescent="0.25">
      <c r="A696" t="s">
        <v>690</v>
      </c>
      <c r="B696" s="1">
        <f>SUM(BPub!B696:D696)/1000000</f>
        <v>0</v>
      </c>
      <c r="C696" s="1">
        <f>SUM(BPub!G696:I696)/1000000</f>
        <v>0</v>
      </c>
      <c r="D696" s="1">
        <f>SUM(BPub!L696:N696)/1000000</f>
        <v>0</v>
      </c>
      <c r="E696" s="1">
        <f>SUM(BPub!Q696:S696)/1000000</f>
        <v>0</v>
      </c>
      <c r="F696" s="1">
        <f>SUM(BPub!V696:X696)/1000000</f>
        <v>0</v>
      </c>
      <c r="G696" s="1">
        <f>SUM(BPub!AB696:AD696)/1000000</f>
        <v>0</v>
      </c>
    </row>
    <row r="697" spans="1:7" x14ac:dyDescent="0.25">
      <c r="A697" t="s">
        <v>691</v>
      </c>
      <c r="B697" s="1">
        <f>SUM(BPub!B697:D697)/1000000</f>
        <v>0</v>
      </c>
      <c r="C697" s="1">
        <f>SUM(BPub!G697:I697)/1000000</f>
        <v>0</v>
      </c>
      <c r="D697" s="1">
        <f>SUM(BPub!L697:N697)/1000000</f>
        <v>0</v>
      </c>
      <c r="E697" s="1">
        <f>SUM(BPub!Q697:S697)/1000000</f>
        <v>0</v>
      </c>
      <c r="F697" s="1">
        <f>SUM(BPub!V697:X697)/1000000</f>
        <v>0</v>
      </c>
      <c r="G697" s="1">
        <f>SUM(BPub!AB697:AD697)/1000000</f>
        <v>0</v>
      </c>
    </row>
    <row r="698" spans="1:7" x14ac:dyDescent="0.25">
      <c r="A698" t="s">
        <v>692</v>
      </c>
      <c r="B698" s="1">
        <f>SUM(BPub!B698:D698)/1000000</f>
        <v>0</v>
      </c>
      <c r="C698" s="1">
        <f>SUM(BPub!G698:I698)/1000000</f>
        <v>0</v>
      </c>
      <c r="D698" s="1">
        <f>SUM(BPub!L698:N698)/1000000</f>
        <v>0</v>
      </c>
      <c r="E698" s="1">
        <f>SUM(BPub!Q698:S698)/1000000</f>
        <v>0</v>
      </c>
      <c r="F698" s="1">
        <f>SUM(BPub!V698:X698)/1000000</f>
        <v>0</v>
      </c>
      <c r="G698" s="1">
        <f>SUM(BPub!AB698:AD698)/1000000</f>
        <v>0</v>
      </c>
    </row>
    <row r="699" spans="1:7" x14ac:dyDescent="0.25">
      <c r="A699" t="s">
        <v>693</v>
      </c>
      <c r="B699" s="1">
        <f>SUM(BPub!B699:D699)/1000000</f>
        <v>0</v>
      </c>
      <c r="C699" s="1">
        <f>SUM(BPub!G699:I699)/1000000</f>
        <v>0</v>
      </c>
      <c r="D699" s="1">
        <f>SUM(BPub!L699:N699)/1000000</f>
        <v>0</v>
      </c>
      <c r="E699" s="1">
        <f>SUM(BPub!Q699:S699)/1000000</f>
        <v>0</v>
      </c>
      <c r="F699" s="1">
        <f>SUM(BPub!V699:X699)/1000000</f>
        <v>0</v>
      </c>
      <c r="G699" s="1">
        <f>SUM(BPub!AB699:AD699)/1000000</f>
        <v>0</v>
      </c>
    </row>
    <row r="700" spans="1:7" x14ac:dyDescent="0.25">
      <c r="A700" t="s">
        <v>694</v>
      </c>
      <c r="B700" s="1">
        <f>SUM(BPub!B700:D700)/1000000</f>
        <v>0</v>
      </c>
      <c r="C700" s="1">
        <f>SUM(BPub!G700:I700)/1000000</f>
        <v>0</v>
      </c>
      <c r="D700" s="1">
        <f>SUM(BPub!L700:N700)/1000000</f>
        <v>0</v>
      </c>
      <c r="E700" s="1">
        <f>SUM(BPub!Q700:S700)/1000000</f>
        <v>0</v>
      </c>
      <c r="F700" s="1">
        <f>SUM(BPub!V700:X700)/1000000</f>
        <v>0</v>
      </c>
      <c r="G700" s="1">
        <f>SUM(BPub!AB700:AD700)/1000000</f>
        <v>0</v>
      </c>
    </row>
    <row r="701" spans="1:7" x14ac:dyDescent="0.25">
      <c r="A701" t="s">
        <v>695</v>
      </c>
      <c r="B701" s="1">
        <f>SUM(BPub!B701:D701)/1000000</f>
        <v>0</v>
      </c>
      <c r="C701" s="1">
        <f>SUM(BPub!G701:I701)/1000000</f>
        <v>0</v>
      </c>
      <c r="D701" s="1">
        <f>SUM(BPub!L701:N701)/1000000</f>
        <v>0</v>
      </c>
      <c r="E701" s="1">
        <f>SUM(BPub!Q701:S701)/1000000</f>
        <v>0</v>
      </c>
      <c r="F701" s="1">
        <f>SUM(BPub!V701:X701)/1000000</f>
        <v>0</v>
      </c>
      <c r="G701" s="1">
        <f>SUM(BPub!AB701:AD701)/1000000</f>
        <v>0</v>
      </c>
    </row>
    <row r="702" spans="1:7" x14ac:dyDescent="0.25">
      <c r="A702" t="s">
        <v>696</v>
      </c>
      <c r="B702" s="1">
        <f>SUM(BPub!B702:D702)/1000000</f>
        <v>0</v>
      </c>
      <c r="C702" s="1">
        <f>SUM(BPub!G702:I702)/1000000</f>
        <v>0</v>
      </c>
      <c r="D702" s="1">
        <f>SUM(BPub!L702:N702)/1000000</f>
        <v>0</v>
      </c>
      <c r="E702" s="1">
        <f>SUM(BPub!Q702:S702)/1000000</f>
        <v>0</v>
      </c>
      <c r="F702" s="1">
        <f>SUM(BPub!V702:X702)/1000000</f>
        <v>0</v>
      </c>
      <c r="G702" s="1">
        <f>SUM(BPub!AB702:AD702)/1000000</f>
        <v>0</v>
      </c>
    </row>
    <row r="703" spans="1:7" x14ac:dyDescent="0.25">
      <c r="A703" t="s">
        <v>697</v>
      </c>
      <c r="B703" s="1">
        <f>SUM(BPub!B703:D703)/1000000</f>
        <v>0</v>
      </c>
      <c r="C703" s="1">
        <f>SUM(BPub!G703:I703)/1000000</f>
        <v>0</v>
      </c>
      <c r="D703" s="1">
        <f>SUM(BPub!L703:N703)/1000000</f>
        <v>0</v>
      </c>
      <c r="E703" s="1">
        <f>SUM(BPub!Q703:S703)/1000000</f>
        <v>0</v>
      </c>
      <c r="F703" s="1">
        <f>SUM(BPub!V703:X703)/1000000</f>
        <v>0</v>
      </c>
      <c r="G703" s="1">
        <f>SUM(BPub!AB703:AD703)/1000000</f>
        <v>0</v>
      </c>
    </row>
    <row r="704" spans="1:7" x14ac:dyDescent="0.25">
      <c r="A704" t="s">
        <v>698</v>
      </c>
      <c r="B704" s="1">
        <f>SUM(BPub!B704:D704)/1000000</f>
        <v>0</v>
      </c>
      <c r="C704" s="1">
        <f>SUM(BPub!G704:I704)/1000000</f>
        <v>0</v>
      </c>
      <c r="D704" s="1">
        <f>SUM(BPub!L704:N704)/1000000</f>
        <v>0</v>
      </c>
      <c r="E704" s="1">
        <f>SUM(BPub!Q704:S704)/1000000</f>
        <v>0</v>
      </c>
      <c r="F704" s="1">
        <f>SUM(BPub!V704:X704)/1000000</f>
        <v>0</v>
      </c>
      <c r="G704" s="1">
        <f>SUM(BPub!AB704:AD704)/1000000</f>
        <v>0</v>
      </c>
    </row>
    <row r="705" spans="1:7" x14ac:dyDescent="0.25">
      <c r="A705" t="s">
        <v>699</v>
      </c>
      <c r="B705" s="1">
        <f>SUM(BPub!B705:D705)/1000000</f>
        <v>0</v>
      </c>
      <c r="C705" s="1">
        <f>SUM(BPub!G705:I705)/1000000</f>
        <v>0</v>
      </c>
      <c r="D705" s="1">
        <f>SUM(BPub!L705:N705)/1000000</f>
        <v>0</v>
      </c>
      <c r="E705" s="1">
        <f>SUM(BPub!Q705:S705)/1000000</f>
        <v>0</v>
      </c>
      <c r="F705" s="1">
        <f>SUM(BPub!V705:X705)/1000000</f>
        <v>0</v>
      </c>
      <c r="G705" s="1">
        <f>SUM(BPub!AB705:AD705)/1000000</f>
        <v>0</v>
      </c>
    </row>
    <row r="706" spans="1:7" x14ac:dyDescent="0.25">
      <c r="A706" t="s">
        <v>700</v>
      </c>
      <c r="B706" s="1">
        <f>SUM(BPub!B706:D706)/1000000</f>
        <v>0</v>
      </c>
      <c r="C706" s="1">
        <f>SUM(BPub!G706:I706)/1000000</f>
        <v>0</v>
      </c>
      <c r="D706" s="1">
        <f>SUM(BPub!L706:N706)/1000000</f>
        <v>0</v>
      </c>
      <c r="E706" s="1">
        <f>SUM(BPub!Q706:S706)/1000000</f>
        <v>0</v>
      </c>
      <c r="F706" s="1">
        <f>SUM(BPub!V706:X706)/1000000</f>
        <v>0</v>
      </c>
      <c r="G706" s="1">
        <f>SUM(BPub!AB706:AD706)/1000000</f>
        <v>0</v>
      </c>
    </row>
    <row r="707" spans="1:7" x14ac:dyDescent="0.25">
      <c r="A707" t="s">
        <v>701</v>
      </c>
      <c r="B707" s="1">
        <f>SUM(BPub!B707:D707)/1000000</f>
        <v>0</v>
      </c>
      <c r="C707" s="1">
        <f>SUM(BPub!G707:I707)/1000000</f>
        <v>0</v>
      </c>
      <c r="D707" s="1">
        <f>SUM(BPub!L707:N707)/1000000</f>
        <v>0</v>
      </c>
      <c r="E707" s="1">
        <f>SUM(BPub!Q707:S707)/1000000</f>
        <v>0</v>
      </c>
      <c r="F707" s="1">
        <f>SUM(BPub!V707:X707)/1000000</f>
        <v>0</v>
      </c>
      <c r="G707" s="1">
        <f>SUM(BPub!AB707:AD707)/1000000</f>
        <v>0</v>
      </c>
    </row>
    <row r="708" spans="1:7" x14ac:dyDescent="0.25">
      <c r="A708" t="s">
        <v>702</v>
      </c>
      <c r="B708" s="1">
        <f>SUM(BPub!B708:D708)/1000000</f>
        <v>169.28255315000001</v>
      </c>
      <c r="C708" s="1">
        <f>SUM(BPub!G708:I708)/1000000</f>
        <v>200.11653676</v>
      </c>
      <c r="D708" s="1">
        <f>SUM(BPub!L708:N708)/1000000</f>
        <v>204.09938024000002</v>
      </c>
      <c r="E708" s="1">
        <f>SUM(BPub!Q708:S708)/1000000</f>
        <v>245.32567968000001</v>
      </c>
      <c r="F708" s="1">
        <f>SUM(BPub!V708:X708)/1000000</f>
        <v>316.14752781999999</v>
      </c>
      <c r="G708" s="1">
        <f>SUM(BPub!AB708:AD708)/1000000</f>
        <v>374.01526191000005</v>
      </c>
    </row>
    <row r="709" spans="1:7" x14ac:dyDescent="0.25">
      <c r="A709" t="s">
        <v>703</v>
      </c>
      <c r="B709" s="1">
        <f>SUM(BPub!B709:D709)/1000000</f>
        <v>0.92743931999999996</v>
      </c>
      <c r="C709" s="1">
        <f>SUM(BPub!G709:I709)/1000000</f>
        <v>0.24355901999999999</v>
      </c>
      <c r="D709" s="1">
        <f>SUM(BPub!L709:N709)/1000000</f>
        <v>5.0347719999999999E-2</v>
      </c>
      <c r="E709" s="1">
        <f>SUM(BPub!Q709:S709)/1000000</f>
        <v>1.3969013100000001</v>
      </c>
      <c r="F709" s="1">
        <f>SUM(BPub!V709:X709)/1000000</f>
        <v>2.6392552600000001</v>
      </c>
      <c r="G709" s="1">
        <f>SUM(BPub!AB709:AD709)/1000000</f>
        <v>1.2019486699999999</v>
      </c>
    </row>
    <row r="710" spans="1:7" x14ac:dyDescent="0.25">
      <c r="A710" t="s">
        <v>704</v>
      </c>
      <c r="B710" s="1">
        <f>SUM(BPub!B710:D710)/1000000</f>
        <v>0</v>
      </c>
      <c r="C710" s="1">
        <f>SUM(BPub!G710:I710)/1000000</f>
        <v>0</v>
      </c>
      <c r="D710" s="1">
        <f>SUM(BPub!L710:N710)/1000000</f>
        <v>0</v>
      </c>
      <c r="E710" s="1">
        <f>SUM(BPub!Q710:S710)/1000000</f>
        <v>0</v>
      </c>
      <c r="F710" s="1">
        <f>SUM(BPub!V710:X710)/1000000</f>
        <v>0</v>
      </c>
      <c r="G710" s="1">
        <f>SUM(BPub!AB710:AD710)/1000000</f>
        <v>0</v>
      </c>
    </row>
    <row r="711" spans="1:7" x14ac:dyDescent="0.25">
      <c r="A711" t="s">
        <v>705</v>
      </c>
      <c r="B711" s="1">
        <f>SUM(BPub!B711:D711)/1000000</f>
        <v>0</v>
      </c>
      <c r="C711" s="1">
        <f>SUM(BPub!G711:I711)/1000000</f>
        <v>0</v>
      </c>
      <c r="D711" s="1">
        <f>SUM(BPub!L711:N711)/1000000</f>
        <v>0</v>
      </c>
      <c r="E711" s="1">
        <f>SUM(BPub!Q711:S711)/1000000</f>
        <v>0</v>
      </c>
      <c r="F711" s="1">
        <f>SUM(BPub!V711:X711)/1000000</f>
        <v>0</v>
      </c>
      <c r="G711" s="1">
        <f>SUM(BPub!AB711:AD711)/1000000</f>
        <v>0</v>
      </c>
    </row>
    <row r="712" spans="1:7" x14ac:dyDescent="0.25">
      <c r="A712" t="s">
        <v>706</v>
      </c>
      <c r="B712" s="1">
        <f>SUM(BPub!B712:D712)/1000000</f>
        <v>0</v>
      </c>
      <c r="C712" s="1">
        <f>SUM(BPub!G712:I712)/1000000</f>
        <v>0</v>
      </c>
      <c r="D712" s="1">
        <f>SUM(BPub!L712:N712)/1000000</f>
        <v>0</v>
      </c>
      <c r="E712" s="1">
        <f>SUM(BPub!Q712:S712)/1000000</f>
        <v>0</v>
      </c>
      <c r="F712" s="1">
        <f>SUM(BPub!V712:X712)/1000000</f>
        <v>0</v>
      </c>
      <c r="G712" s="1">
        <f>SUM(BPub!AB712:AD712)/1000000</f>
        <v>0</v>
      </c>
    </row>
    <row r="713" spans="1:7" x14ac:dyDescent="0.25">
      <c r="A713" t="s">
        <v>707</v>
      </c>
      <c r="B713" s="1">
        <f>SUM(BPub!B713:D713)/1000000</f>
        <v>0.92743931999999996</v>
      </c>
      <c r="C713" s="1">
        <f>SUM(BPub!G713:I713)/1000000</f>
        <v>0.24355901999999999</v>
      </c>
      <c r="D713" s="1">
        <f>SUM(BPub!L713:N713)/1000000</f>
        <v>5.0347719999999999E-2</v>
      </c>
      <c r="E713" s="1">
        <f>SUM(BPub!Q713:S713)/1000000</f>
        <v>1.3969013100000001</v>
      </c>
      <c r="F713" s="1">
        <f>SUM(BPub!V713:X713)/1000000</f>
        <v>2.6392552600000001</v>
      </c>
      <c r="G713" s="1">
        <f>SUM(BPub!AB713:AD713)/1000000</f>
        <v>1.2019486699999999</v>
      </c>
    </row>
    <row r="714" spans="1:7" x14ac:dyDescent="0.25">
      <c r="A714" t="s">
        <v>708</v>
      </c>
      <c r="B714" s="1">
        <f>SUM(BPub!B714:D714)/1000000</f>
        <v>0.73528848999999996</v>
      </c>
      <c r="C714" s="1">
        <f>SUM(BPub!G714:I714)/1000000</f>
        <v>0.77580450000000001</v>
      </c>
      <c r="D714" s="1">
        <f>SUM(BPub!L714:N714)/1000000</f>
        <v>0.60921095999999997</v>
      </c>
      <c r="E714" s="1">
        <f>SUM(BPub!Q714:S714)/1000000</f>
        <v>0.54277931000000001</v>
      </c>
      <c r="F714" s="1">
        <f>SUM(BPub!V714:X714)/1000000</f>
        <v>0.53921892000000005</v>
      </c>
      <c r="G714" s="1">
        <f>SUM(BPub!AB714:AD714)/1000000</f>
        <v>0.52505281999999998</v>
      </c>
    </row>
    <row r="715" spans="1:7" x14ac:dyDescent="0.25">
      <c r="A715" t="s">
        <v>709</v>
      </c>
      <c r="B715" s="1">
        <f>SUM(BPub!B715:D715)/1000000</f>
        <v>0.23229408000000001</v>
      </c>
      <c r="C715" s="1">
        <f>SUM(BPub!G715:I715)/1000000</f>
        <v>0.24151306</v>
      </c>
      <c r="D715" s="1">
        <f>SUM(BPub!L715:N715)/1000000</f>
        <v>0.14655868999999999</v>
      </c>
      <c r="E715" s="1">
        <f>SUM(BPub!Q715:S715)/1000000</f>
        <v>2.2407340000000001E-2</v>
      </c>
      <c r="F715" s="1">
        <f>SUM(BPub!V715:X715)/1000000</f>
        <v>2.8649419999999998E-2</v>
      </c>
      <c r="G715" s="1">
        <f>SUM(BPub!AB715:AD715)/1000000</f>
        <v>3.0311910000000001E-2</v>
      </c>
    </row>
    <row r="716" spans="1:7" x14ac:dyDescent="0.25">
      <c r="A716" t="s">
        <v>710</v>
      </c>
      <c r="B716" s="1">
        <f>SUM(BPub!B716:D716)/1000000</f>
        <v>0</v>
      </c>
      <c r="C716" s="1">
        <f>SUM(BPub!G716:I716)/1000000</f>
        <v>0</v>
      </c>
      <c r="D716" s="1">
        <f>SUM(BPub!L716:N716)/1000000</f>
        <v>0</v>
      </c>
      <c r="E716" s="1">
        <f>SUM(BPub!Q716:S716)/1000000</f>
        <v>0</v>
      </c>
      <c r="F716" s="1">
        <f>SUM(BPub!V716:X716)/1000000</f>
        <v>0</v>
      </c>
      <c r="G716" s="1">
        <f>SUM(BPub!AB716:AD716)/1000000</f>
        <v>0</v>
      </c>
    </row>
    <row r="717" spans="1:7" x14ac:dyDescent="0.25">
      <c r="A717" t="s">
        <v>711</v>
      </c>
      <c r="B717" s="1">
        <f>SUM(BPub!B717:D717)/1000000</f>
        <v>0</v>
      </c>
      <c r="C717" s="1">
        <f>SUM(BPub!G717:I717)/1000000</f>
        <v>0</v>
      </c>
      <c r="D717" s="1">
        <f>SUM(BPub!L717:N717)/1000000</f>
        <v>0</v>
      </c>
      <c r="E717" s="1">
        <f>SUM(BPub!Q717:S717)/1000000</f>
        <v>0</v>
      </c>
      <c r="F717" s="1">
        <f>SUM(BPub!V717:X717)/1000000</f>
        <v>0</v>
      </c>
      <c r="G717" s="1">
        <f>SUM(BPub!AB717:AD717)/1000000</f>
        <v>0</v>
      </c>
    </row>
    <row r="718" spans="1:7" x14ac:dyDescent="0.25">
      <c r="A718" t="s">
        <v>712</v>
      </c>
      <c r="B718" s="1">
        <f>SUM(BPub!B718:D718)/1000000</f>
        <v>0</v>
      </c>
      <c r="C718" s="1">
        <f>SUM(BPub!G718:I718)/1000000</f>
        <v>0</v>
      </c>
      <c r="D718" s="1">
        <f>SUM(BPub!L718:N718)/1000000</f>
        <v>0</v>
      </c>
      <c r="E718" s="1">
        <f>SUM(BPub!Q718:S718)/1000000</f>
        <v>0</v>
      </c>
      <c r="F718" s="1">
        <f>SUM(BPub!V718:X718)/1000000</f>
        <v>0</v>
      </c>
      <c r="G718" s="1">
        <f>SUM(BPub!AB718:AD718)/1000000</f>
        <v>0</v>
      </c>
    </row>
    <row r="719" spans="1:7" x14ac:dyDescent="0.25">
      <c r="A719" t="s">
        <v>713</v>
      </c>
      <c r="B719" s="1">
        <f>SUM(BPub!B719:D719)/1000000</f>
        <v>3.3394591799999995</v>
      </c>
      <c r="C719" s="1">
        <f>SUM(BPub!G719:I719)/1000000</f>
        <v>6.7679365899999997</v>
      </c>
      <c r="D719" s="1">
        <f>SUM(BPub!L719:N719)/1000000</f>
        <v>2.0639934200000001</v>
      </c>
      <c r="E719" s="1">
        <f>SUM(BPub!Q719:S719)/1000000</f>
        <v>2.3149972499999998</v>
      </c>
      <c r="F719" s="1">
        <f>SUM(BPub!V719:X719)/1000000</f>
        <v>3.8246245699999997</v>
      </c>
      <c r="G719" s="1">
        <f>SUM(BPub!AB719:AD719)/1000000</f>
        <v>1.9295133500000001</v>
      </c>
    </row>
    <row r="720" spans="1:7" x14ac:dyDescent="0.25">
      <c r="A720" t="s">
        <v>714</v>
      </c>
      <c r="B720" s="1">
        <f>SUM(BPub!B720:D720)/1000000</f>
        <v>1.17957E-3</v>
      </c>
      <c r="C720" s="1">
        <f>SUM(BPub!G720:I720)/1000000</f>
        <v>1.4059700000000001E-3</v>
      </c>
      <c r="D720" s="1">
        <f>SUM(BPub!L720:N720)/1000000</f>
        <v>1.4030099999999999E-3</v>
      </c>
      <c r="E720" s="1">
        <f>SUM(BPub!Q720:S720)/1000000</f>
        <v>1.8147599999999999E-3</v>
      </c>
      <c r="F720" s="1">
        <f>SUM(BPub!V720:X720)/1000000</f>
        <v>1.90424E-3</v>
      </c>
      <c r="G720" s="1">
        <f>SUM(BPub!AB720:AD720)/1000000</f>
        <v>1.9627299999999998E-3</v>
      </c>
    </row>
    <row r="721" spans="1:7" x14ac:dyDescent="0.25">
      <c r="A721" t="s">
        <v>715</v>
      </c>
      <c r="B721" s="1">
        <f>SUM(BPub!B721:D721)/1000000</f>
        <v>3.3382796099999994</v>
      </c>
      <c r="C721" s="1">
        <f>SUM(BPub!G721:I721)/1000000</f>
        <v>6.7665306199999993</v>
      </c>
      <c r="D721" s="1">
        <f>SUM(BPub!L721:N721)/1000000</f>
        <v>2.0625904099999999</v>
      </c>
      <c r="E721" s="1">
        <f>SUM(BPub!Q721:S721)/1000000</f>
        <v>2.3131824900000004</v>
      </c>
      <c r="F721" s="1">
        <f>SUM(BPub!V721:X721)/1000000</f>
        <v>3.8227203300000001</v>
      </c>
      <c r="G721" s="1">
        <f>SUM(BPub!AB721:AD721)/1000000</f>
        <v>1.9275506200000001</v>
      </c>
    </row>
    <row r="722" spans="1:7" x14ac:dyDescent="0.25">
      <c r="A722" t="s">
        <v>716</v>
      </c>
      <c r="B722" s="1">
        <f>SUM(BPub!B722:D722)/1000000</f>
        <v>624.98145837000004</v>
      </c>
      <c r="C722" s="1">
        <f>SUM(BPub!G722:I722)/1000000</f>
        <v>724.08777383999995</v>
      </c>
      <c r="D722" s="1">
        <f>SUM(BPub!L722:N722)/1000000</f>
        <v>736.48060561</v>
      </c>
      <c r="E722" s="1">
        <f>SUM(BPub!Q722:S722)/1000000</f>
        <v>876.04127874000005</v>
      </c>
      <c r="F722" s="1">
        <f>SUM(BPub!V722:X722)/1000000</f>
        <v>973.91802966000012</v>
      </c>
      <c r="G722" s="1">
        <f>SUM(BPub!AB722:AD722)/1000000</f>
        <v>1445.36508308</v>
      </c>
    </row>
    <row r="723" spans="1:7" x14ac:dyDescent="0.25">
      <c r="A723" t="s">
        <v>717</v>
      </c>
      <c r="B723" s="1">
        <f>SUM(BPub!B723:D723)/1000000</f>
        <v>286.24002322000001</v>
      </c>
      <c r="C723" s="1">
        <f>SUM(BPub!G723:I723)/1000000</f>
        <v>409.435068</v>
      </c>
      <c r="D723" s="1">
        <f>SUM(BPub!L723:N723)/1000000</f>
        <v>525.43834548999996</v>
      </c>
      <c r="E723" s="1">
        <f>SUM(BPub!Q723:S723)/1000000</f>
        <v>573.78990290000002</v>
      </c>
      <c r="F723" s="1">
        <f>SUM(BPub!V723:X723)/1000000</f>
        <v>652.25991299999998</v>
      </c>
      <c r="G723" s="1">
        <f>SUM(BPub!AB723:AD723)/1000000</f>
        <v>723.66803600000003</v>
      </c>
    </row>
    <row r="724" spans="1:7" x14ac:dyDescent="0.25">
      <c r="A724" t="s">
        <v>718</v>
      </c>
      <c r="B724" s="1">
        <f>SUM(BPub!B724:D724)/1000000</f>
        <v>286.24002322000001</v>
      </c>
      <c r="C724" s="1">
        <f>SUM(BPub!G724:I724)/1000000</f>
        <v>409.435068</v>
      </c>
      <c r="D724" s="1">
        <f>SUM(BPub!L724:N724)/1000000</f>
        <v>525.43834548999996</v>
      </c>
      <c r="E724" s="1">
        <f>SUM(BPub!Q724:S724)/1000000</f>
        <v>573.78990290000002</v>
      </c>
      <c r="F724" s="1">
        <f>SUM(BPub!V724:X724)/1000000</f>
        <v>652.25991299999998</v>
      </c>
      <c r="G724" s="1">
        <f>SUM(BPub!AB724:AD724)/1000000</f>
        <v>723.66803600000003</v>
      </c>
    </row>
    <row r="725" spans="1:7" x14ac:dyDescent="0.25">
      <c r="A725" t="s">
        <v>719</v>
      </c>
      <c r="B725" s="1">
        <f>SUM(BPub!B725:D725)/1000000</f>
        <v>0</v>
      </c>
      <c r="C725" s="1">
        <f>SUM(BPub!G725:I725)/1000000</f>
        <v>0</v>
      </c>
      <c r="D725" s="1">
        <f>SUM(BPub!L725:N725)/1000000</f>
        <v>0</v>
      </c>
      <c r="E725" s="1">
        <f>SUM(BPub!Q725:S725)/1000000</f>
        <v>0</v>
      </c>
      <c r="F725" s="1">
        <f>SUM(BPub!V725:X725)/1000000</f>
        <v>0</v>
      </c>
      <c r="G725" s="1">
        <f>SUM(BPub!AB725:AD725)/1000000</f>
        <v>0</v>
      </c>
    </row>
    <row r="726" spans="1:7" x14ac:dyDescent="0.25">
      <c r="A726" t="s">
        <v>720</v>
      </c>
      <c r="B726" s="1">
        <f>SUM(BPub!B726:D726)/1000000</f>
        <v>0</v>
      </c>
      <c r="C726" s="1">
        <f>SUM(BPub!G726:I726)/1000000</f>
        <v>0</v>
      </c>
      <c r="D726" s="1">
        <f>SUM(BPub!L726:N726)/1000000</f>
        <v>0</v>
      </c>
      <c r="E726" s="1">
        <f>SUM(BPub!Q726:S726)/1000000</f>
        <v>0</v>
      </c>
      <c r="F726" s="1">
        <f>SUM(BPub!V726:X726)/1000000</f>
        <v>0</v>
      </c>
      <c r="G726" s="1">
        <f>SUM(BPub!AB726:AD726)/1000000</f>
        <v>0</v>
      </c>
    </row>
    <row r="727" spans="1:7" x14ac:dyDescent="0.25">
      <c r="A727" t="s">
        <v>721</v>
      </c>
      <c r="B727" s="1">
        <f>SUM(BPub!B727:D727)/1000000</f>
        <v>0</v>
      </c>
      <c r="C727" s="1">
        <f>SUM(BPub!G727:I727)/1000000</f>
        <v>0</v>
      </c>
      <c r="D727" s="1">
        <f>SUM(BPub!L727:N727)/1000000</f>
        <v>0</v>
      </c>
      <c r="E727" s="1">
        <f>SUM(BPub!Q727:S727)/1000000</f>
        <v>0</v>
      </c>
      <c r="F727" s="1">
        <f>SUM(BPub!V727:X727)/1000000</f>
        <v>0</v>
      </c>
      <c r="G727" s="1">
        <f>SUM(BPub!AB727:AD727)/1000000</f>
        <v>0</v>
      </c>
    </row>
    <row r="728" spans="1:7" x14ac:dyDescent="0.25">
      <c r="A728" t="s">
        <v>722</v>
      </c>
      <c r="B728" s="1">
        <f>SUM(BPub!B728:D728)/1000000</f>
        <v>0</v>
      </c>
      <c r="C728" s="1">
        <f>SUM(BPub!G728:I728)/1000000</f>
        <v>0</v>
      </c>
      <c r="D728" s="1">
        <f>SUM(BPub!L728:N728)/1000000</f>
        <v>0</v>
      </c>
      <c r="E728" s="1">
        <f>SUM(BPub!Q728:S728)/1000000</f>
        <v>0</v>
      </c>
      <c r="F728" s="1">
        <f>SUM(BPub!V728:X728)/1000000</f>
        <v>0</v>
      </c>
      <c r="G728" s="1">
        <f>SUM(BPub!AB728:AD728)/1000000</f>
        <v>0</v>
      </c>
    </row>
    <row r="729" spans="1:7" x14ac:dyDescent="0.25">
      <c r="A729" t="s">
        <v>723</v>
      </c>
      <c r="B729" s="1">
        <f>SUM(BPub!B729:D729)/1000000</f>
        <v>94.585555810000002</v>
      </c>
      <c r="C729" s="1">
        <f>SUM(BPub!G729:I729)/1000000</f>
        <v>140.56192759000001</v>
      </c>
      <c r="D729" s="1">
        <f>SUM(BPub!L729:N729)/1000000</f>
        <v>111.26050346</v>
      </c>
      <c r="E729" s="1">
        <f>SUM(BPub!Q729:S729)/1000000</f>
        <v>116.22442032000001</v>
      </c>
      <c r="F729" s="1">
        <f>SUM(BPub!V729:X729)/1000000</f>
        <v>132.93180981</v>
      </c>
      <c r="G729" s="1">
        <f>SUM(BPub!AB729:AD729)/1000000</f>
        <v>146.86636186000001</v>
      </c>
    </row>
    <row r="730" spans="1:7" x14ac:dyDescent="0.25">
      <c r="A730" t="s">
        <v>724</v>
      </c>
      <c r="B730" s="1">
        <f>SUM(BPub!B730:D730)/1000000</f>
        <v>16.624815760000001</v>
      </c>
      <c r="C730" s="1">
        <f>SUM(BPub!G730:I730)/1000000</f>
        <v>18.267587029999998</v>
      </c>
      <c r="D730" s="1">
        <f>SUM(BPub!L730:N730)/1000000</f>
        <v>19.772014439999996</v>
      </c>
      <c r="E730" s="1">
        <f>SUM(BPub!Q730:S730)/1000000</f>
        <v>22.17798934</v>
      </c>
      <c r="F730" s="1">
        <f>SUM(BPub!V730:X730)/1000000</f>
        <v>26.227308190000002</v>
      </c>
      <c r="G730" s="1">
        <f>SUM(BPub!AB730:AD730)/1000000</f>
        <v>30.50281609</v>
      </c>
    </row>
    <row r="731" spans="1:7" x14ac:dyDescent="0.25">
      <c r="A731" t="s">
        <v>725</v>
      </c>
      <c r="B731" s="1">
        <f>SUM(BPub!B731:D731)/1000000</f>
        <v>13.561591369999999</v>
      </c>
      <c r="C731" s="1">
        <f>SUM(BPub!G731:I731)/1000000</f>
        <v>15.39414912</v>
      </c>
      <c r="D731" s="1">
        <f>SUM(BPub!L731:N731)/1000000</f>
        <v>16.912593619999996</v>
      </c>
      <c r="E731" s="1">
        <f>SUM(BPub!Q731:S731)/1000000</f>
        <v>19.47053558</v>
      </c>
      <c r="F731" s="1">
        <f>SUM(BPub!V731:X731)/1000000</f>
        <v>24.00897041</v>
      </c>
      <c r="G731" s="1">
        <f>SUM(BPub!AB731:AD731)/1000000</f>
        <v>28.30713793</v>
      </c>
    </row>
    <row r="732" spans="1:7" x14ac:dyDescent="0.25">
      <c r="A732" t="s">
        <v>726</v>
      </c>
      <c r="B732" s="1">
        <f>SUM(BPub!B732:D732)/1000000</f>
        <v>4.1966875199999993</v>
      </c>
      <c r="C732" s="1">
        <f>SUM(BPub!G732:I732)/1000000</f>
        <v>5.6504729999999999</v>
      </c>
      <c r="D732" s="1">
        <f>SUM(BPub!L732:N732)/1000000</f>
        <v>7.14088368</v>
      </c>
      <c r="E732" s="1">
        <f>SUM(BPub!Q732:S732)/1000000</f>
        <v>9.3948908400000004</v>
      </c>
      <c r="F732" s="1">
        <f>SUM(BPub!V732:X732)/1000000</f>
        <v>12.955093699999999</v>
      </c>
      <c r="G732" s="1">
        <f>SUM(BPub!AB732:AD732)/1000000</f>
        <v>17.207942550000002</v>
      </c>
    </row>
    <row r="733" spans="1:7" x14ac:dyDescent="0.25">
      <c r="A733" t="s">
        <v>727</v>
      </c>
      <c r="B733" s="1">
        <f>SUM(BPub!B733:D733)/1000000</f>
        <v>3.058634E-2</v>
      </c>
      <c r="C733" s="1">
        <f>SUM(BPub!G733:I733)/1000000</f>
        <v>3.1387029999999996E-2</v>
      </c>
      <c r="D733" s="1">
        <f>SUM(BPub!L733:N733)/1000000</f>
        <v>3.1387029999999996E-2</v>
      </c>
      <c r="E733" s="1">
        <f>SUM(BPub!Q733:S733)/1000000</f>
        <v>3.1387029999999996E-2</v>
      </c>
      <c r="F733" s="1">
        <f>SUM(BPub!V733:X733)/1000000</f>
        <v>3.1387029999999996E-2</v>
      </c>
      <c r="G733" s="1">
        <f>SUM(BPub!AB733:AD733)/1000000</f>
        <v>3.1387029999999996E-2</v>
      </c>
    </row>
    <row r="734" spans="1:7" x14ac:dyDescent="0.25">
      <c r="A734" t="s">
        <v>728</v>
      </c>
      <c r="B734" s="1">
        <f>SUM(BPub!B734:D734)/1000000</f>
        <v>9.33431751</v>
      </c>
      <c r="C734" s="1">
        <f>SUM(BPub!G734:I734)/1000000</f>
        <v>9.7122890900000005</v>
      </c>
      <c r="D734" s="1">
        <f>SUM(BPub!L734:N734)/1000000</f>
        <v>9.7403229099999997</v>
      </c>
      <c r="E734" s="1">
        <f>SUM(BPub!Q734:S734)/1000000</f>
        <v>10.044257709999998</v>
      </c>
      <c r="F734" s="1">
        <f>SUM(BPub!V734:X734)/1000000</f>
        <v>11.02248968</v>
      </c>
      <c r="G734" s="1">
        <f>SUM(BPub!AB734:AD734)/1000000</f>
        <v>11.06780835</v>
      </c>
    </row>
    <row r="735" spans="1:7" x14ac:dyDescent="0.25">
      <c r="A735" t="s">
        <v>729</v>
      </c>
      <c r="B735" s="1">
        <f>SUM(BPub!B735:D735)/1000000</f>
        <v>0</v>
      </c>
      <c r="C735" s="1">
        <f>SUM(BPub!G735:I735)/1000000</f>
        <v>0</v>
      </c>
      <c r="D735" s="1">
        <f>SUM(BPub!L735:N735)/1000000</f>
        <v>0</v>
      </c>
      <c r="E735" s="1">
        <f>SUM(BPub!Q735:S735)/1000000</f>
        <v>0</v>
      </c>
      <c r="F735" s="1">
        <f>SUM(BPub!V735:X735)/1000000</f>
        <v>0</v>
      </c>
      <c r="G735" s="1">
        <f>SUM(BPub!AB735:AD735)/1000000</f>
        <v>0</v>
      </c>
    </row>
    <row r="736" spans="1:7" x14ac:dyDescent="0.25">
      <c r="A736" t="s">
        <v>730</v>
      </c>
      <c r="B736" s="1">
        <f>SUM(BPub!B736:D736)/1000000</f>
        <v>39.961815950000002</v>
      </c>
      <c r="C736" s="1">
        <f>SUM(BPub!G736:I736)/1000000</f>
        <v>39.961815950000002</v>
      </c>
      <c r="D736" s="1">
        <f>SUM(BPub!L736:N736)/1000000</f>
        <v>39.961815950000002</v>
      </c>
      <c r="E736" s="1">
        <f>SUM(BPub!Q736:S736)/1000000</f>
        <v>39.961815950000002</v>
      </c>
      <c r="F736" s="1">
        <f>SUM(BPub!V736:X736)/1000000</f>
        <v>39.961815950000002</v>
      </c>
      <c r="G736" s="1">
        <f>SUM(BPub!AB736:AD736)/1000000</f>
        <v>39.961815950000002</v>
      </c>
    </row>
    <row r="737" spans="1:7" x14ac:dyDescent="0.25">
      <c r="A737" t="s">
        <v>731</v>
      </c>
      <c r="B737" s="1">
        <f>SUM(BPub!B737:D737)/1000000</f>
        <v>0</v>
      </c>
      <c r="C737" s="1">
        <f>SUM(BPub!G737:I737)/1000000</f>
        <v>0</v>
      </c>
      <c r="D737" s="1">
        <f>SUM(BPub!L737:N737)/1000000</f>
        <v>0</v>
      </c>
      <c r="E737" s="1">
        <f>SUM(BPub!Q737:S737)/1000000</f>
        <v>0</v>
      </c>
      <c r="F737" s="1">
        <f>SUM(BPub!V737:X737)/1000000</f>
        <v>0</v>
      </c>
      <c r="G737" s="1">
        <f>SUM(BPub!AB737:AD737)/1000000</f>
        <v>0</v>
      </c>
    </row>
    <row r="738" spans="1:7" x14ac:dyDescent="0.25">
      <c r="A738" t="s">
        <v>732</v>
      </c>
      <c r="B738" s="1">
        <f>SUM(BPub!B738:D738)/1000000</f>
        <v>130.66540416999999</v>
      </c>
      <c r="C738" s="1">
        <f>SUM(BPub!G738:I738)/1000000</f>
        <v>96.466101090000009</v>
      </c>
      <c r="D738" s="1">
        <f>SUM(BPub!L738:N738)/1000000</f>
        <v>44.642672839999996</v>
      </c>
      <c r="E738" s="1">
        <f>SUM(BPub!Q738:S738)/1000000</f>
        <v>101.83696121000001</v>
      </c>
      <c r="F738" s="1">
        <f>SUM(BPub!V738:X738)/1000000</f>
        <v>84.459177789999998</v>
      </c>
      <c r="G738" s="1">
        <f>SUM(BPub!AB738:AD738)/1000000</f>
        <v>421.72327906999999</v>
      </c>
    </row>
    <row r="739" spans="1:7" x14ac:dyDescent="0.25">
      <c r="A739" t="s">
        <v>733</v>
      </c>
      <c r="B739" s="1">
        <f>SUM(BPub!B739:D739)/1000000</f>
        <v>0.69048743000000001</v>
      </c>
      <c r="C739" s="1">
        <f>SUM(BPub!G739:I739)/1000000</f>
        <v>0.69084743000000004</v>
      </c>
      <c r="D739" s="1">
        <f>SUM(BPub!L739:N739)/1000000</f>
        <v>0.69084743000000004</v>
      </c>
      <c r="E739" s="1">
        <f>SUM(BPub!Q739:S739)/1000000</f>
        <v>26.0509314</v>
      </c>
      <c r="F739" s="1">
        <f>SUM(BPub!V739:X739)/1000000</f>
        <v>26.0509314</v>
      </c>
      <c r="G739" s="1">
        <f>SUM(BPub!AB739:AD739)/1000000</f>
        <v>26.0509314</v>
      </c>
    </row>
    <row r="740" spans="1:7" x14ac:dyDescent="0.25">
      <c r="A740" t="s">
        <v>734</v>
      </c>
      <c r="B740" s="1">
        <f>SUM(BPub!B740:D740)/1000000</f>
        <v>0.68732743000000007</v>
      </c>
      <c r="C740" s="1">
        <f>SUM(BPub!G740:I740)/1000000</f>
        <v>0.68732743000000007</v>
      </c>
      <c r="D740" s="1">
        <f>SUM(BPub!L740:N740)/1000000</f>
        <v>0.68732743000000007</v>
      </c>
      <c r="E740" s="1">
        <f>SUM(BPub!Q740:S740)/1000000</f>
        <v>0.68732743000000007</v>
      </c>
      <c r="F740" s="1">
        <f>SUM(BPub!V740:X740)/1000000</f>
        <v>0.68732743000000007</v>
      </c>
      <c r="G740" s="1">
        <f>SUM(BPub!AB740:AD740)/1000000</f>
        <v>0.68732743000000007</v>
      </c>
    </row>
    <row r="741" spans="1:7" x14ac:dyDescent="0.25">
      <c r="A741" t="s">
        <v>735</v>
      </c>
      <c r="B741" s="1">
        <f>SUM(BPub!B741:D741)/1000000</f>
        <v>3.16E-3</v>
      </c>
      <c r="C741" s="1">
        <f>SUM(BPub!G741:I741)/1000000</f>
        <v>3.5200000000000001E-3</v>
      </c>
      <c r="D741" s="1">
        <f>SUM(BPub!L741:N741)/1000000</f>
        <v>3.5200000000000001E-3</v>
      </c>
      <c r="E741" s="1">
        <f>SUM(BPub!Q741:S741)/1000000</f>
        <v>25.36360397</v>
      </c>
      <c r="F741" s="1">
        <f>SUM(BPub!V741:X741)/1000000</f>
        <v>25.36360397</v>
      </c>
      <c r="G741" s="1">
        <f>SUM(BPub!AB741:AD741)/1000000</f>
        <v>25.36360397</v>
      </c>
    </row>
    <row r="742" spans="1:7" x14ac:dyDescent="0.25">
      <c r="A742" t="s">
        <v>736</v>
      </c>
      <c r="B742" s="1">
        <f>SUM(BPub!B742:D742)/1000000</f>
        <v>0</v>
      </c>
      <c r="C742" s="1">
        <f>SUM(BPub!G742:I742)/1000000</f>
        <v>0</v>
      </c>
      <c r="D742" s="1">
        <f>SUM(BPub!L742:N742)/1000000</f>
        <v>0</v>
      </c>
      <c r="E742" s="1">
        <f>SUM(BPub!Q742:S742)/1000000</f>
        <v>0</v>
      </c>
      <c r="F742" s="1">
        <f>SUM(BPub!V742:X742)/1000000</f>
        <v>0</v>
      </c>
      <c r="G742" s="1">
        <f>SUM(BPub!AB742:AD742)/1000000</f>
        <v>0</v>
      </c>
    </row>
    <row r="743" spans="1:7" x14ac:dyDescent="0.25">
      <c r="A743" t="s">
        <v>737</v>
      </c>
      <c r="B743" s="1">
        <f>SUM(BPub!B743:D743)/1000000</f>
        <v>14.434980749999999</v>
      </c>
      <c r="C743" s="1">
        <f>SUM(BPub!G743:I743)/1000000</f>
        <v>14.29880427</v>
      </c>
      <c r="D743" s="1">
        <f>SUM(BPub!L743:N743)/1000000</f>
        <v>14.25365635</v>
      </c>
      <c r="E743" s="1">
        <f>SUM(BPub!Q743:S743)/1000000</f>
        <v>15.97785163</v>
      </c>
      <c r="F743" s="1">
        <f>SUM(BPub!V743:X743)/1000000</f>
        <v>20.58058132</v>
      </c>
      <c r="G743" s="1">
        <f>SUM(BPub!AB743:AD743)/1000000</f>
        <v>23.069296350000002</v>
      </c>
    </row>
    <row r="744" spans="1:7" x14ac:dyDescent="0.25">
      <c r="A744" t="s">
        <v>738</v>
      </c>
      <c r="B744" s="1">
        <f>SUM(BPub!B744:D744)/1000000</f>
        <v>14.434980749999999</v>
      </c>
      <c r="C744" s="1">
        <f>SUM(BPub!G744:I744)/1000000</f>
        <v>14.29880427</v>
      </c>
      <c r="D744" s="1">
        <f>SUM(BPub!L744:N744)/1000000</f>
        <v>14.25365635</v>
      </c>
      <c r="E744" s="1">
        <f>SUM(BPub!Q744:S744)/1000000</f>
        <v>15.97785163</v>
      </c>
      <c r="F744" s="1">
        <f>SUM(BPub!V744:X744)/1000000</f>
        <v>20.58058132</v>
      </c>
      <c r="G744" s="1">
        <f>SUM(BPub!AB744:AD744)/1000000</f>
        <v>20.745424330000002</v>
      </c>
    </row>
    <row r="745" spans="1:7" x14ac:dyDescent="0.25">
      <c r="A745" t="s">
        <v>739</v>
      </c>
      <c r="B745" s="1">
        <f>SUM(BPub!B745:D745)/1000000</f>
        <v>0</v>
      </c>
      <c r="C745" s="1">
        <f>SUM(BPub!G745:I745)/1000000</f>
        <v>0</v>
      </c>
      <c r="D745" s="1">
        <f>SUM(BPub!L745:N745)/1000000</f>
        <v>0</v>
      </c>
      <c r="E745" s="1">
        <f>SUM(BPub!Q745:S745)/1000000</f>
        <v>0</v>
      </c>
      <c r="F745" s="1">
        <f>SUM(BPub!V745:X745)/1000000</f>
        <v>0</v>
      </c>
      <c r="G745" s="1">
        <f>SUM(BPub!AB745:AD745)/1000000</f>
        <v>0</v>
      </c>
    </row>
    <row r="746" spans="1:7" x14ac:dyDescent="0.25">
      <c r="A746" t="s">
        <v>740</v>
      </c>
      <c r="B746" s="1">
        <f>SUM(BPub!B746:D746)/1000000</f>
        <v>0</v>
      </c>
      <c r="C746" s="1">
        <f>SUM(BPub!G746:I746)/1000000</f>
        <v>0</v>
      </c>
      <c r="D746" s="1">
        <f>SUM(BPub!L746:N746)/1000000</f>
        <v>0</v>
      </c>
      <c r="E746" s="1">
        <f>SUM(BPub!Q746:S746)/1000000</f>
        <v>0</v>
      </c>
      <c r="F746" s="1">
        <f>SUM(BPub!V746:X746)/1000000</f>
        <v>0</v>
      </c>
      <c r="G746" s="1">
        <f>SUM(BPub!AB746:AD746)/1000000</f>
        <v>0</v>
      </c>
    </row>
    <row r="747" spans="1:7" x14ac:dyDescent="0.25">
      <c r="A747" t="s">
        <v>741</v>
      </c>
      <c r="B747" s="1">
        <f>SUM(BPub!B747:D747)/1000000</f>
        <v>0</v>
      </c>
      <c r="C747" s="1">
        <f>SUM(BPub!G747:I747)/1000000</f>
        <v>0</v>
      </c>
      <c r="D747" s="1">
        <f>SUM(BPub!L747:N747)/1000000</f>
        <v>0</v>
      </c>
      <c r="E747" s="1">
        <f>SUM(BPub!Q747:S747)/1000000</f>
        <v>0</v>
      </c>
      <c r="F747" s="1">
        <f>SUM(BPub!V747:X747)/1000000</f>
        <v>0</v>
      </c>
      <c r="G747" s="1">
        <f>SUM(BPub!AB747:AD747)/1000000</f>
        <v>2.32387202</v>
      </c>
    </row>
    <row r="748" spans="1:7" x14ac:dyDescent="0.25">
      <c r="A748" t="s">
        <v>742</v>
      </c>
      <c r="B748" s="1">
        <f>SUM(BPub!B748:D748)/1000000</f>
        <v>99.055494419999988</v>
      </c>
      <c r="C748" s="1">
        <f>SUM(BPub!G748:I748)/1000000</f>
        <v>63.325872889999999</v>
      </c>
      <c r="D748" s="1">
        <f>SUM(BPub!L748:N748)/1000000</f>
        <v>40.885427469999996</v>
      </c>
      <c r="E748" s="1">
        <f>SUM(BPub!Q748:S748)/1000000</f>
        <v>68.212142679999985</v>
      </c>
      <c r="F748" s="1">
        <f>SUM(BPub!V748:X748)/1000000</f>
        <v>83.686547739999995</v>
      </c>
      <c r="G748" s="1">
        <f>SUM(BPub!AB748:AD748)/1000000</f>
        <v>130.0381098</v>
      </c>
    </row>
    <row r="749" spans="1:7" x14ac:dyDescent="0.25">
      <c r="A749" t="s">
        <v>743</v>
      </c>
      <c r="B749" s="1">
        <f>SUM(BPub!B749:D749)/1000000</f>
        <v>58.238408740000004</v>
      </c>
      <c r="C749" s="1">
        <f>SUM(BPub!G749:I749)/1000000</f>
        <v>30.290546520000003</v>
      </c>
      <c r="D749" s="1">
        <f>SUM(BPub!L749:N749)/1000000</f>
        <v>6.0830084000000006</v>
      </c>
      <c r="E749" s="1">
        <f>SUM(BPub!Q749:S749)/1000000</f>
        <v>7.1467802000000002</v>
      </c>
      <c r="F749" s="1">
        <f>SUM(BPub!V749:X749)/1000000</f>
        <v>10.57059209</v>
      </c>
      <c r="G749" s="1">
        <f>SUM(BPub!AB749:AD749)/1000000</f>
        <v>10.72920742</v>
      </c>
    </row>
    <row r="750" spans="1:7" x14ac:dyDescent="0.25">
      <c r="A750" t="s">
        <v>744</v>
      </c>
      <c r="B750" s="1">
        <f>SUM(BPub!B750:D750)/1000000</f>
        <v>0</v>
      </c>
      <c r="C750" s="1">
        <f>SUM(BPub!G750:I750)/1000000</f>
        <v>0</v>
      </c>
      <c r="D750" s="1">
        <f>SUM(BPub!L750:N750)/1000000</f>
        <v>0</v>
      </c>
      <c r="E750" s="1">
        <f>SUM(BPub!Q750:S750)/1000000</f>
        <v>0</v>
      </c>
      <c r="F750" s="1">
        <f>SUM(BPub!V750:X750)/1000000</f>
        <v>0</v>
      </c>
      <c r="G750" s="1">
        <f>SUM(BPub!AB750:AD750)/1000000</f>
        <v>0</v>
      </c>
    </row>
    <row r="751" spans="1:7" x14ac:dyDescent="0.25">
      <c r="A751" t="s">
        <v>745</v>
      </c>
      <c r="B751" s="1">
        <f>SUM(BPub!B751:D751)/1000000</f>
        <v>40.817085679999998</v>
      </c>
      <c r="C751" s="1">
        <f>SUM(BPub!G751:I751)/1000000</f>
        <v>33.03532637</v>
      </c>
      <c r="D751" s="1">
        <f>SUM(BPub!L751:N751)/1000000</f>
        <v>34.802419069999999</v>
      </c>
      <c r="E751" s="1">
        <f>SUM(BPub!Q751:S751)/1000000</f>
        <v>61.06536247999999</v>
      </c>
      <c r="F751" s="1">
        <f>SUM(BPub!V751:X751)/1000000</f>
        <v>73.115955649999989</v>
      </c>
      <c r="G751" s="1">
        <f>SUM(BPub!AB751:AD751)/1000000</f>
        <v>128.55848707999999</v>
      </c>
    </row>
    <row r="752" spans="1:7" x14ac:dyDescent="0.25">
      <c r="A752" t="s">
        <v>746</v>
      </c>
      <c r="B752" s="1">
        <f>SUM(BPub!B752:D752)/1000000</f>
        <v>0</v>
      </c>
      <c r="C752" s="1">
        <f>SUM(BPub!G752:I752)/1000000</f>
        <v>0</v>
      </c>
      <c r="D752" s="1">
        <f>SUM(BPub!L752:N752)/1000000</f>
        <v>0</v>
      </c>
      <c r="E752" s="1">
        <f>SUM(BPub!Q752:S752)/1000000</f>
        <v>0</v>
      </c>
      <c r="F752" s="1">
        <f>SUM(BPub!V752:X752)/1000000</f>
        <v>0</v>
      </c>
      <c r="G752" s="1">
        <f>SUM(BPub!AB752:AD752)/1000000</f>
        <v>-9.2495846999999998</v>
      </c>
    </row>
    <row r="753" spans="1:7" x14ac:dyDescent="0.25">
      <c r="A753" t="s">
        <v>747</v>
      </c>
      <c r="B753" s="1">
        <f>SUM(BPub!B753:D753)/1000000</f>
        <v>56.756809780000005</v>
      </c>
      <c r="C753" s="1">
        <f>SUM(BPub!G753:I753)/1000000</f>
        <v>76.761269089999999</v>
      </c>
      <c r="D753" s="1">
        <f>SUM(BPub!L753:N753)/1000000</f>
        <v>137.17036064000001</v>
      </c>
      <c r="E753" s="1">
        <f>SUM(BPub!Q753:S753)/1000000</f>
        <v>168.93529133999999</v>
      </c>
      <c r="F753" s="1">
        <f>SUM(BPub!V753:X753)/1000000</f>
        <v>161.04081315000002</v>
      </c>
      <c r="G753" s="1">
        <f>SUM(BPub!AB753:AD753)/1000000</f>
        <v>209.77359657</v>
      </c>
    </row>
    <row r="754" spans="1:7" x14ac:dyDescent="0.25">
      <c r="A754" t="s">
        <v>748</v>
      </c>
      <c r="B754" s="1">
        <f>SUM(BPub!B754:D754)/1000000</f>
        <v>10.101388910000001</v>
      </c>
      <c r="C754" s="1">
        <f>SUM(BPub!G754:I754)/1000000</f>
        <v>10.710021429999999</v>
      </c>
      <c r="D754" s="1">
        <f>SUM(BPub!L754:N754)/1000000</f>
        <v>30.576552289999999</v>
      </c>
      <c r="E754" s="1">
        <f>SUM(BPub!Q754:S754)/1000000</f>
        <v>35.719525679999997</v>
      </c>
      <c r="F754" s="1">
        <f>SUM(BPub!V754:X754)/1000000</f>
        <v>45.105929850000003</v>
      </c>
      <c r="G754" s="1">
        <f>SUM(BPub!AB754:AD754)/1000000</f>
        <v>59.158786730000003</v>
      </c>
    </row>
    <row r="755" spans="1:7" x14ac:dyDescent="0.25">
      <c r="A755" t="s">
        <v>749</v>
      </c>
      <c r="B755" s="1">
        <f>SUM(BPub!B755:D755)/1000000</f>
        <v>2.5118414400000004</v>
      </c>
      <c r="C755" s="1">
        <f>SUM(BPub!G755:I755)/1000000</f>
        <v>1.2821114500000002</v>
      </c>
      <c r="D755" s="1">
        <f>SUM(BPub!L755:N755)/1000000</f>
        <v>7.0794081599999998</v>
      </c>
      <c r="E755" s="1">
        <f>SUM(BPub!Q755:S755)/1000000</f>
        <v>10.366242140000001</v>
      </c>
      <c r="F755" s="1">
        <f>SUM(BPub!V755:X755)/1000000</f>
        <v>13.71404729</v>
      </c>
      <c r="G755" s="1">
        <f>SUM(BPub!AB755:AD755)/1000000</f>
        <v>15.248902370000001</v>
      </c>
    </row>
    <row r="756" spans="1:7" x14ac:dyDescent="0.25">
      <c r="A756" t="s">
        <v>750</v>
      </c>
      <c r="B756" s="1">
        <f>SUM(BPub!B756:D756)/1000000</f>
        <v>0</v>
      </c>
      <c r="C756" s="1">
        <f>SUM(BPub!G756:I756)/1000000</f>
        <v>0</v>
      </c>
      <c r="D756" s="1">
        <f>SUM(BPub!L756:N756)/1000000</f>
        <v>0</v>
      </c>
      <c r="E756" s="1">
        <f>SUM(BPub!Q756:S756)/1000000</f>
        <v>0</v>
      </c>
      <c r="F756" s="1">
        <f>SUM(BPub!V756:X756)/1000000</f>
        <v>0</v>
      </c>
      <c r="G756" s="1">
        <f>SUM(BPub!AB756:AD756)/1000000</f>
        <v>0</v>
      </c>
    </row>
    <row r="757" spans="1:7" x14ac:dyDescent="0.25">
      <c r="A757" t="s">
        <v>751</v>
      </c>
      <c r="B757" s="1">
        <f>SUM(BPub!B757:D757)/1000000</f>
        <v>0</v>
      </c>
      <c r="C757" s="1">
        <f>SUM(BPub!G757:I757)/1000000</f>
        <v>0</v>
      </c>
      <c r="D757" s="1">
        <f>SUM(BPub!L757:N757)/1000000</f>
        <v>0</v>
      </c>
      <c r="E757" s="1">
        <f>SUM(BPub!Q757:S757)/1000000</f>
        <v>0</v>
      </c>
      <c r="F757" s="1">
        <f>SUM(BPub!V757:X757)/1000000</f>
        <v>0</v>
      </c>
      <c r="G757" s="1">
        <f>SUM(BPub!AB757:AD757)/1000000</f>
        <v>0</v>
      </c>
    </row>
    <row r="758" spans="1:7" x14ac:dyDescent="0.25">
      <c r="A758" t="s">
        <v>752</v>
      </c>
      <c r="B758" s="1">
        <f>SUM(BPub!B758:D758)/1000000</f>
        <v>4.5154730000000004E-2</v>
      </c>
      <c r="C758" s="1">
        <f>SUM(BPub!G758:I758)/1000000</f>
        <v>0.10914797999999999</v>
      </c>
      <c r="D758" s="1">
        <f>SUM(BPub!L758:N758)/1000000</f>
        <v>0.2187799</v>
      </c>
      <c r="E758" s="1">
        <f>SUM(BPub!Q758:S758)/1000000</f>
        <v>0.31053465000000002</v>
      </c>
      <c r="F758" s="1">
        <f>SUM(BPub!V758:X758)/1000000</f>
        <v>0.47639359000000003</v>
      </c>
      <c r="G758" s="1">
        <f>SUM(BPub!AB758:AD758)/1000000</f>
        <v>0.34276616999999998</v>
      </c>
    </row>
    <row r="759" spans="1:7" x14ac:dyDescent="0.25">
      <c r="A759" t="s">
        <v>753</v>
      </c>
      <c r="B759" s="1">
        <f>SUM(BPub!B759:D759)/1000000</f>
        <v>0</v>
      </c>
      <c r="C759" s="1">
        <f>SUM(BPub!G759:I759)/1000000</f>
        <v>0</v>
      </c>
      <c r="D759" s="1">
        <f>SUM(BPub!L759:N759)/1000000</f>
        <v>0</v>
      </c>
      <c r="E759" s="1">
        <f>SUM(BPub!Q759:S759)/1000000</f>
        <v>0</v>
      </c>
      <c r="F759" s="1">
        <f>SUM(BPub!V759:X759)/1000000</f>
        <v>0</v>
      </c>
      <c r="G759" s="1">
        <f>SUM(BPub!AB759:AD759)/1000000</f>
        <v>0</v>
      </c>
    </row>
    <row r="760" spans="1:7" x14ac:dyDescent="0.25">
      <c r="A760" t="s">
        <v>754</v>
      </c>
      <c r="B760" s="1">
        <f>SUM(BPub!B760:D760)/1000000</f>
        <v>0.479325</v>
      </c>
      <c r="C760" s="1">
        <f>SUM(BPub!G760:I760)/1000000</f>
        <v>0.12239686</v>
      </c>
      <c r="D760" s="1">
        <f>SUM(BPub!L760:N760)/1000000</f>
        <v>5.6046760000000001E-2</v>
      </c>
      <c r="E760" s="1">
        <f>SUM(BPub!Q760:S760)/1000000</f>
        <v>9.4079999999999994E-5</v>
      </c>
      <c r="F760" s="1">
        <f>SUM(BPub!V760:X760)/1000000</f>
        <v>1.1435615100000001</v>
      </c>
      <c r="G760" s="1">
        <f>SUM(BPub!AB760:AD760)/1000000</f>
        <v>7.6380999999999997E-4</v>
      </c>
    </row>
    <row r="761" spans="1:7" x14ac:dyDescent="0.25">
      <c r="A761" t="s">
        <v>755</v>
      </c>
      <c r="B761" s="1">
        <f>SUM(BPub!B761:D761)/1000000</f>
        <v>0.24774483999999999</v>
      </c>
      <c r="C761" s="1">
        <f>SUM(BPub!G761:I761)/1000000</f>
        <v>0.27810966999999998</v>
      </c>
      <c r="D761" s="1">
        <f>SUM(BPub!L761:N761)/1000000</f>
        <v>6.0287490500000001</v>
      </c>
      <c r="E761" s="1">
        <f>SUM(BPub!Q761:S761)/1000000</f>
        <v>9.4969385400000004</v>
      </c>
      <c r="F761" s="1">
        <f>SUM(BPub!V761:X761)/1000000</f>
        <v>11.72267405</v>
      </c>
      <c r="G761" s="1">
        <f>SUM(BPub!AB761:AD761)/1000000</f>
        <v>14.704281480000001</v>
      </c>
    </row>
    <row r="762" spans="1:7" x14ac:dyDescent="0.25">
      <c r="A762" t="s">
        <v>756</v>
      </c>
      <c r="B762" s="1">
        <f>SUM(BPub!B762:D762)/1000000</f>
        <v>1.69468738</v>
      </c>
      <c r="C762" s="1">
        <f>SUM(BPub!G762:I762)/1000000</f>
        <v>0.73659732999999994</v>
      </c>
      <c r="D762" s="1">
        <f>SUM(BPub!L762:N762)/1000000</f>
        <v>0.73103046999999999</v>
      </c>
      <c r="E762" s="1">
        <f>SUM(BPub!Q762:S762)/1000000</f>
        <v>0.51051572000000001</v>
      </c>
      <c r="F762" s="1">
        <f>SUM(BPub!V762:X762)/1000000</f>
        <v>0.33416851000000003</v>
      </c>
      <c r="G762" s="1">
        <f>SUM(BPub!AB762:AD762)/1000000</f>
        <v>0.18898122000000001</v>
      </c>
    </row>
    <row r="763" spans="1:7" x14ac:dyDescent="0.25">
      <c r="A763" t="s">
        <v>757</v>
      </c>
      <c r="B763" s="1">
        <f>SUM(BPub!B763:D763)/1000000</f>
        <v>0</v>
      </c>
      <c r="C763" s="1">
        <f>SUM(BPub!G763:I763)/1000000</f>
        <v>0</v>
      </c>
      <c r="D763" s="1">
        <f>SUM(BPub!L763:N763)/1000000</f>
        <v>0</v>
      </c>
      <c r="E763" s="1">
        <f>SUM(BPub!Q763:S763)/1000000</f>
        <v>0</v>
      </c>
      <c r="F763" s="1">
        <f>SUM(BPub!V763:X763)/1000000</f>
        <v>0</v>
      </c>
      <c r="G763" s="1">
        <f>SUM(BPub!AB763:AD763)/1000000</f>
        <v>0</v>
      </c>
    </row>
    <row r="764" spans="1:7" x14ac:dyDescent="0.25">
      <c r="A764" t="s">
        <v>758</v>
      </c>
      <c r="B764" s="1">
        <f>SUM(BPub!B764:D764)/1000000</f>
        <v>4.4929489999999996E-2</v>
      </c>
      <c r="C764" s="1">
        <f>SUM(BPub!G764:I764)/1000000</f>
        <v>3.585961E-2</v>
      </c>
      <c r="D764" s="1">
        <f>SUM(BPub!L764:N764)/1000000</f>
        <v>4.4801980000000005E-2</v>
      </c>
      <c r="E764" s="1">
        <f>SUM(BPub!Q764:S764)/1000000</f>
        <v>4.8159150000000005E-2</v>
      </c>
      <c r="F764" s="1">
        <f>SUM(BPub!V764:X764)/1000000</f>
        <v>3.7249629999999999E-2</v>
      </c>
      <c r="G764" s="1">
        <f>SUM(BPub!AB764:AD764)/1000000</f>
        <v>1.2109690000000001E-2</v>
      </c>
    </row>
    <row r="765" spans="1:7" x14ac:dyDescent="0.25">
      <c r="A765" t="s">
        <v>759</v>
      </c>
      <c r="B765" s="1">
        <f>SUM(BPub!B765:D765)/1000000</f>
        <v>0</v>
      </c>
      <c r="C765" s="1">
        <f>SUM(BPub!G765:I765)/1000000</f>
        <v>0</v>
      </c>
      <c r="D765" s="1">
        <f>SUM(BPub!L765:N765)/1000000</f>
        <v>3.6888800000000003E-3</v>
      </c>
      <c r="E765" s="1">
        <f>SUM(BPub!Q765:S765)/1000000</f>
        <v>0</v>
      </c>
      <c r="F765" s="1">
        <f>SUM(BPub!V765:X765)/1000000</f>
        <v>0</v>
      </c>
      <c r="G765" s="1">
        <f>SUM(BPub!AB765:AD765)/1000000</f>
        <v>0</v>
      </c>
    </row>
    <row r="766" spans="1:7" x14ac:dyDescent="0.25">
      <c r="A766" t="s">
        <v>760</v>
      </c>
      <c r="B766" s="1">
        <f>SUM(BPub!B766:D766)/1000000</f>
        <v>0</v>
      </c>
      <c r="C766" s="1">
        <f>SUM(BPub!G766:I766)/1000000</f>
        <v>0</v>
      </c>
      <c r="D766" s="1">
        <f>SUM(BPub!L766:N766)/1000000</f>
        <v>3.6888800000000003E-3</v>
      </c>
      <c r="E766" s="1">
        <f>SUM(BPub!Q766:S766)/1000000</f>
        <v>0</v>
      </c>
      <c r="F766" s="1">
        <f>SUM(BPub!V766:X766)/1000000</f>
        <v>0</v>
      </c>
      <c r="G766" s="1">
        <f>SUM(BPub!AB766:AD766)/1000000</f>
        <v>0</v>
      </c>
    </row>
    <row r="767" spans="1:7" x14ac:dyDescent="0.25">
      <c r="A767" t="s">
        <v>761</v>
      </c>
      <c r="B767" s="1">
        <f>SUM(BPub!B767:D767)/1000000</f>
        <v>0</v>
      </c>
      <c r="C767" s="1">
        <f>SUM(BPub!G767:I767)/1000000</f>
        <v>0</v>
      </c>
      <c r="D767" s="1">
        <f>SUM(BPub!L767:N767)/1000000</f>
        <v>0</v>
      </c>
      <c r="E767" s="1">
        <f>SUM(BPub!Q767:S767)/1000000</f>
        <v>0</v>
      </c>
      <c r="F767" s="1">
        <f>SUM(BPub!V767:X767)/1000000</f>
        <v>0</v>
      </c>
      <c r="G767" s="1">
        <f>SUM(BPub!AB767:AD767)/1000000</f>
        <v>0</v>
      </c>
    </row>
    <row r="768" spans="1:7" x14ac:dyDescent="0.25">
      <c r="A768" t="s">
        <v>762</v>
      </c>
      <c r="B768" s="1">
        <f>SUM(BPub!B768:D768)/1000000</f>
        <v>0.68788408999999995</v>
      </c>
      <c r="C768" s="1">
        <f>SUM(BPub!G768:I768)/1000000</f>
        <v>0.18821874999999999</v>
      </c>
      <c r="D768" s="1">
        <f>SUM(BPub!L768:N768)/1000000</f>
        <v>3.2207407699999999</v>
      </c>
      <c r="E768" s="1">
        <f>SUM(BPub!Q768:S768)/1000000</f>
        <v>2.77135562</v>
      </c>
      <c r="F768" s="1">
        <f>SUM(BPub!V768:X768)/1000000</f>
        <v>2.42819137</v>
      </c>
      <c r="G768" s="1">
        <f>SUM(BPub!AB768:AD768)/1000000</f>
        <v>2.57792602</v>
      </c>
    </row>
    <row r="769" spans="1:7" x14ac:dyDescent="0.25">
      <c r="A769" t="s">
        <v>763</v>
      </c>
      <c r="B769" s="1">
        <f>SUM(BPub!B769:D769)/1000000</f>
        <v>0</v>
      </c>
      <c r="C769" s="1">
        <f>SUM(BPub!G769:I769)/1000000</f>
        <v>0</v>
      </c>
      <c r="D769" s="1">
        <f>SUM(BPub!L769:N769)/1000000</f>
        <v>0</v>
      </c>
      <c r="E769" s="1">
        <f>SUM(BPub!Q769:S769)/1000000</f>
        <v>0</v>
      </c>
      <c r="F769" s="1">
        <f>SUM(BPub!V769:X769)/1000000</f>
        <v>0</v>
      </c>
      <c r="G769" s="1">
        <f>SUM(BPub!AB769:AD769)/1000000</f>
        <v>0</v>
      </c>
    </row>
    <row r="770" spans="1:7" x14ac:dyDescent="0.25">
      <c r="A770" t="s">
        <v>764</v>
      </c>
      <c r="B770" s="1">
        <f>SUM(BPub!B770:D770)/1000000</f>
        <v>0</v>
      </c>
      <c r="C770" s="1">
        <f>SUM(BPub!G770:I770)/1000000</f>
        <v>0</v>
      </c>
      <c r="D770" s="1">
        <f>SUM(BPub!L770:N770)/1000000</f>
        <v>2.5433700000000001E-3</v>
      </c>
      <c r="E770" s="1">
        <f>SUM(BPub!Q770:S770)/1000000</f>
        <v>2.1195E-4</v>
      </c>
      <c r="F770" s="1">
        <f>SUM(BPub!V770:X770)/1000000</f>
        <v>0</v>
      </c>
      <c r="G770" s="1">
        <f>SUM(BPub!AB770:AD770)/1000000</f>
        <v>0</v>
      </c>
    </row>
    <row r="771" spans="1:7" x14ac:dyDescent="0.25">
      <c r="A771" t="s">
        <v>765</v>
      </c>
      <c r="B771" s="1">
        <f>SUM(BPub!B771:D771)/1000000</f>
        <v>0.62587875999999987</v>
      </c>
      <c r="C771" s="1">
        <f>SUM(BPub!G771:I771)/1000000</f>
        <v>2.6103200000000002E-3</v>
      </c>
      <c r="D771" s="1">
        <f>SUM(BPub!L771:N771)/1000000</f>
        <v>1.016244E-2</v>
      </c>
      <c r="E771" s="1">
        <f>SUM(BPub!Q771:S771)/1000000</f>
        <v>6.1996000000000004E-3</v>
      </c>
      <c r="F771" s="1">
        <f>SUM(BPub!V771:X771)/1000000</f>
        <v>0</v>
      </c>
      <c r="G771" s="1">
        <f>SUM(BPub!AB771:AD771)/1000000</f>
        <v>0</v>
      </c>
    </row>
    <row r="772" spans="1:7" x14ac:dyDescent="0.25">
      <c r="A772" t="s">
        <v>766</v>
      </c>
      <c r="B772" s="1">
        <f>SUM(BPub!B772:D772)/1000000</f>
        <v>0</v>
      </c>
      <c r="C772" s="1">
        <f>SUM(BPub!G772:I772)/1000000</f>
        <v>0</v>
      </c>
      <c r="D772" s="1">
        <f>SUM(BPub!L772:N772)/1000000</f>
        <v>0</v>
      </c>
      <c r="E772" s="1">
        <f>SUM(BPub!Q772:S772)/1000000</f>
        <v>0</v>
      </c>
      <c r="F772" s="1">
        <f>SUM(BPub!V772:X772)/1000000</f>
        <v>0</v>
      </c>
      <c r="G772" s="1">
        <f>SUM(BPub!AB772:AD772)/1000000</f>
        <v>0</v>
      </c>
    </row>
    <row r="773" spans="1:7" x14ac:dyDescent="0.25">
      <c r="A773" t="s">
        <v>767</v>
      </c>
      <c r="B773" s="1">
        <f>SUM(BPub!B773:D773)/1000000</f>
        <v>0</v>
      </c>
      <c r="C773" s="1">
        <f>SUM(BPub!G773:I773)/1000000</f>
        <v>0</v>
      </c>
      <c r="D773" s="1">
        <f>SUM(BPub!L773:N773)/1000000</f>
        <v>0</v>
      </c>
      <c r="E773" s="1">
        <f>SUM(BPub!Q773:S773)/1000000</f>
        <v>0</v>
      </c>
      <c r="F773" s="1">
        <f>SUM(BPub!V773:X773)/1000000</f>
        <v>0</v>
      </c>
      <c r="G773" s="1">
        <f>SUM(BPub!AB773:AD773)/1000000</f>
        <v>0</v>
      </c>
    </row>
    <row r="774" spans="1:7" x14ac:dyDescent="0.25">
      <c r="A774" t="s">
        <v>768</v>
      </c>
      <c r="B774" s="1">
        <f>SUM(BPub!B774:D774)/1000000</f>
        <v>0</v>
      </c>
      <c r="C774" s="1">
        <f>SUM(BPub!G774:I774)/1000000</f>
        <v>0</v>
      </c>
      <c r="D774" s="1">
        <f>SUM(BPub!L774:N774)/1000000</f>
        <v>0</v>
      </c>
      <c r="E774" s="1">
        <f>SUM(BPub!Q774:S774)/1000000</f>
        <v>0</v>
      </c>
      <c r="F774" s="1">
        <f>SUM(BPub!V774:X774)/1000000</f>
        <v>0</v>
      </c>
      <c r="G774" s="1">
        <f>SUM(BPub!AB774:AD774)/1000000</f>
        <v>0</v>
      </c>
    </row>
    <row r="775" spans="1:7" x14ac:dyDescent="0.25">
      <c r="A775" t="s">
        <v>769</v>
      </c>
      <c r="B775" s="1">
        <f>SUM(BPub!B775:D775)/1000000</f>
        <v>6.2005330000000004E-2</v>
      </c>
      <c r="C775" s="1">
        <f>SUM(BPub!G775:I775)/1000000</f>
        <v>0.18560842999999999</v>
      </c>
      <c r="D775" s="1">
        <f>SUM(BPub!L775:N775)/1000000</f>
        <v>3.20803496</v>
      </c>
      <c r="E775" s="1">
        <f>SUM(BPub!Q775:S775)/1000000</f>
        <v>2.7649440700000003</v>
      </c>
      <c r="F775" s="1">
        <f>SUM(BPub!V775:X775)/1000000</f>
        <v>2.42819137</v>
      </c>
      <c r="G775" s="1">
        <f>SUM(BPub!AB775:AD775)/1000000</f>
        <v>2.57792602</v>
      </c>
    </row>
    <row r="776" spans="1:7" x14ac:dyDescent="0.25">
      <c r="A776" t="s">
        <v>770</v>
      </c>
      <c r="B776" s="1">
        <f>SUM(BPub!B776:D776)/1000000</f>
        <v>0</v>
      </c>
      <c r="C776" s="1">
        <f>SUM(BPub!G776:I776)/1000000</f>
        <v>0</v>
      </c>
      <c r="D776" s="1">
        <f>SUM(BPub!L776:N776)/1000000</f>
        <v>0</v>
      </c>
      <c r="E776" s="1">
        <f>SUM(BPub!Q776:S776)/1000000</f>
        <v>0</v>
      </c>
      <c r="F776" s="1">
        <f>SUM(BPub!V776:X776)/1000000</f>
        <v>0</v>
      </c>
      <c r="G776" s="1">
        <f>SUM(BPub!AB776:AD776)/1000000</f>
        <v>0</v>
      </c>
    </row>
    <row r="777" spans="1:7" x14ac:dyDescent="0.25">
      <c r="A777" t="s">
        <v>771</v>
      </c>
      <c r="B777" s="1">
        <f>SUM(BPub!B777:D777)/1000000</f>
        <v>0</v>
      </c>
      <c r="C777" s="1">
        <f>SUM(BPub!G777:I777)/1000000</f>
        <v>0</v>
      </c>
      <c r="D777" s="1">
        <f>SUM(BPub!L777:N777)/1000000</f>
        <v>0</v>
      </c>
      <c r="E777" s="1">
        <f>SUM(BPub!Q777:S777)/1000000</f>
        <v>0</v>
      </c>
      <c r="F777" s="1">
        <f>SUM(BPub!V777:X777)/1000000</f>
        <v>0</v>
      </c>
      <c r="G777" s="1">
        <f>SUM(BPub!AB777:AD777)/1000000</f>
        <v>0</v>
      </c>
    </row>
    <row r="778" spans="1:7" x14ac:dyDescent="0.25">
      <c r="A778" t="s">
        <v>772</v>
      </c>
      <c r="B778" s="1">
        <f>SUM(BPub!B778:D778)/1000000</f>
        <v>0</v>
      </c>
      <c r="C778" s="1">
        <f>SUM(BPub!G778:I778)/1000000</f>
        <v>0</v>
      </c>
      <c r="D778" s="1">
        <f>SUM(BPub!L778:N778)/1000000</f>
        <v>0</v>
      </c>
      <c r="E778" s="1">
        <f>SUM(BPub!Q778:S778)/1000000</f>
        <v>0</v>
      </c>
      <c r="F778" s="1">
        <f>SUM(BPub!V778:X778)/1000000</f>
        <v>0</v>
      </c>
      <c r="G778" s="1">
        <f>SUM(BPub!AB778:AD778)/1000000</f>
        <v>0</v>
      </c>
    </row>
    <row r="779" spans="1:7" x14ac:dyDescent="0.25">
      <c r="A779" t="s">
        <v>773</v>
      </c>
      <c r="B779" s="1">
        <f>SUM(BPub!B779:D779)/1000000</f>
        <v>0.19002889000000001</v>
      </c>
      <c r="C779" s="1">
        <f>SUM(BPub!G779:I779)/1000000</f>
        <v>1.4448166899999999</v>
      </c>
      <c r="D779" s="1">
        <f>SUM(BPub!L779:N779)/1000000</f>
        <v>16.134462970000001</v>
      </c>
      <c r="E779" s="1">
        <f>SUM(BPub!Q779:S779)/1000000</f>
        <v>22.20852232</v>
      </c>
      <c r="F779" s="1">
        <f>SUM(BPub!V779:X779)/1000000</f>
        <v>28.010767140000002</v>
      </c>
      <c r="G779" s="1">
        <f>SUM(BPub!AB779:AD779)/1000000</f>
        <v>41.26936929</v>
      </c>
    </row>
    <row r="780" spans="1:7" x14ac:dyDescent="0.25">
      <c r="A780" t="s">
        <v>774</v>
      </c>
      <c r="B780" s="1">
        <f>SUM(BPub!B780:D780)/1000000</f>
        <v>1.00793E-3</v>
      </c>
      <c r="C780" s="1">
        <f>SUM(BPub!G780:I780)/1000000</f>
        <v>0</v>
      </c>
      <c r="D780" s="1">
        <f>SUM(BPub!L780:N780)/1000000</f>
        <v>0</v>
      </c>
      <c r="E780" s="1">
        <f>SUM(BPub!Q780:S780)/1000000</f>
        <v>0</v>
      </c>
      <c r="F780" s="1">
        <f>SUM(BPub!V780:X780)/1000000</f>
        <v>0</v>
      </c>
      <c r="G780" s="1">
        <f>SUM(BPub!AB780:AD780)/1000000</f>
        <v>0</v>
      </c>
    </row>
    <row r="781" spans="1:7" x14ac:dyDescent="0.25">
      <c r="A781" t="s">
        <v>775</v>
      </c>
      <c r="B781" s="1">
        <f>SUM(BPub!B781:D781)/1000000</f>
        <v>5.570013E-2</v>
      </c>
      <c r="C781" s="1">
        <f>SUM(BPub!G781:I781)/1000000</f>
        <v>3.1368750000000001E-2</v>
      </c>
      <c r="D781" s="1">
        <f>SUM(BPub!L781:N781)/1000000</f>
        <v>3.1283029999999996E-2</v>
      </c>
      <c r="E781" s="1">
        <f>SUM(BPub!Q781:S781)/1000000</f>
        <v>3.119798E-2</v>
      </c>
      <c r="F781" s="1">
        <f>SUM(BPub!V781:X781)/1000000</f>
        <v>3.1282379999999999E-2</v>
      </c>
      <c r="G781" s="1">
        <f>SUM(BPub!AB781:AD781)/1000000</f>
        <v>1.2579219999999999E-2</v>
      </c>
    </row>
    <row r="782" spans="1:7" x14ac:dyDescent="0.25">
      <c r="A782" t="s">
        <v>776</v>
      </c>
      <c r="B782" s="1">
        <f>SUM(BPub!B782:D782)/1000000</f>
        <v>0.13332082999999997</v>
      </c>
      <c r="C782" s="1">
        <f>SUM(BPub!G782:I782)/1000000</f>
        <v>1.41344794</v>
      </c>
      <c r="D782" s="1">
        <f>SUM(BPub!L782:N782)/1000000</f>
        <v>16.10317994</v>
      </c>
      <c r="E782" s="1">
        <f>SUM(BPub!Q782:S782)/1000000</f>
        <v>22.177324339999998</v>
      </c>
      <c r="F782" s="1">
        <f>SUM(BPub!V782:X782)/1000000</f>
        <v>27.979484760000002</v>
      </c>
      <c r="G782" s="1">
        <f>SUM(BPub!AB782:AD782)/1000000</f>
        <v>41.256790070000001</v>
      </c>
    </row>
    <row r="783" spans="1:7" x14ac:dyDescent="0.25">
      <c r="A783" t="s">
        <v>777</v>
      </c>
      <c r="B783" s="1">
        <f>SUM(BPub!B783:D783)/1000000</f>
        <v>0</v>
      </c>
      <c r="C783" s="1">
        <f>SUM(BPub!G783:I783)/1000000</f>
        <v>0</v>
      </c>
      <c r="D783" s="1">
        <f>SUM(BPub!L783:N783)/1000000</f>
        <v>0</v>
      </c>
      <c r="E783" s="1">
        <f>SUM(BPub!Q783:S783)/1000000</f>
        <v>0</v>
      </c>
      <c r="F783" s="1">
        <f>SUM(BPub!V783:X783)/1000000</f>
        <v>0</v>
      </c>
      <c r="G783" s="1">
        <f>SUM(BPub!AB783:AD783)/1000000</f>
        <v>0</v>
      </c>
    </row>
    <row r="784" spans="1:7" x14ac:dyDescent="0.25">
      <c r="A784" t="s">
        <v>778</v>
      </c>
      <c r="B784" s="1">
        <f>SUM(BPub!B784:D784)/1000000</f>
        <v>6.7116344899999989</v>
      </c>
      <c r="C784" s="1">
        <f>SUM(BPub!G784:I784)/1000000</f>
        <v>7.7948745400000004</v>
      </c>
      <c r="D784" s="1">
        <f>SUM(BPub!L784:N784)/1000000</f>
        <v>4.1382515099999999</v>
      </c>
      <c r="E784" s="1">
        <f>SUM(BPub!Q784:S784)/1000000</f>
        <v>0.3734056</v>
      </c>
      <c r="F784" s="1">
        <f>SUM(BPub!V784:X784)/1000000</f>
        <v>0.95292405000000002</v>
      </c>
      <c r="G784" s="1">
        <f>SUM(BPub!AB784:AD784)/1000000</f>
        <v>6.2589050000000007E-2</v>
      </c>
    </row>
    <row r="785" spans="1:7" x14ac:dyDescent="0.25">
      <c r="A785" t="s">
        <v>779</v>
      </c>
      <c r="B785" s="1">
        <f>SUM(BPub!B785:D785)/1000000</f>
        <v>0</v>
      </c>
      <c r="C785" s="1">
        <f>SUM(BPub!G785:I785)/1000000</f>
        <v>0</v>
      </c>
      <c r="D785" s="1">
        <f>SUM(BPub!L785:N785)/1000000</f>
        <v>0</v>
      </c>
      <c r="E785" s="1">
        <f>SUM(BPub!Q785:S785)/1000000</f>
        <v>0</v>
      </c>
      <c r="F785" s="1">
        <f>SUM(BPub!V785:X785)/1000000</f>
        <v>0</v>
      </c>
      <c r="G785" s="1">
        <f>SUM(BPub!AB785:AD785)/1000000</f>
        <v>0</v>
      </c>
    </row>
    <row r="786" spans="1:7" x14ac:dyDescent="0.25">
      <c r="A786" t="s">
        <v>780</v>
      </c>
      <c r="B786" s="1">
        <f>SUM(BPub!B786:D786)/1000000</f>
        <v>6.7116344899999989</v>
      </c>
      <c r="C786" s="1">
        <f>SUM(BPub!G786:I786)/1000000</f>
        <v>7.7948745400000004</v>
      </c>
      <c r="D786" s="1">
        <f>SUM(BPub!L786:N786)/1000000</f>
        <v>4.1382515099999999</v>
      </c>
      <c r="E786" s="1">
        <f>SUM(BPub!Q786:S786)/1000000</f>
        <v>0.3734056</v>
      </c>
      <c r="F786" s="1">
        <f>SUM(BPub!V786:X786)/1000000</f>
        <v>0.95292405000000002</v>
      </c>
      <c r="G786" s="1">
        <f>SUM(BPub!AB786:AD786)/1000000</f>
        <v>6.2589050000000007E-2</v>
      </c>
    </row>
    <row r="787" spans="1:7" x14ac:dyDescent="0.25">
      <c r="A787" t="s">
        <v>781</v>
      </c>
      <c r="B787" s="1">
        <f>SUM(BPub!B787:D787)/1000000</f>
        <v>0.17910781000000001</v>
      </c>
      <c r="C787" s="1">
        <f>SUM(BPub!G787:I787)/1000000</f>
        <v>0.44139993</v>
      </c>
      <c r="D787" s="1">
        <f>SUM(BPub!L787:N787)/1000000</f>
        <v>0.62348749999999997</v>
      </c>
      <c r="E787" s="1">
        <f>SUM(BPub!Q787:S787)/1000000</f>
        <v>0.86898436999999984</v>
      </c>
      <c r="F787" s="1">
        <f>SUM(BPub!V787:X787)/1000000</f>
        <v>0.94041808999999998</v>
      </c>
      <c r="G787" s="1">
        <f>SUM(BPub!AB787:AD787)/1000000</f>
        <v>1.09294282</v>
      </c>
    </row>
    <row r="788" spans="1:7" x14ac:dyDescent="0.25">
      <c r="A788" t="s">
        <v>782</v>
      </c>
      <c r="B788" s="1">
        <f>SUM(BPub!B788:D788)/1000000</f>
        <v>5.9846070000000001E-2</v>
      </c>
      <c r="C788" s="1">
        <f>SUM(BPub!G788:I788)/1000000</f>
        <v>4.1437470000000004E-2</v>
      </c>
      <c r="D788" s="1">
        <f>SUM(BPub!L788:N788)/1000000</f>
        <v>2.9630189999999997E-2</v>
      </c>
      <c r="E788" s="1">
        <f>SUM(BPub!Q788:S788)/1000000</f>
        <v>1.5491129999999999E-2</v>
      </c>
      <c r="F788" s="1">
        <f>SUM(BPub!V788:X788)/1000000</f>
        <v>1.0700299999999999E-2</v>
      </c>
      <c r="G788" s="1">
        <f>SUM(BPub!AB788:AD788)/1000000</f>
        <v>7.74867E-3</v>
      </c>
    </row>
    <row r="789" spans="1:7" x14ac:dyDescent="0.25">
      <c r="A789" t="s">
        <v>783</v>
      </c>
      <c r="B789" s="1">
        <f>SUM(BPub!B789:D789)/1000000</f>
        <v>0</v>
      </c>
      <c r="C789" s="1">
        <f>SUM(BPub!G789:I789)/1000000</f>
        <v>0</v>
      </c>
      <c r="D789" s="1">
        <f>SUM(BPub!L789:N789)/1000000</f>
        <v>0</v>
      </c>
      <c r="E789" s="1">
        <f>SUM(BPub!Q789:S789)/1000000</f>
        <v>0</v>
      </c>
      <c r="F789" s="1">
        <f>SUM(BPub!V789:X789)/1000000</f>
        <v>0</v>
      </c>
      <c r="G789" s="1">
        <f>SUM(BPub!AB789:AD789)/1000000</f>
        <v>0</v>
      </c>
    </row>
    <row r="790" spans="1:7" x14ac:dyDescent="0.25">
      <c r="A790" t="s">
        <v>784</v>
      </c>
      <c r="B790" s="1">
        <f>SUM(BPub!B790:D790)/1000000</f>
        <v>0</v>
      </c>
      <c r="C790" s="1">
        <f>SUM(BPub!G790:I790)/1000000</f>
        <v>0</v>
      </c>
      <c r="D790" s="1">
        <f>SUM(BPub!L790:N790)/1000000</f>
        <v>0</v>
      </c>
      <c r="E790" s="1">
        <f>SUM(BPub!Q790:S790)/1000000</f>
        <v>0</v>
      </c>
      <c r="F790" s="1">
        <f>SUM(BPub!V790:X790)/1000000</f>
        <v>0</v>
      </c>
      <c r="G790" s="1">
        <f>SUM(BPub!AB790:AD790)/1000000</f>
        <v>0</v>
      </c>
    </row>
    <row r="791" spans="1:7" x14ac:dyDescent="0.25">
      <c r="A791" t="s">
        <v>785</v>
      </c>
      <c r="B791" s="1">
        <f>SUM(BPub!B791:D791)/1000000</f>
        <v>0</v>
      </c>
      <c r="C791" s="1">
        <f>SUM(BPub!G791:I791)/1000000</f>
        <v>0</v>
      </c>
      <c r="D791" s="1">
        <f>SUM(BPub!L791:N791)/1000000</f>
        <v>0</v>
      </c>
      <c r="E791" s="1">
        <f>SUM(BPub!Q791:S791)/1000000</f>
        <v>0</v>
      </c>
      <c r="F791" s="1">
        <f>SUM(BPub!V791:X791)/1000000</f>
        <v>0</v>
      </c>
      <c r="G791" s="1">
        <f>SUM(BPub!AB791:AD791)/1000000</f>
        <v>0</v>
      </c>
    </row>
    <row r="792" spans="1:7" x14ac:dyDescent="0.25">
      <c r="A792" t="s">
        <v>786</v>
      </c>
      <c r="B792" s="1">
        <f>SUM(BPub!B792:D792)/1000000</f>
        <v>0</v>
      </c>
      <c r="C792" s="1">
        <f>SUM(BPub!G792:I792)/1000000</f>
        <v>0</v>
      </c>
      <c r="D792" s="1">
        <f>SUM(BPub!L792:N792)/1000000</f>
        <v>2.715E-3</v>
      </c>
      <c r="E792" s="1">
        <f>SUM(BPub!Q792:S792)/1000000</f>
        <v>1.9949999999999998E-3</v>
      </c>
      <c r="F792" s="1">
        <f>SUM(BPub!V792:X792)/1000000</f>
        <v>1.3649999999999999E-3</v>
      </c>
      <c r="G792" s="1">
        <f>SUM(BPub!AB792:AD792)/1000000</f>
        <v>7.0560000000000002E-4</v>
      </c>
    </row>
    <row r="793" spans="1:7" x14ac:dyDescent="0.25">
      <c r="A793" t="s">
        <v>787</v>
      </c>
      <c r="B793" s="1">
        <f>SUM(BPub!B793:D793)/1000000</f>
        <v>0.11926173999999999</v>
      </c>
      <c r="C793" s="1">
        <f>SUM(BPub!G793:I793)/1000000</f>
        <v>0.39996246000000002</v>
      </c>
      <c r="D793" s="1">
        <f>SUM(BPub!L793:N793)/1000000</f>
        <v>0.59114230999999995</v>
      </c>
      <c r="E793" s="1">
        <f>SUM(BPub!Q793:S793)/1000000</f>
        <v>0.85149823999999996</v>
      </c>
      <c r="F793" s="1">
        <f>SUM(BPub!V793:X793)/1000000</f>
        <v>0.92835279000000004</v>
      </c>
      <c r="G793" s="1">
        <f>SUM(BPub!AB793:AD793)/1000000</f>
        <v>1.0844885500000001</v>
      </c>
    </row>
    <row r="794" spans="1:7" x14ac:dyDescent="0.25">
      <c r="A794" t="s">
        <v>788</v>
      </c>
      <c r="B794" s="1">
        <f>SUM(BPub!B794:D794)/1000000</f>
        <v>1.76859776</v>
      </c>
      <c r="C794" s="1">
        <f>SUM(BPub!G794:I794)/1000000</f>
        <v>1.7344117699999999</v>
      </c>
      <c r="D794" s="1">
        <f>SUM(BPub!L794:N794)/1000000</f>
        <v>8.9290746400000014</v>
      </c>
      <c r="E794" s="1">
        <f>SUM(BPub!Q794:S794)/1000000</f>
        <v>1.07335957</v>
      </c>
      <c r="F794" s="1">
        <f>SUM(BPub!V794:X794)/1000000</f>
        <v>12.29411642</v>
      </c>
      <c r="G794" s="1">
        <f>SUM(BPub!AB794:AD794)/1000000</f>
        <v>6.1108200799999999</v>
      </c>
    </row>
    <row r="795" spans="1:7" x14ac:dyDescent="0.25">
      <c r="A795" t="s">
        <v>789</v>
      </c>
      <c r="B795" s="1">
        <f>SUM(BPub!B795:D795)/1000000</f>
        <v>2.6702999999999997E-4</v>
      </c>
      <c r="C795" s="1">
        <f>SUM(BPub!G795:I795)/1000000</f>
        <v>6.8790000000000011E-5</v>
      </c>
      <c r="D795" s="1">
        <f>SUM(BPub!L795:N795)/1000000</f>
        <v>6.3270000000000009E-5</v>
      </c>
      <c r="E795" s="1">
        <f>SUM(BPub!Q795:S795)/1000000</f>
        <v>0.73603627000000005</v>
      </c>
      <c r="F795" s="1">
        <f>SUM(BPub!V795:X795)/1000000</f>
        <v>6.0930000000000001E-5</v>
      </c>
      <c r="G795" s="1">
        <f>SUM(BPub!AB795:AD795)/1000000</f>
        <v>5.6020000000000002E-5</v>
      </c>
    </row>
    <row r="796" spans="1:7" x14ac:dyDescent="0.25">
      <c r="A796" t="s">
        <v>790</v>
      </c>
      <c r="B796" s="1">
        <f>SUM(BPub!B796:D796)/1000000</f>
        <v>1.6724397799999999</v>
      </c>
      <c r="C796" s="1">
        <f>SUM(BPub!G796:I796)/1000000</f>
        <v>1.6552701800000003</v>
      </c>
      <c r="D796" s="1">
        <f>SUM(BPub!L796:N796)/1000000</f>
        <v>1.3655236099999999</v>
      </c>
      <c r="E796" s="1">
        <f>SUM(BPub!Q796:S796)/1000000</f>
        <v>0.33186988000000001</v>
      </c>
      <c r="F796" s="1">
        <f>SUM(BPub!V796:X796)/1000000</f>
        <v>1.67773985</v>
      </c>
      <c r="G796" s="1">
        <f>SUM(BPub!AB796:AD796)/1000000</f>
        <v>0.52322966999999998</v>
      </c>
    </row>
    <row r="797" spans="1:7" x14ac:dyDescent="0.25">
      <c r="A797" t="s">
        <v>791</v>
      </c>
      <c r="B797" s="1">
        <f>SUM(BPub!B797:D797)/1000000</f>
        <v>9.5890950000000003E-2</v>
      </c>
      <c r="C797" s="1">
        <f>SUM(BPub!G797:I797)/1000000</f>
        <v>7.9072799999999999E-2</v>
      </c>
      <c r="D797" s="1">
        <f>SUM(BPub!L797:N797)/1000000</f>
        <v>7.5634877600000001</v>
      </c>
      <c r="E797" s="1">
        <f>SUM(BPub!Q797:S797)/1000000</f>
        <v>5.4534200000000005E-3</v>
      </c>
      <c r="F797" s="1">
        <f>SUM(BPub!V797:X797)/1000000</f>
        <v>8.8988645300000009</v>
      </c>
      <c r="G797" s="1">
        <f>SUM(BPub!AB797:AD797)/1000000</f>
        <v>0.25709924000000001</v>
      </c>
    </row>
    <row r="798" spans="1:7" x14ac:dyDescent="0.25">
      <c r="A798" t="s">
        <v>792</v>
      </c>
      <c r="B798" s="1">
        <f>SUM(BPub!B798:D798)/1000000</f>
        <v>9.5890950000000003E-2</v>
      </c>
      <c r="C798" s="1">
        <f>SUM(BPub!G798:I798)/1000000</f>
        <v>1.2221030000000001E-2</v>
      </c>
      <c r="D798" s="1">
        <f>SUM(BPub!L798:N798)/1000000</f>
        <v>7.5634877600000001</v>
      </c>
      <c r="E798" s="1">
        <f>SUM(BPub!Q798:S798)/1000000</f>
        <v>5.4534200000000005E-3</v>
      </c>
      <c r="F798" s="1">
        <f>SUM(BPub!V798:X798)/1000000</f>
        <v>8.8809335699999998</v>
      </c>
      <c r="G798" s="1">
        <f>SUM(BPub!AB798:AD798)/1000000</f>
        <v>0.25062003999999999</v>
      </c>
    </row>
    <row r="799" spans="1:7" x14ac:dyDescent="0.25">
      <c r="A799" t="s">
        <v>793</v>
      </c>
      <c r="B799" s="1">
        <f>SUM(BPub!B799:D799)/1000000</f>
        <v>0</v>
      </c>
      <c r="C799" s="1">
        <f>SUM(BPub!G799:I799)/1000000</f>
        <v>0</v>
      </c>
      <c r="D799" s="1">
        <f>SUM(BPub!L799:N799)/1000000</f>
        <v>0</v>
      </c>
      <c r="E799" s="1">
        <f>SUM(BPub!Q799:S799)/1000000</f>
        <v>0</v>
      </c>
      <c r="F799" s="1">
        <f>SUM(BPub!V799:X799)/1000000</f>
        <v>0</v>
      </c>
      <c r="G799" s="1">
        <f>SUM(BPub!AB799:AD799)/1000000</f>
        <v>0</v>
      </c>
    </row>
    <row r="800" spans="1:7" x14ac:dyDescent="0.25">
      <c r="A800" t="s">
        <v>794</v>
      </c>
      <c r="B800" s="1">
        <f>SUM(BPub!B800:D800)/1000000</f>
        <v>0</v>
      </c>
      <c r="C800" s="1">
        <f>SUM(BPub!G800:I800)/1000000</f>
        <v>6.6851770000000005E-2</v>
      </c>
      <c r="D800" s="1">
        <f>SUM(BPub!L800:N800)/1000000</f>
        <v>0</v>
      </c>
      <c r="E800" s="1">
        <f>SUM(BPub!Q800:S800)/1000000</f>
        <v>0</v>
      </c>
      <c r="F800" s="1">
        <f>SUM(BPub!V800:X800)/1000000</f>
        <v>1.7930959999999999E-2</v>
      </c>
      <c r="G800" s="1">
        <f>SUM(BPub!AB800:AD800)/1000000</f>
        <v>6.4792000000000001E-3</v>
      </c>
    </row>
    <row r="801" spans="1:7" x14ac:dyDescent="0.25">
      <c r="A801" t="s">
        <v>795</v>
      </c>
      <c r="B801" s="1">
        <f>SUM(BPub!B801:D801)/1000000</f>
        <v>0</v>
      </c>
      <c r="C801" s="1">
        <f>SUM(BPub!G801:I801)/1000000</f>
        <v>0</v>
      </c>
      <c r="D801" s="1">
        <f>SUM(BPub!L801:N801)/1000000</f>
        <v>0</v>
      </c>
      <c r="E801" s="1">
        <f>SUM(BPub!Q801:S801)/1000000</f>
        <v>0</v>
      </c>
      <c r="F801" s="1">
        <f>SUM(BPub!V801:X801)/1000000</f>
        <v>1.7174511100000001</v>
      </c>
      <c r="G801" s="1">
        <f>SUM(BPub!AB801:AD801)/1000000</f>
        <v>5.3304351500000005</v>
      </c>
    </row>
    <row r="802" spans="1:7" x14ac:dyDescent="0.25">
      <c r="A802" t="s">
        <v>796</v>
      </c>
      <c r="B802" s="1">
        <f>SUM(BPub!B802:D802)/1000000</f>
        <v>0</v>
      </c>
      <c r="C802" s="1">
        <f>SUM(BPub!G802:I802)/1000000</f>
        <v>0</v>
      </c>
      <c r="D802" s="1">
        <f>SUM(BPub!L802:N802)/1000000</f>
        <v>0</v>
      </c>
      <c r="E802" s="1">
        <f>SUM(BPub!Q802:S802)/1000000</f>
        <v>0</v>
      </c>
      <c r="F802" s="1">
        <f>SUM(BPub!V802:X802)/1000000</f>
        <v>0</v>
      </c>
      <c r="G802" s="1">
        <f>SUM(BPub!AB802:AD802)/1000000</f>
        <v>0</v>
      </c>
    </row>
    <row r="803" spans="1:7" x14ac:dyDescent="0.25">
      <c r="A803" t="s">
        <v>797</v>
      </c>
      <c r="B803" s="1">
        <f>SUM(BPub!B803:D803)/1000000</f>
        <v>0</v>
      </c>
      <c r="C803" s="1">
        <f>SUM(BPub!G803:I803)/1000000</f>
        <v>0</v>
      </c>
      <c r="D803" s="1">
        <f>SUM(BPub!L803:N803)/1000000</f>
        <v>0</v>
      </c>
      <c r="E803" s="1">
        <f>SUM(BPub!Q803:S803)/1000000</f>
        <v>0</v>
      </c>
      <c r="F803" s="1">
        <f>SUM(BPub!V803:X803)/1000000</f>
        <v>0</v>
      </c>
      <c r="G803" s="1">
        <f>SUM(BPub!AB803:AD803)/1000000</f>
        <v>0</v>
      </c>
    </row>
    <row r="804" spans="1:7" x14ac:dyDescent="0.25">
      <c r="A804" t="s">
        <v>798</v>
      </c>
      <c r="B804" s="1">
        <f>SUM(BPub!B804:D804)/1000000</f>
        <v>9.91793792</v>
      </c>
      <c r="C804" s="1">
        <f>SUM(BPub!G804:I804)/1000000</f>
        <v>20.273027030000002</v>
      </c>
      <c r="D804" s="1">
        <f>SUM(BPub!L804:N804)/1000000</f>
        <v>46.326113239999998</v>
      </c>
      <c r="E804" s="1">
        <f>SUM(BPub!Q804:S804)/1000000</f>
        <v>63.031062900000002</v>
      </c>
      <c r="F804" s="1">
        <f>SUM(BPub!V804:X804)/1000000</f>
        <v>35.882262269999998</v>
      </c>
      <c r="G804" s="1">
        <f>SUM(BPub!AB804:AD804)/1000000</f>
        <v>62.000525250000003</v>
      </c>
    </row>
    <row r="805" spans="1:7" x14ac:dyDescent="0.25">
      <c r="A805" t="s">
        <v>799</v>
      </c>
      <c r="B805" s="1">
        <f>SUM(BPub!B805:D805)/1000000</f>
        <v>8.7850609999999996E-2</v>
      </c>
      <c r="C805" s="1">
        <f>SUM(BPub!G805:I805)/1000000</f>
        <v>0.39842315</v>
      </c>
      <c r="D805" s="1">
        <f>SUM(BPub!L805:N805)/1000000</f>
        <v>5.0770000000000003E-5</v>
      </c>
      <c r="E805" s="1">
        <f>SUM(BPub!Q805:S805)/1000000</f>
        <v>0.40632833000000002</v>
      </c>
      <c r="F805" s="1">
        <f>SUM(BPub!V805:X805)/1000000</f>
        <v>0.43249644000000004</v>
      </c>
      <c r="G805" s="1">
        <f>SUM(BPub!AB805:AD805)/1000000</f>
        <v>2.2102449999999999E-2</v>
      </c>
    </row>
    <row r="806" spans="1:7" x14ac:dyDescent="0.25">
      <c r="A806" t="s">
        <v>800</v>
      </c>
      <c r="B806" s="1">
        <f>SUM(BPub!B806:D806)/1000000</f>
        <v>5.6060348100000006</v>
      </c>
      <c r="C806" s="1">
        <f>SUM(BPub!G806:I806)/1000000</f>
        <v>12.174327300000002</v>
      </c>
      <c r="D806" s="1">
        <f>SUM(BPub!L806:N806)/1000000</f>
        <v>37.748230680000006</v>
      </c>
      <c r="E806" s="1">
        <f>SUM(BPub!Q806:S806)/1000000</f>
        <v>42.733660599999993</v>
      </c>
      <c r="F806" s="1">
        <f>SUM(BPub!V806:X806)/1000000</f>
        <v>27.587004719999999</v>
      </c>
      <c r="G806" s="1">
        <f>SUM(BPub!AB806:AD806)/1000000</f>
        <v>45.029037959999997</v>
      </c>
    </row>
    <row r="807" spans="1:7" x14ac:dyDescent="0.25">
      <c r="A807" t="s">
        <v>801</v>
      </c>
      <c r="B807" s="1">
        <f>SUM(BPub!B807:D807)/1000000</f>
        <v>1.3900554199999999</v>
      </c>
      <c r="C807" s="1">
        <f>SUM(BPub!G807:I807)/1000000</f>
        <v>5.7783615399999997</v>
      </c>
      <c r="D807" s="1">
        <f>SUM(BPub!L807:N807)/1000000</f>
        <v>6.0439202099999996</v>
      </c>
      <c r="E807" s="1">
        <f>SUM(BPub!Q807:S807)/1000000</f>
        <v>19.587896749999999</v>
      </c>
      <c r="F807" s="1">
        <f>SUM(BPub!V807:X807)/1000000</f>
        <v>5.1376789599999997</v>
      </c>
      <c r="G807" s="1">
        <f>SUM(BPub!AB807:AD807)/1000000</f>
        <v>10.271957020000002</v>
      </c>
    </row>
    <row r="808" spans="1:7" x14ac:dyDescent="0.25">
      <c r="A808" t="s">
        <v>802</v>
      </c>
      <c r="B808" s="1">
        <f>SUM(BPub!B808:D808)/1000000</f>
        <v>2.2338727500000002</v>
      </c>
      <c r="C808" s="1">
        <f>SUM(BPub!G808:I808)/1000000</f>
        <v>1.58451279</v>
      </c>
      <c r="D808" s="1">
        <f>SUM(BPub!L808:N808)/1000000</f>
        <v>1.68038244</v>
      </c>
      <c r="E808" s="1">
        <f>SUM(BPub!Q808:S808)/1000000</f>
        <v>0.27518792999999997</v>
      </c>
      <c r="F808" s="1">
        <f>SUM(BPub!V808:X808)/1000000</f>
        <v>1.6727106</v>
      </c>
      <c r="G808" s="1">
        <f>SUM(BPub!AB808:AD808)/1000000</f>
        <v>1.9907444300000001</v>
      </c>
    </row>
    <row r="809" spans="1:7" x14ac:dyDescent="0.25">
      <c r="A809" t="s">
        <v>803</v>
      </c>
      <c r="B809" s="1">
        <f>SUM(BPub!B809:D809)/1000000</f>
        <v>0.60012433000000009</v>
      </c>
      <c r="C809" s="1">
        <f>SUM(BPub!G809:I809)/1000000</f>
        <v>0.33740225000000001</v>
      </c>
      <c r="D809" s="1">
        <f>SUM(BPub!L809:N809)/1000000</f>
        <v>0.85352914000000002</v>
      </c>
      <c r="E809" s="1">
        <f>SUM(BPub!Q809:S809)/1000000</f>
        <v>2.798929E-2</v>
      </c>
      <c r="F809" s="1">
        <f>SUM(BPub!V809:X809)/1000000</f>
        <v>1.0523715500000002</v>
      </c>
      <c r="G809" s="1">
        <f>SUM(BPub!AB809:AD809)/1000000</f>
        <v>4.6866833899999998</v>
      </c>
    </row>
    <row r="810" spans="1:7" x14ac:dyDescent="0.25">
      <c r="A810" t="s">
        <v>804</v>
      </c>
      <c r="B810" s="1">
        <f>SUM(BPub!B810:D810)/1000000</f>
        <v>0</v>
      </c>
      <c r="C810" s="1">
        <f>SUM(BPub!G810:I810)/1000000</f>
        <v>0</v>
      </c>
      <c r="D810" s="1">
        <f>SUM(BPub!L810:N810)/1000000</f>
        <v>0</v>
      </c>
      <c r="E810" s="1">
        <f>SUM(BPub!Q810:S810)/1000000</f>
        <v>0</v>
      </c>
      <c r="F810" s="1">
        <f>SUM(BPub!V810:X810)/1000000</f>
        <v>0</v>
      </c>
      <c r="G810" s="1">
        <f>SUM(BPub!AB810:AD810)/1000000</f>
        <v>0</v>
      </c>
    </row>
    <row r="811" spans="1:7" x14ac:dyDescent="0.25">
      <c r="A811" t="s">
        <v>805</v>
      </c>
      <c r="B811" s="1">
        <f>SUM(BPub!B811:D811)/1000000</f>
        <v>0</v>
      </c>
      <c r="C811" s="1">
        <f>SUM(BPub!G811:I811)/1000000</f>
        <v>0</v>
      </c>
      <c r="D811" s="1">
        <f>SUM(BPub!L811:N811)/1000000</f>
        <v>0</v>
      </c>
      <c r="E811" s="1">
        <f>SUM(BPub!Q811:S811)/1000000</f>
        <v>0</v>
      </c>
      <c r="F811" s="1">
        <f>SUM(BPub!V811:X811)/1000000</f>
        <v>0</v>
      </c>
      <c r="G811" s="1">
        <f>SUM(BPub!AB811:AD811)/1000000</f>
        <v>0</v>
      </c>
    </row>
    <row r="812" spans="1:7" x14ac:dyDescent="0.25">
      <c r="A812" t="s">
        <v>806</v>
      </c>
      <c r="B812" s="1">
        <f>SUM(BPub!B812:D812)/1000000</f>
        <v>31.249774219999999</v>
      </c>
      <c r="C812" s="1">
        <f>SUM(BPub!G812:I812)/1000000</f>
        <v>39.902228699999995</v>
      </c>
      <c r="D812" s="1">
        <f>SUM(BPub!L812:N812)/1000000</f>
        <v>45.756075789999997</v>
      </c>
      <c r="E812" s="1">
        <f>SUM(BPub!Q812:S812)/1000000</f>
        <v>53.330871689999995</v>
      </c>
      <c r="F812" s="1">
        <f>SUM(BPub!V812:X812)/1000000</f>
        <v>60.958714120000003</v>
      </c>
      <c r="G812" s="1">
        <f>SUM(BPub!AB812:AD812)/1000000</f>
        <v>69.006002649999999</v>
      </c>
    </row>
    <row r="813" spans="1:7" x14ac:dyDescent="0.25">
      <c r="A813" t="s">
        <v>807</v>
      </c>
      <c r="B813" s="1">
        <f>SUM(BPub!B813:D813)/1000000</f>
        <v>19.902786669999998</v>
      </c>
      <c r="C813" s="1">
        <f>SUM(BPub!G813:I813)/1000000</f>
        <v>27.25041234</v>
      </c>
      <c r="D813" s="1">
        <f>SUM(BPub!L813:N813)/1000000</f>
        <v>30.548779310000004</v>
      </c>
      <c r="E813" s="1">
        <f>SUM(BPub!Q813:S813)/1000000</f>
        <v>34.350380769999994</v>
      </c>
      <c r="F813" s="1">
        <f>SUM(BPub!V813:X813)/1000000</f>
        <v>38.059688019999996</v>
      </c>
      <c r="G813" s="1">
        <f>SUM(BPub!AB813:AD813)/1000000</f>
        <v>41.669375299999999</v>
      </c>
    </row>
    <row r="814" spans="1:7" x14ac:dyDescent="0.25">
      <c r="A814" t="s">
        <v>808</v>
      </c>
      <c r="B814" s="1">
        <f>SUM(BPub!B814:D814)/1000000</f>
        <v>11.56851736</v>
      </c>
      <c r="C814" s="1">
        <f>SUM(BPub!G814:I814)/1000000</f>
        <v>16.983482469999998</v>
      </c>
      <c r="D814" s="1">
        <f>SUM(BPub!L814:N814)/1000000</f>
        <v>19.65354464</v>
      </c>
      <c r="E814" s="1">
        <f>SUM(BPub!Q814:S814)/1000000</f>
        <v>21.869808429999999</v>
      </c>
      <c r="F814" s="1">
        <f>SUM(BPub!V814:X814)/1000000</f>
        <v>23.099813130000001</v>
      </c>
      <c r="G814" s="1">
        <f>SUM(BPub!AB814:AD814)/1000000</f>
        <v>23.211867590000001</v>
      </c>
    </row>
    <row r="815" spans="1:7" x14ac:dyDescent="0.25">
      <c r="A815" t="s">
        <v>809</v>
      </c>
      <c r="B815" s="1">
        <f>SUM(BPub!B815:D815)/1000000</f>
        <v>1.9585071699999999</v>
      </c>
      <c r="C815" s="1">
        <f>SUM(BPub!G815:I815)/1000000</f>
        <v>2.7013747800000001</v>
      </c>
      <c r="D815" s="1">
        <f>SUM(BPub!L815:N815)/1000000</f>
        <v>3.2953816099999997</v>
      </c>
      <c r="E815" s="1">
        <f>SUM(BPub!Q815:S815)/1000000</f>
        <v>3.6982754</v>
      </c>
      <c r="F815" s="1">
        <f>SUM(BPub!V815:X815)/1000000</f>
        <v>4.0490051500000002</v>
      </c>
      <c r="G815" s="1">
        <f>SUM(BPub!AB815:AD815)/1000000</f>
        <v>4.1083443800000001</v>
      </c>
    </row>
    <row r="816" spans="1:7" x14ac:dyDescent="0.25">
      <c r="A816" t="s">
        <v>810</v>
      </c>
      <c r="B816" s="1">
        <f>SUM(BPub!B816:D816)/1000000</f>
        <v>0</v>
      </c>
      <c r="C816" s="1">
        <f>SUM(BPub!G816:I816)/1000000</f>
        <v>7.6499999999999996E-6</v>
      </c>
      <c r="D816" s="1">
        <f>SUM(BPub!L816:N816)/1000000</f>
        <v>4.6560000000000001E-5</v>
      </c>
      <c r="E816" s="1">
        <f>SUM(BPub!Q816:S816)/1000000</f>
        <v>9.1547999999999998E-4</v>
      </c>
      <c r="F816" s="1">
        <f>SUM(BPub!V816:X816)/1000000</f>
        <v>0</v>
      </c>
      <c r="G816" s="1">
        <f>SUM(BPub!AB816:AD816)/1000000</f>
        <v>1.85253E-3</v>
      </c>
    </row>
    <row r="817" spans="1:7" x14ac:dyDescent="0.25">
      <c r="A817" t="s">
        <v>811</v>
      </c>
      <c r="B817" s="1">
        <f>SUM(BPub!B817:D817)/1000000</f>
        <v>0.67647019999999991</v>
      </c>
      <c r="C817" s="1">
        <f>SUM(BPub!G817:I817)/1000000</f>
        <v>1.21239042</v>
      </c>
      <c r="D817" s="1">
        <f>SUM(BPub!L817:N817)/1000000</f>
        <v>1.8736173700000001</v>
      </c>
      <c r="E817" s="1">
        <f>SUM(BPub!Q817:S817)/1000000</f>
        <v>2.53312063</v>
      </c>
      <c r="F817" s="1">
        <f>SUM(BPub!V817:X817)/1000000</f>
        <v>2.69765991</v>
      </c>
      <c r="G817" s="1">
        <f>SUM(BPub!AB817:AD817)/1000000</f>
        <v>2.76856831</v>
      </c>
    </row>
    <row r="818" spans="1:7" x14ac:dyDescent="0.25">
      <c r="A818" t="s">
        <v>812</v>
      </c>
      <c r="B818" s="1">
        <f>SUM(BPub!B818:D818)/1000000</f>
        <v>0</v>
      </c>
      <c r="C818" s="1">
        <f>SUM(BPub!G818:I818)/1000000</f>
        <v>0</v>
      </c>
      <c r="D818" s="1">
        <f>SUM(BPub!L818:N818)/1000000</f>
        <v>0</v>
      </c>
      <c r="E818" s="1">
        <f>SUM(BPub!Q818:S818)/1000000</f>
        <v>0</v>
      </c>
      <c r="F818" s="1">
        <f>SUM(BPub!V818:X818)/1000000</f>
        <v>0</v>
      </c>
      <c r="G818" s="1">
        <f>SUM(BPub!AB818:AD818)/1000000</f>
        <v>0</v>
      </c>
    </row>
    <row r="819" spans="1:7" x14ac:dyDescent="0.25">
      <c r="A819" t="s">
        <v>813</v>
      </c>
      <c r="B819" s="1">
        <f>SUM(BPub!B819:D819)/1000000</f>
        <v>0.73041073999999995</v>
      </c>
      <c r="C819" s="1">
        <f>SUM(BPub!G819:I819)/1000000</f>
        <v>0.80743999</v>
      </c>
      <c r="D819" s="1">
        <f>SUM(BPub!L819:N819)/1000000</f>
        <v>0</v>
      </c>
      <c r="E819" s="1">
        <f>SUM(BPub!Q819:S819)/1000000</f>
        <v>2.2463549999999999E-2</v>
      </c>
      <c r="F819" s="1">
        <f>SUM(BPub!V819:X819)/1000000</f>
        <v>1.1703459999999999E-2</v>
      </c>
      <c r="G819" s="1">
        <f>SUM(BPub!AB819:AD819)/1000000</f>
        <v>0</v>
      </c>
    </row>
    <row r="820" spans="1:7" x14ac:dyDescent="0.25">
      <c r="A820" t="s">
        <v>814</v>
      </c>
      <c r="B820" s="1">
        <f>SUM(BPub!B820:D820)/1000000</f>
        <v>0</v>
      </c>
      <c r="C820" s="1">
        <f>SUM(BPub!G820:I820)/1000000</f>
        <v>5.1749999999999995E-4</v>
      </c>
      <c r="D820" s="1">
        <f>SUM(BPub!L820:N820)/1000000</f>
        <v>0</v>
      </c>
      <c r="E820" s="1">
        <f>SUM(BPub!Q820:S820)/1000000</f>
        <v>0</v>
      </c>
      <c r="F820" s="1">
        <f>SUM(BPub!V820:X820)/1000000</f>
        <v>1.405238E-2</v>
      </c>
      <c r="G820" s="1">
        <f>SUM(BPub!AB820:AD820)/1000000</f>
        <v>0</v>
      </c>
    </row>
    <row r="821" spans="1:7" x14ac:dyDescent="0.25">
      <c r="A821" t="s">
        <v>815</v>
      </c>
      <c r="B821" s="1">
        <f>SUM(BPub!B821:D821)/1000000</f>
        <v>4.9688812000000002</v>
      </c>
      <c r="C821" s="1">
        <f>SUM(BPub!G821:I821)/1000000</f>
        <v>5.5451995299999997</v>
      </c>
      <c r="D821" s="1">
        <f>SUM(BPub!L821:N821)/1000000</f>
        <v>5.7261891299999998</v>
      </c>
      <c r="E821" s="1">
        <f>SUM(BPub!Q821:S821)/1000000</f>
        <v>6.2257972800000001</v>
      </c>
      <c r="F821" s="1">
        <f>SUM(BPub!V821:X821)/1000000</f>
        <v>8.1874539899999998</v>
      </c>
      <c r="G821" s="1">
        <f>SUM(BPub!AB821:AD821)/1000000</f>
        <v>11.57874249</v>
      </c>
    </row>
    <row r="822" spans="1:7" x14ac:dyDescent="0.25">
      <c r="A822" t="s">
        <v>816</v>
      </c>
      <c r="B822" s="1">
        <f>SUM(BPub!B822:D822)/1000000</f>
        <v>1.3073472800000001</v>
      </c>
      <c r="C822" s="1">
        <f>SUM(BPub!G822:I822)/1000000</f>
        <v>1.06535168</v>
      </c>
      <c r="D822" s="1">
        <f>SUM(BPub!L822:N822)/1000000</f>
        <v>0.81726765000000001</v>
      </c>
      <c r="E822" s="1">
        <f>SUM(BPub!Q822:S822)/1000000</f>
        <v>1.19814603</v>
      </c>
      <c r="F822" s="1">
        <f>SUM(BPub!V822:X822)/1000000</f>
        <v>1.0940642899999999</v>
      </c>
      <c r="G822" s="1">
        <f>SUM(BPub!AB822:AD822)/1000000</f>
        <v>1.3410668800000001</v>
      </c>
    </row>
    <row r="823" spans="1:7" x14ac:dyDescent="0.25">
      <c r="A823" t="s">
        <v>817</v>
      </c>
      <c r="B823" s="1">
        <f>SUM(BPub!B823:D823)/1000000</f>
        <v>6.4135259999999999E-2</v>
      </c>
      <c r="C823" s="1">
        <f>SUM(BPub!G823:I823)/1000000</f>
        <v>5.5702639999999998E-2</v>
      </c>
      <c r="D823" s="1">
        <f>SUM(BPub!L823:N823)/1000000</f>
        <v>7.2892300000000007E-2</v>
      </c>
      <c r="E823" s="1">
        <f>SUM(BPub!Q823:S823)/1000000</f>
        <v>9.5844189999999982E-2</v>
      </c>
      <c r="F823" s="1">
        <f>SUM(BPub!V823:X823)/1000000</f>
        <v>0.10627623999999999</v>
      </c>
      <c r="G823" s="1">
        <f>SUM(BPub!AB823:AD823)/1000000</f>
        <v>5.0590630000000004E-2</v>
      </c>
    </row>
    <row r="824" spans="1:7" x14ac:dyDescent="0.25">
      <c r="A824" t="s">
        <v>818</v>
      </c>
      <c r="B824" s="1">
        <f>SUM(BPub!B824:D824)/1000000</f>
        <v>1.2432120200000001</v>
      </c>
      <c r="C824" s="1">
        <f>SUM(BPub!G824:I824)/1000000</f>
        <v>1.00964904</v>
      </c>
      <c r="D824" s="1">
        <f>SUM(BPub!L824:N824)/1000000</f>
        <v>0.74437534999999999</v>
      </c>
      <c r="E824" s="1">
        <f>SUM(BPub!Q824:S824)/1000000</f>
        <v>1.10230184</v>
      </c>
      <c r="F824" s="1">
        <f>SUM(BPub!V824:X824)/1000000</f>
        <v>0.98778804999999992</v>
      </c>
      <c r="G824" s="1">
        <f>SUM(BPub!AB824:AD824)/1000000</f>
        <v>1.29047625</v>
      </c>
    </row>
    <row r="825" spans="1:7" x14ac:dyDescent="0.25">
      <c r="A825" t="s">
        <v>819</v>
      </c>
      <c r="B825" s="1">
        <f>SUM(BPub!B825:D825)/1000000</f>
        <v>4.2414749900000004</v>
      </c>
      <c r="C825" s="1">
        <f>SUM(BPub!G825:I825)/1000000</f>
        <v>4.7977395899999999</v>
      </c>
      <c r="D825" s="1">
        <f>SUM(BPub!L825:N825)/1000000</f>
        <v>5.2903197199999994</v>
      </c>
      <c r="E825" s="1">
        <f>SUM(BPub!Q825:S825)/1000000</f>
        <v>6.9253020200000002</v>
      </c>
      <c r="F825" s="1">
        <f>SUM(BPub!V825:X825)/1000000</f>
        <v>7.9356514900000006</v>
      </c>
      <c r="G825" s="1">
        <f>SUM(BPub!AB825:AD825)/1000000</f>
        <v>10.84524611</v>
      </c>
    </row>
    <row r="826" spans="1:7" x14ac:dyDescent="0.25">
      <c r="A826" t="s">
        <v>820</v>
      </c>
      <c r="B826" s="1">
        <f>SUM(BPub!B826:D826)/1000000</f>
        <v>6.0341690000000003E-2</v>
      </c>
      <c r="C826" s="1">
        <f>SUM(BPub!G826:I826)/1000000</f>
        <v>8.4192879999999998E-2</v>
      </c>
      <c r="D826" s="1">
        <f>SUM(BPub!L826:N826)/1000000</f>
        <v>0.11003114</v>
      </c>
      <c r="E826" s="1">
        <f>SUM(BPub!Q826:S826)/1000000</f>
        <v>0.15768692000000001</v>
      </c>
      <c r="F826" s="1">
        <f>SUM(BPub!V826:X826)/1000000</f>
        <v>0.13360965</v>
      </c>
      <c r="G826" s="1">
        <f>SUM(BPub!AB826:AD826)/1000000</f>
        <v>0.1485908</v>
      </c>
    </row>
    <row r="827" spans="1:7" x14ac:dyDescent="0.25">
      <c r="A827" t="s">
        <v>821</v>
      </c>
      <c r="B827" s="1">
        <f>SUM(BPub!B827:D827)/1000000</f>
        <v>0.45500929000000001</v>
      </c>
      <c r="C827" s="1">
        <f>SUM(BPub!G827:I827)/1000000</f>
        <v>0.56597549000000003</v>
      </c>
      <c r="D827" s="1">
        <f>SUM(BPub!L827:N827)/1000000</f>
        <v>0.75617873999999996</v>
      </c>
      <c r="E827" s="1">
        <f>SUM(BPub!Q827:S827)/1000000</f>
        <v>0.66714802000000006</v>
      </c>
      <c r="F827" s="1">
        <f>SUM(BPub!V827:X827)/1000000</f>
        <v>0.80425736999999997</v>
      </c>
      <c r="G827" s="1">
        <f>SUM(BPub!AB827:AD827)/1000000</f>
        <v>1.21287579</v>
      </c>
    </row>
    <row r="828" spans="1:7" x14ac:dyDescent="0.25">
      <c r="A828" t="s">
        <v>822</v>
      </c>
      <c r="B828" s="1">
        <f>SUM(BPub!B828:D828)/1000000</f>
        <v>0.78178647000000001</v>
      </c>
      <c r="C828" s="1">
        <f>SUM(BPub!G828:I828)/1000000</f>
        <v>1.4189394099999999</v>
      </c>
      <c r="D828" s="1">
        <f>SUM(BPub!L828:N828)/1000000</f>
        <v>1.3925250900000001</v>
      </c>
      <c r="E828" s="1">
        <f>SUM(BPub!Q828:S828)/1000000</f>
        <v>2.15136963</v>
      </c>
      <c r="F828" s="1">
        <f>SUM(BPub!V828:X828)/1000000</f>
        <v>1.89418226</v>
      </c>
      <c r="G828" s="1">
        <f>SUM(BPub!AB828:AD828)/1000000</f>
        <v>2.3957433300000002</v>
      </c>
    </row>
    <row r="829" spans="1:7" x14ac:dyDescent="0.25">
      <c r="A829" t="s">
        <v>823</v>
      </c>
      <c r="B829" s="1">
        <f>SUM(BPub!B829:D829)/1000000</f>
        <v>0.90600592999999996</v>
      </c>
      <c r="C829" s="1">
        <f>SUM(BPub!G829:I829)/1000000</f>
        <v>0.98732254000000008</v>
      </c>
      <c r="D829" s="1">
        <f>SUM(BPub!L829:N829)/1000000</f>
        <v>1.03714642</v>
      </c>
      <c r="E829" s="1">
        <f>SUM(BPub!Q829:S829)/1000000</f>
        <v>1.1364885899999999</v>
      </c>
      <c r="F829" s="1">
        <f>SUM(BPub!V829:X829)/1000000</f>
        <v>1.4396726299999998</v>
      </c>
      <c r="G829" s="1">
        <f>SUM(BPub!AB829:AD829)/1000000</f>
        <v>1.72464997</v>
      </c>
    </row>
    <row r="830" spans="1:7" x14ac:dyDescent="0.25">
      <c r="A830" t="s">
        <v>824</v>
      </c>
      <c r="B830" s="1">
        <f>SUM(BPub!B830:D830)/1000000</f>
        <v>0.16414895000000002</v>
      </c>
      <c r="C830" s="1">
        <f>SUM(BPub!G830:I830)/1000000</f>
        <v>0.15538719000000001</v>
      </c>
      <c r="D830" s="1">
        <f>SUM(BPub!L830:N830)/1000000</f>
        <v>0.16256255999999999</v>
      </c>
      <c r="E830" s="1">
        <f>SUM(BPub!Q830:S830)/1000000</f>
        <v>0.24221031999999998</v>
      </c>
      <c r="F830" s="1">
        <f>SUM(BPub!V830:X830)/1000000</f>
        <v>0.32076946999999995</v>
      </c>
      <c r="G830" s="1">
        <f>SUM(BPub!AB830:AD830)/1000000</f>
        <v>0.40758555000000007</v>
      </c>
    </row>
    <row r="831" spans="1:7" x14ac:dyDescent="0.25">
      <c r="A831" t="s">
        <v>825</v>
      </c>
      <c r="B831" s="1">
        <f>SUM(BPub!B831:D831)/1000000</f>
        <v>0.17970143</v>
      </c>
      <c r="C831" s="1">
        <f>SUM(BPub!G831:I831)/1000000</f>
        <v>0.26423593000000001</v>
      </c>
      <c r="D831" s="1">
        <f>SUM(BPub!L831:N831)/1000000</f>
        <v>0.17623782000000002</v>
      </c>
      <c r="E831" s="1">
        <f>SUM(BPub!Q831:S831)/1000000</f>
        <v>0.15918189000000002</v>
      </c>
      <c r="F831" s="1">
        <f>SUM(BPub!V831:X831)/1000000</f>
        <v>0.14915033</v>
      </c>
      <c r="G831" s="1">
        <f>SUM(BPub!AB831:AD831)/1000000</f>
        <v>0.17085761999999999</v>
      </c>
    </row>
    <row r="832" spans="1:7" x14ac:dyDescent="0.25">
      <c r="A832" t="s">
        <v>826</v>
      </c>
      <c r="B832" s="1">
        <f>SUM(BPub!B832:D832)/1000000</f>
        <v>1.6944812300000001</v>
      </c>
      <c r="C832" s="1">
        <f>SUM(BPub!G832:I832)/1000000</f>
        <v>1.3216861499999999</v>
      </c>
      <c r="D832" s="1">
        <f>SUM(BPub!L832:N832)/1000000</f>
        <v>1.65563795</v>
      </c>
      <c r="E832" s="1">
        <f>SUM(BPub!Q832:S832)/1000000</f>
        <v>2.4112166500000001</v>
      </c>
      <c r="F832" s="1">
        <f>SUM(BPub!V832:X832)/1000000</f>
        <v>3.1940097800000005</v>
      </c>
      <c r="G832" s="1">
        <f>SUM(BPub!AB832:AD832)/1000000</f>
        <v>4.7849430499999999</v>
      </c>
    </row>
    <row r="833" spans="1:7" x14ac:dyDescent="0.25">
      <c r="A833" t="s">
        <v>827</v>
      </c>
      <c r="B833" s="1">
        <f>SUM(BPub!B833:D833)/1000000</f>
        <v>1.1979228199999998</v>
      </c>
      <c r="C833" s="1">
        <f>SUM(BPub!G833:I833)/1000000</f>
        <v>1.54948076</v>
      </c>
      <c r="D833" s="1">
        <f>SUM(BPub!L833:N833)/1000000</f>
        <v>2.2862533100000002</v>
      </c>
      <c r="E833" s="1">
        <f>SUM(BPub!Q833:S833)/1000000</f>
        <v>2.1146693399999998</v>
      </c>
      <c r="F833" s="1">
        <f>SUM(BPub!V833:X833)/1000000</f>
        <v>3.88486742</v>
      </c>
      <c r="G833" s="1">
        <f>SUM(BPub!AB833:AD833)/1000000</f>
        <v>3.3556239499999996</v>
      </c>
    </row>
    <row r="834" spans="1:7" x14ac:dyDescent="0.25">
      <c r="A834" t="s">
        <v>828</v>
      </c>
      <c r="B834" s="1">
        <f>SUM(BPub!B834:D834)/1000000</f>
        <v>0</v>
      </c>
      <c r="C834" s="1">
        <f>SUM(BPub!G834:I834)/1000000</f>
        <v>0</v>
      </c>
      <c r="D834" s="1">
        <f>SUM(BPub!L834:N834)/1000000</f>
        <v>0</v>
      </c>
      <c r="E834" s="1">
        <f>SUM(BPub!Q834:S834)/1000000</f>
        <v>0</v>
      </c>
      <c r="F834" s="1">
        <f>SUM(BPub!V834:X834)/1000000</f>
        <v>0</v>
      </c>
      <c r="G834" s="1">
        <f>SUM(BPub!AB834:AD834)/1000000</f>
        <v>0</v>
      </c>
    </row>
    <row r="835" spans="1:7" x14ac:dyDescent="0.25">
      <c r="A835" t="s">
        <v>829</v>
      </c>
      <c r="B835" s="1">
        <f>SUM(BPub!B835:D835)/1000000</f>
        <v>1.5900399999999999E-2</v>
      </c>
      <c r="C835" s="1">
        <f>SUM(BPub!G835:I835)/1000000</f>
        <v>8.6768000000000001E-3</v>
      </c>
      <c r="D835" s="1">
        <f>SUM(BPub!L835:N835)/1000000</f>
        <v>1.7651E-2</v>
      </c>
      <c r="E835" s="1">
        <f>SUM(BPub!Q835:S835)/1000000</f>
        <v>3.8465000000000001E-3</v>
      </c>
      <c r="F835" s="1">
        <f>SUM(BPub!V835:X835)/1000000</f>
        <v>3.7157100000000001E-3</v>
      </c>
      <c r="G835" s="1">
        <f>SUM(BPub!AB835:AD835)/1000000</f>
        <v>4.4398109999999998E-2</v>
      </c>
    </row>
    <row r="836" spans="1:7" x14ac:dyDescent="0.25">
      <c r="A836" t="s">
        <v>830</v>
      </c>
      <c r="B836" s="1">
        <f>SUM(BPub!B836:D836)/1000000</f>
        <v>1.11891165</v>
      </c>
      <c r="C836" s="1">
        <f>SUM(BPub!G836:I836)/1000000</f>
        <v>1.4845986299999998</v>
      </c>
      <c r="D836" s="1">
        <f>SUM(BPub!L836:N836)/1000000</f>
        <v>2.1793034699999998</v>
      </c>
      <c r="E836" s="1">
        <f>SUM(BPub!Q836:S836)/1000000</f>
        <v>1.8689737800000004</v>
      </c>
      <c r="F836" s="1">
        <f>SUM(BPub!V836:X836)/1000000</f>
        <v>3.5903722</v>
      </c>
      <c r="G836" s="1">
        <f>SUM(BPub!AB836:AD836)/1000000</f>
        <v>3.0524082999999997</v>
      </c>
    </row>
    <row r="837" spans="1:7" x14ac:dyDescent="0.25">
      <c r="A837" t="s">
        <v>831</v>
      </c>
      <c r="B837" s="1">
        <f>SUM(BPub!B837:D837)/1000000</f>
        <v>0</v>
      </c>
      <c r="C837" s="1">
        <f>SUM(BPub!G837:I837)/1000000</f>
        <v>0</v>
      </c>
      <c r="D837" s="1">
        <f>SUM(BPub!L837:N837)/1000000</f>
        <v>0</v>
      </c>
      <c r="E837" s="1">
        <f>SUM(BPub!Q837:S837)/1000000</f>
        <v>0</v>
      </c>
      <c r="F837" s="1">
        <f>SUM(BPub!V837:X837)/1000000</f>
        <v>0</v>
      </c>
      <c r="G837" s="1">
        <f>SUM(BPub!AB837:AD837)/1000000</f>
        <v>0</v>
      </c>
    </row>
    <row r="838" spans="1:7" x14ac:dyDescent="0.25">
      <c r="A838" t="s">
        <v>832</v>
      </c>
      <c r="B838" s="1">
        <f>SUM(BPub!B838:D838)/1000000</f>
        <v>0</v>
      </c>
      <c r="C838" s="1">
        <f>SUM(BPub!G838:I838)/1000000</f>
        <v>0</v>
      </c>
      <c r="D838" s="1">
        <f>SUM(BPub!L838:N838)/1000000</f>
        <v>0</v>
      </c>
      <c r="E838" s="1">
        <f>SUM(BPub!Q838:S838)/1000000</f>
        <v>0</v>
      </c>
      <c r="F838" s="1">
        <f>SUM(BPub!V838:X838)/1000000</f>
        <v>0</v>
      </c>
      <c r="G838" s="1">
        <f>SUM(BPub!AB838:AD838)/1000000</f>
        <v>0</v>
      </c>
    </row>
    <row r="839" spans="1:7" x14ac:dyDescent="0.25">
      <c r="A839" t="s">
        <v>833</v>
      </c>
      <c r="B839" s="1">
        <f>SUM(BPub!B839:D839)/1000000</f>
        <v>8.8336000000000003E-4</v>
      </c>
      <c r="C839" s="1">
        <f>SUM(BPub!G839:I839)/1000000</f>
        <v>1.9883499999999998E-3</v>
      </c>
      <c r="D839" s="1">
        <f>SUM(BPub!L839:N839)/1000000</f>
        <v>3.1297659999999998E-2</v>
      </c>
      <c r="E839" s="1">
        <f>SUM(BPub!Q839:S839)/1000000</f>
        <v>3.102603E-2</v>
      </c>
      <c r="F839" s="1">
        <f>SUM(BPub!V839:X839)/1000000</f>
        <v>5.3852980000000002E-2</v>
      </c>
      <c r="G839" s="1">
        <f>SUM(BPub!AB839:AD839)/1000000</f>
        <v>7.2107060000000001E-2</v>
      </c>
    </row>
    <row r="840" spans="1:7" x14ac:dyDescent="0.25">
      <c r="A840" t="s">
        <v>834</v>
      </c>
      <c r="B840" s="1">
        <f>SUM(BPub!B840:D840)/1000000</f>
        <v>6.2227410000000004E-2</v>
      </c>
      <c r="C840" s="1">
        <f>SUM(BPub!G840:I840)/1000000</f>
        <v>5.4216979999999998E-2</v>
      </c>
      <c r="D840" s="1">
        <f>SUM(BPub!L840:N840)/1000000</f>
        <v>5.8001179999999999E-2</v>
      </c>
      <c r="E840" s="1">
        <f>SUM(BPub!Q840:S840)/1000000</f>
        <v>0.21082303000000002</v>
      </c>
      <c r="F840" s="1">
        <f>SUM(BPub!V840:X840)/1000000</f>
        <v>0.23692653000000002</v>
      </c>
      <c r="G840" s="1">
        <f>SUM(BPub!AB840:AD840)/1000000</f>
        <v>0.18671048000000001</v>
      </c>
    </row>
    <row r="841" spans="1:7" x14ac:dyDescent="0.25">
      <c r="A841" t="s">
        <v>835</v>
      </c>
      <c r="B841" s="1">
        <f>SUM(BPub!B841:D841)/1000000</f>
        <v>1.87445317</v>
      </c>
      <c r="C841" s="1">
        <f>SUM(BPub!G841:I841)/1000000</f>
        <v>2.1364079500000002</v>
      </c>
      <c r="D841" s="1">
        <f>SUM(BPub!L841:N841)/1000000</f>
        <v>2.2926029300000001</v>
      </c>
      <c r="E841" s="1">
        <f>SUM(BPub!Q841:S841)/1000000</f>
        <v>2.5395226799999997</v>
      </c>
      <c r="F841" s="1">
        <f>SUM(BPub!V841:X841)/1000000</f>
        <v>4.1605271799999999</v>
      </c>
      <c r="G841" s="1">
        <f>SUM(BPub!AB841:AD841)/1000000</f>
        <v>4.3169325399999998</v>
      </c>
    </row>
    <row r="842" spans="1:7" x14ac:dyDescent="0.25">
      <c r="A842" t="s">
        <v>836</v>
      </c>
      <c r="B842" s="1">
        <f>SUM(BPub!B842:D842)/1000000</f>
        <v>1.7332159999999999E-2</v>
      </c>
      <c r="C842" s="1">
        <f>SUM(BPub!G842:I842)/1000000</f>
        <v>1.5905570000000001E-2</v>
      </c>
      <c r="D842" s="1">
        <f>SUM(BPub!L842:N842)/1000000</f>
        <v>1.206341E-2</v>
      </c>
      <c r="E842" s="1">
        <f>SUM(BPub!Q842:S842)/1000000</f>
        <v>0</v>
      </c>
      <c r="F842" s="1">
        <f>SUM(BPub!V842:X842)/1000000</f>
        <v>0</v>
      </c>
      <c r="G842" s="1">
        <f>SUM(BPub!AB842:AD842)/1000000</f>
        <v>0</v>
      </c>
    </row>
    <row r="843" spans="1:7" x14ac:dyDescent="0.25">
      <c r="A843" t="s">
        <v>837</v>
      </c>
      <c r="B843" s="1">
        <f>SUM(BPub!B843:D843)/1000000</f>
        <v>4.040465E-2</v>
      </c>
      <c r="C843" s="1">
        <f>SUM(BPub!G843:I843)/1000000</f>
        <v>3.6747949999999995E-2</v>
      </c>
      <c r="D843" s="1">
        <f>SUM(BPub!L843:N843)/1000000</f>
        <v>3.476564E-2</v>
      </c>
      <c r="E843" s="1">
        <f>SUM(BPub!Q843:S843)/1000000</f>
        <v>3.285163E-2</v>
      </c>
      <c r="F843" s="1">
        <f>SUM(BPub!V843:X843)/1000000</f>
        <v>2.9157239999999997E-2</v>
      </c>
      <c r="G843" s="1">
        <f>SUM(BPub!AB843:AD843)/1000000</f>
        <v>3.6133510000000001E-2</v>
      </c>
    </row>
    <row r="844" spans="1:7" x14ac:dyDescent="0.25">
      <c r="A844" t="s">
        <v>838</v>
      </c>
      <c r="B844" s="1">
        <f>SUM(BPub!B844:D844)/1000000</f>
        <v>1.1183358999999999</v>
      </c>
      <c r="C844" s="1">
        <f>SUM(BPub!G844:I844)/1000000</f>
        <v>1.1836336299999999</v>
      </c>
      <c r="D844" s="1">
        <f>SUM(BPub!L844:N844)/1000000</f>
        <v>1.0995816</v>
      </c>
      <c r="E844" s="1">
        <f>SUM(BPub!Q844:S844)/1000000</f>
        <v>1.0804798599999998</v>
      </c>
      <c r="F844" s="1">
        <f>SUM(BPub!V844:X844)/1000000</f>
        <v>2.3959726800000003</v>
      </c>
      <c r="G844" s="1">
        <f>SUM(BPub!AB844:AD844)/1000000</f>
        <v>2.2178226400000001</v>
      </c>
    </row>
    <row r="845" spans="1:7" x14ac:dyDescent="0.25">
      <c r="A845" t="s">
        <v>839</v>
      </c>
      <c r="B845" s="1">
        <f>SUM(BPub!B845:D845)/1000000</f>
        <v>0</v>
      </c>
      <c r="C845" s="1">
        <f>SUM(BPub!G845:I845)/1000000</f>
        <v>0</v>
      </c>
      <c r="D845" s="1">
        <f>SUM(BPub!L845:N845)/1000000</f>
        <v>0</v>
      </c>
      <c r="E845" s="1">
        <f>SUM(BPub!Q845:S845)/1000000</f>
        <v>0</v>
      </c>
      <c r="F845" s="1">
        <f>SUM(BPub!V845:X845)/1000000</f>
        <v>0</v>
      </c>
      <c r="G845" s="1">
        <f>SUM(BPub!AB845:AD845)/1000000</f>
        <v>0</v>
      </c>
    </row>
    <row r="846" spans="1:7" x14ac:dyDescent="0.25">
      <c r="A846" t="s">
        <v>840</v>
      </c>
      <c r="B846" s="1">
        <f>SUM(BPub!B846:D846)/1000000</f>
        <v>0.13463739000000002</v>
      </c>
      <c r="C846" s="1">
        <f>SUM(BPub!G846:I846)/1000000</f>
        <v>0.14028342999999999</v>
      </c>
      <c r="D846" s="1">
        <f>SUM(BPub!L846:N846)/1000000</f>
        <v>0.18411790000000003</v>
      </c>
      <c r="E846" s="1">
        <f>SUM(BPub!Q846:S846)/1000000</f>
        <v>0.27772543999999999</v>
      </c>
      <c r="F846" s="1">
        <f>SUM(BPub!V846:X846)/1000000</f>
        <v>0.34357983999999997</v>
      </c>
      <c r="G846" s="1">
        <f>SUM(BPub!AB846:AD846)/1000000</f>
        <v>0.42980547999999996</v>
      </c>
    </row>
    <row r="847" spans="1:7" x14ac:dyDescent="0.25">
      <c r="A847" t="s">
        <v>841</v>
      </c>
      <c r="B847" s="1">
        <f>SUM(BPub!B847:D847)/1000000</f>
        <v>0.40266692999999998</v>
      </c>
      <c r="C847" s="1">
        <f>SUM(BPub!G847:I847)/1000000</f>
        <v>0.48861408000000001</v>
      </c>
      <c r="D847" s="1">
        <f>SUM(BPub!L847:N847)/1000000</f>
        <v>0.65183738000000002</v>
      </c>
      <c r="E847" s="1">
        <f>SUM(BPub!Q847:S847)/1000000</f>
        <v>0.79284585000000007</v>
      </c>
      <c r="F847" s="1">
        <f>SUM(BPub!V847:X847)/1000000</f>
        <v>0.95040716000000003</v>
      </c>
      <c r="G847" s="1">
        <f>SUM(BPub!AB847:AD847)/1000000</f>
        <v>1.1427543900000001</v>
      </c>
    </row>
    <row r="848" spans="1:7" x14ac:dyDescent="0.25">
      <c r="A848" t="s">
        <v>842</v>
      </c>
      <c r="B848" s="1">
        <f>SUM(BPub!B848:D848)/1000000</f>
        <v>0.13126328000000001</v>
      </c>
      <c r="C848" s="1">
        <f>SUM(BPub!G848:I848)/1000000</f>
        <v>0.20722224</v>
      </c>
      <c r="D848" s="1">
        <f>SUM(BPub!L848:N848)/1000000</f>
        <v>0.22981652000000002</v>
      </c>
      <c r="E848" s="1">
        <f>SUM(BPub!Q848:S848)/1000000</f>
        <v>0.2604167</v>
      </c>
      <c r="F848" s="1">
        <f>SUM(BPub!V848:X848)/1000000</f>
        <v>0.33125494</v>
      </c>
      <c r="G848" s="1">
        <f>SUM(BPub!AB848:AD848)/1000000</f>
        <v>0.35948234000000001</v>
      </c>
    </row>
    <row r="849" spans="1:7" x14ac:dyDescent="0.25">
      <c r="A849" t="s">
        <v>843</v>
      </c>
      <c r="B849" s="1">
        <f>SUM(BPub!B849:D849)/1000000</f>
        <v>0</v>
      </c>
      <c r="C849" s="1">
        <f>SUM(BPub!G849:I849)/1000000</f>
        <v>0</v>
      </c>
      <c r="D849" s="1">
        <f>SUM(BPub!L849:N849)/1000000</f>
        <v>0</v>
      </c>
      <c r="E849" s="1">
        <f>SUM(BPub!Q849:S849)/1000000</f>
        <v>0</v>
      </c>
      <c r="F849" s="1">
        <f>SUM(BPub!V849:X849)/1000000</f>
        <v>0</v>
      </c>
      <c r="G849" s="1">
        <f>SUM(BPub!AB849:AD849)/1000000</f>
        <v>0</v>
      </c>
    </row>
    <row r="850" spans="1:7" x14ac:dyDescent="0.25">
      <c r="A850" t="s">
        <v>844</v>
      </c>
      <c r="B850" s="1">
        <f>SUM(BPub!B850:D850)/1000000</f>
        <v>0</v>
      </c>
      <c r="C850" s="1">
        <f>SUM(BPub!G850:I850)/1000000</f>
        <v>0</v>
      </c>
      <c r="D850" s="1">
        <f>SUM(BPub!L850:N850)/1000000</f>
        <v>0</v>
      </c>
      <c r="E850" s="1">
        <f>SUM(BPub!Q850:S850)/1000000</f>
        <v>0</v>
      </c>
      <c r="F850" s="1">
        <f>SUM(BPub!V850:X850)/1000000</f>
        <v>0</v>
      </c>
      <c r="G850" s="1">
        <f>SUM(BPub!AB850:AD850)/1000000</f>
        <v>0</v>
      </c>
    </row>
    <row r="851" spans="1:7" x14ac:dyDescent="0.25">
      <c r="A851" t="s">
        <v>845</v>
      </c>
      <c r="B851" s="1">
        <f>SUM(BPub!B851:D851)/1000000</f>
        <v>2.981286E-2</v>
      </c>
      <c r="C851" s="1">
        <f>SUM(BPub!G851:I851)/1000000</f>
        <v>6.4001050000000004E-2</v>
      </c>
      <c r="D851" s="1">
        <f>SUM(BPub!L851:N851)/1000000</f>
        <v>8.0420480000000003E-2</v>
      </c>
      <c r="E851" s="1">
        <f>SUM(BPub!Q851:S851)/1000000</f>
        <v>9.5203200000000002E-2</v>
      </c>
      <c r="F851" s="1">
        <f>SUM(BPub!V851:X851)/1000000</f>
        <v>0.11015532</v>
      </c>
      <c r="G851" s="1">
        <f>SUM(BPub!AB851:AD851)/1000000</f>
        <v>0.13093418000000001</v>
      </c>
    </row>
    <row r="852" spans="1:7" x14ac:dyDescent="0.25">
      <c r="A852" t="s">
        <v>846</v>
      </c>
      <c r="B852" s="1">
        <f>SUM(BPub!B852:D852)/1000000</f>
        <v>0.39718559999999997</v>
      </c>
      <c r="C852" s="1">
        <f>SUM(BPub!G852:I852)/1000000</f>
        <v>0.27538382</v>
      </c>
      <c r="D852" s="1">
        <f>SUM(BPub!L852:N852)/1000000</f>
        <v>0.33034378000000003</v>
      </c>
      <c r="E852" s="1">
        <f>SUM(BPub!Q852:S852)/1000000</f>
        <v>0.49881488000000002</v>
      </c>
      <c r="F852" s="1">
        <f>SUM(BPub!V852:X852)/1000000</f>
        <v>0.68870227000000006</v>
      </c>
      <c r="G852" s="1">
        <f>SUM(BPub!AB852:AD852)/1000000</f>
        <v>1.03485249</v>
      </c>
    </row>
    <row r="853" spans="1:7" x14ac:dyDescent="0.25">
      <c r="A853" t="s">
        <v>847</v>
      </c>
      <c r="B853" s="1">
        <f>SUM(BPub!B853:D853)/1000000</f>
        <v>0</v>
      </c>
      <c r="C853" s="1">
        <f>SUM(BPub!G853:I853)/1000000</f>
        <v>0</v>
      </c>
      <c r="D853" s="1">
        <f>SUM(BPub!L853:N853)/1000000</f>
        <v>0</v>
      </c>
      <c r="E853" s="1">
        <f>SUM(BPub!Q853:S853)/1000000</f>
        <v>0</v>
      </c>
      <c r="F853" s="1">
        <f>SUM(BPub!V853:X853)/1000000</f>
        <v>0</v>
      </c>
      <c r="G853" s="1">
        <f>SUM(BPub!AB853:AD853)/1000000</f>
        <v>0</v>
      </c>
    </row>
    <row r="854" spans="1:7" x14ac:dyDescent="0.25">
      <c r="A854" t="s">
        <v>848</v>
      </c>
      <c r="B854" s="1">
        <f>SUM(BPub!B854:D854)/1000000</f>
        <v>0</v>
      </c>
      <c r="C854" s="1">
        <f>SUM(BPub!G854:I854)/1000000</f>
        <v>0</v>
      </c>
      <c r="D854" s="1">
        <f>SUM(BPub!L854:N854)/1000000</f>
        <v>0</v>
      </c>
      <c r="E854" s="1">
        <f>SUM(BPub!Q854:S854)/1000000</f>
        <v>0</v>
      </c>
      <c r="F854" s="1">
        <f>SUM(BPub!V854:X854)/1000000</f>
        <v>0</v>
      </c>
      <c r="G854" s="1">
        <f>SUM(BPub!AB854:AD854)/1000000</f>
        <v>0</v>
      </c>
    </row>
    <row r="855" spans="1:7" x14ac:dyDescent="0.25">
      <c r="A855" t="s">
        <v>849</v>
      </c>
      <c r="B855" s="1">
        <f>SUM(BPub!B855:D855)/1000000</f>
        <v>0</v>
      </c>
      <c r="C855" s="1">
        <f>SUM(BPub!G855:I855)/1000000</f>
        <v>0</v>
      </c>
      <c r="D855" s="1">
        <f>SUM(BPub!L855:N855)/1000000</f>
        <v>0</v>
      </c>
      <c r="E855" s="1">
        <f>SUM(BPub!Q855:S855)/1000000</f>
        <v>0</v>
      </c>
      <c r="F855" s="1">
        <f>SUM(BPub!V855:X855)/1000000</f>
        <v>0</v>
      </c>
      <c r="G855" s="1">
        <f>SUM(BPub!AB855:AD855)/1000000</f>
        <v>0</v>
      </c>
    </row>
    <row r="856" spans="1:7" x14ac:dyDescent="0.25">
      <c r="A856" t="s">
        <v>850</v>
      </c>
      <c r="B856" s="1">
        <f>SUM(BPub!B856:D856)/1000000</f>
        <v>0</v>
      </c>
      <c r="C856" s="1">
        <f>SUM(BPub!G856:I856)/1000000</f>
        <v>0</v>
      </c>
      <c r="D856" s="1">
        <f>SUM(BPub!L856:N856)/1000000</f>
        <v>0</v>
      </c>
      <c r="E856" s="1">
        <f>SUM(BPub!Q856:S856)/1000000</f>
        <v>0</v>
      </c>
      <c r="F856" s="1">
        <f>SUM(BPub!V856:X856)/1000000</f>
        <v>0</v>
      </c>
      <c r="G856" s="1">
        <f>SUM(BPub!AB856:AD856)/1000000</f>
        <v>0</v>
      </c>
    </row>
    <row r="857" spans="1:7" x14ac:dyDescent="0.25">
      <c r="A857" t="s">
        <v>851</v>
      </c>
      <c r="B857" s="1">
        <f>SUM(BPub!B857:D857)/1000000</f>
        <v>0.36401463000000001</v>
      </c>
      <c r="C857" s="1">
        <f>SUM(BPub!G857:I857)/1000000</f>
        <v>0.27001920000000001</v>
      </c>
      <c r="D857" s="1">
        <f>SUM(BPub!L857:N857)/1000000</f>
        <v>0.32538659999999997</v>
      </c>
      <c r="E857" s="1">
        <f>SUM(BPub!Q857:S857)/1000000</f>
        <v>0.49385770000000001</v>
      </c>
      <c r="F857" s="1">
        <f>SUM(BPub!V857:X857)/1000000</f>
        <v>0.6837586699999999</v>
      </c>
      <c r="G857" s="1">
        <f>SUM(BPub!AB857:AD857)/1000000</f>
        <v>1.0294471300000001</v>
      </c>
    </row>
    <row r="858" spans="1:7" x14ac:dyDescent="0.25">
      <c r="A858" t="s">
        <v>852</v>
      </c>
      <c r="B858" s="1">
        <f>SUM(BPub!B858:D858)/1000000</f>
        <v>3.3170970000000001E-2</v>
      </c>
      <c r="C858" s="1">
        <f>SUM(BPub!G858:I858)/1000000</f>
        <v>5.3646199999999996E-3</v>
      </c>
      <c r="D858" s="1">
        <f>SUM(BPub!L858:N858)/1000000</f>
        <v>4.9571800000000003E-3</v>
      </c>
      <c r="E858" s="1">
        <f>SUM(BPub!Q858:S858)/1000000</f>
        <v>4.9571800000000003E-3</v>
      </c>
      <c r="F858" s="1">
        <f>SUM(BPub!V858:X858)/1000000</f>
        <v>4.9436000000000003E-3</v>
      </c>
      <c r="G858" s="1">
        <f>SUM(BPub!AB858:AD858)/1000000</f>
        <v>5.4053599999999997E-3</v>
      </c>
    </row>
    <row r="859" spans="1:7" x14ac:dyDescent="0.25">
      <c r="A859" t="s">
        <v>853</v>
      </c>
      <c r="B859" s="1">
        <f>SUM(BPub!B859:D859)/1000000</f>
        <v>0</v>
      </c>
      <c r="C859" s="1">
        <f>SUM(BPub!G859:I859)/1000000</f>
        <v>0</v>
      </c>
      <c r="D859" s="1">
        <f>SUM(BPub!L859:N859)/1000000</f>
        <v>0</v>
      </c>
      <c r="E859" s="1">
        <f>SUM(BPub!Q859:S859)/1000000</f>
        <v>0</v>
      </c>
      <c r="F859" s="1">
        <f>SUM(BPub!V859:X859)/1000000</f>
        <v>0</v>
      </c>
      <c r="G859" s="1">
        <f>SUM(BPub!AB859:AD859)/1000000</f>
        <v>0</v>
      </c>
    </row>
    <row r="860" spans="1:7" x14ac:dyDescent="0.25">
      <c r="A860" t="s">
        <v>854</v>
      </c>
      <c r="B860" s="1">
        <f>SUM(BPub!B860:D860)/1000000</f>
        <v>0</v>
      </c>
      <c r="C860" s="1">
        <f>SUM(BPub!G860:I860)/1000000</f>
        <v>0</v>
      </c>
      <c r="D860" s="1">
        <f>SUM(BPub!L860:N860)/1000000</f>
        <v>0</v>
      </c>
      <c r="E860" s="1">
        <f>SUM(BPub!Q860:S860)/1000000</f>
        <v>0</v>
      </c>
      <c r="F860" s="1">
        <f>SUM(BPub!V860:X860)/1000000</f>
        <v>0</v>
      </c>
      <c r="G860" s="1">
        <f>SUM(BPub!AB860:AD860)/1000000</f>
        <v>0</v>
      </c>
    </row>
    <row r="861" spans="1:7" x14ac:dyDescent="0.25">
      <c r="A861" t="s">
        <v>855</v>
      </c>
      <c r="B861" s="1">
        <f>SUM(BPub!B861:D861)/1000000</f>
        <v>2.32860369</v>
      </c>
      <c r="C861" s="1">
        <f>SUM(BPub!G861:I861)/1000000</f>
        <v>2.8274525600000002</v>
      </c>
      <c r="D861" s="1">
        <f>SUM(BPub!L861:N861)/1000000</f>
        <v>4.1905090899999999</v>
      </c>
      <c r="E861" s="1">
        <f>SUM(BPub!Q861:S861)/1000000</f>
        <v>5.7040359699999996</v>
      </c>
      <c r="F861" s="1">
        <f>SUM(BPub!V861:X861)/1000000</f>
        <v>5.1352134499999993</v>
      </c>
      <c r="G861" s="1">
        <f>SUM(BPub!AB861:AD861)/1000000</f>
        <v>6.44290538</v>
      </c>
    </row>
    <row r="862" spans="1:7" x14ac:dyDescent="0.25">
      <c r="A862" t="s">
        <v>856</v>
      </c>
      <c r="B862" s="1">
        <f>SUM(BPub!B862:D862)/1000000</f>
        <v>0.5777355500000001</v>
      </c>
      <c r="C862" s="1">
        <f>SUM(BPub!G862:I862)/1000000</f>
        <v>0.77002467000000008</v>
      </c>
      <c r="D862" s="1">
        <f>SUM(BPub!L862:N862)/1000000</f>
        <v>0.98073034999999997</v>
      </c>
      <c r="E862" s="1">
        <f>SUM(BPub!Q862:S862)/1000000</f>
        <v>1.09282035</v>
      </c>
      <c r="F862" s="1">
        <f>SUM(BPub!V862:X862)/1000000</f>
        <v>1.1050954199999998</v>
      </c>
      <c r="G862" s="1">
        <f>SUM(BPub!AB862:AD862)/1000000</f>
        <v>1.3822632500000001</v>
      </c>
    </row>
    <row r="863" spans="1:7" x14ac:dyDescent="0.25">
      <c r="A863" t="s">
        <v>857</v>
      </c>
      <c r="B863" s="1">
        <f>SUM(BPub!B863:D863)/1000000</f>
        <v>0</v>
      </c>
      <c r="C863" s="1">
        <f>SUM(BPub!G863:I863)/1000000</f>
        <v>0</v>
      </c>
      <c r="D863" s="1">
        <f>SUM(BPub!L863:N863)/1000000</f>
        <v>0</v>
      </c>
      <c r="E863" s="1">
        <f>SUM(BPub!Q863:S863)/1000000</f>
        <v>0</v>
      </c>
      <c r="F863" s="1">
        <f>SUM(BPub!V863:X863)/1000000</f>
        <v>0</v>
      </c>
      <c r="G863" s="1">
        <f>SUM(BPub!AB863:AD863)/1000000</f>
        <v>0</v>
      </c>
    </row>
    <row r="864" spans="1:7" x14ac:dyDescent="0.25">
      <c r="A864" t="s">
        <v>858</v>
      </c>
      <c r="B864" s="1">
        <f>SUM(BPub!B864:D864)/1000000</f>
        <v>1.48869081</v>
      </c>
      <c r="C864" s="1">
        <f>SUM(BPub!G864:I864)/1000000</f>
        <v>1.8302870200000001</v>
      </c>
      <c r="D864" s="1">
        <f>SUM(BPub!L864:N864)/1000000</f>
        <v>2.8294327199999998</v>
      </c>
      <c r="E864" s="1">
        <f>SUM(BPub!Q864:S864)/1000000</f>
        <v>3.8053102499999998</v>
      </c>
      <c r="F864" s="1">
        <f>SUM(BPub!V864:X864)/1000000</f>
        <v>3.5245678599999999</v>
      </c>
      <c r="G864" s="1">
        <f>SUM(BPub!AB864:AD864)/1000000</f>
        <v>4.8131718499999998</v>
      </c>
    </row>
    <row r="865" spans="1:7" x14ac:dyDescent="0.25">
      <c r="A865" t="s">
        <v>859</v>
      </c>
      <c r="B865" s="1">
        <f>SUM(BPub!B865:D865)/1000000</f>
        <v>0.26217733000000004</v>
      </c>
      <c r="C865" s="1">
        <f>SUM(BPub!G865:I865)/1000000</f>
        <v>0.22714086999999999</v>
      </c>
      <c r="D865" s="1">
        <f>SUM(BPub!L865:N865)/1000000</f>
        <v>0.38034602000000001</v>
      </c>
      <c r="E865" s="1">
        <f>SUM(BPub!Q865:S865)/1000000</f>
        <v>0.80590536999999995</v>
      </c>
      <c r="F865" s="1">
        <f>SUM(BPub!V865:X865)/1000000</f>
        <v>0.50555017000000002</v>
      </c>
      <c r="G865" s="1">
        <f>SUM(BPub!AB865:AD865)/1000000</f>
        <v>0.24747027999999999</v>
      </c>
    </row>
    <row r="866" spans="1:7" x14ac:dyDescent="0.25">
      <c r="A866" t="s">
        <v>860</v>
      </c>
      <c r="B866" s="1">
        <f>SUM(BPub!B866:D866)/1000000</f>
        <v>0.80432051000000004</v>
      </c>
      <c r="C866" s="1">
        <f>SUM(BPub!G866:I866)/1000000</f>
        <v>1.7894572399999999</v>
      </c>
      <c r="D866" s="1">
        <f>SUM(BPub!L866:N866)/1000000</f>
        <v>0.32361833999999995</v>
      </c>
      <c r="E866" s="1">
        <f>SUM(BPub!Q866:S866)/1000000</f>
        <v>4.4573582599999995</v>
      </c>
      <c r="F866" s="1">
        <f>SUM(BPub!V866:X866)/1000000</f>
        <v>0.44541375</v>
      </c>
      <c r="G866" s="1">
        <f>SUM(BPub!AB866:AD866)/1000000</f>
        <v>2.4125143000000002</v>
      </c>
    </row>
    <row r="867" spans="1:7" x14ac:dyDescent="0.25">
      <c r="A867" t="s">
        <v>861</v>
      </c>
      <c r="B867" s="1">
        <f>SUM(BPub!B867:D867)/1000000</f>
        <v>0.80391829000000004</v>
      </c>
      <c r="C867" s="1">
        <f>SUM(BPub!G867:I867)/1000000</f>
        <v>1.7857348599999998</v>
      </c>
      <c r="D867" s="1">
        <f>SUM(BPub!L867:N867)/1000000</f>
        <v>0.25653203999999996</v>
      </c>
      <c r="E867" s="1">
        <f>SUM(BPub!Q867:S867)/1000000</f>
        <v>4.4571267499999996</v>
      </c>
      <c r="F867" s="1">
        <f>SUM(BPub!V867:X867)/1000000</f>
        <v>0.44449141999999997</v>
      </c>
      <c r="G867" s="1">
        <f>SUM(BPub!AB867:AD867)/1000000</f>
        <v>2.4115424500000002</v>
      </c>
    </row>
    <row r="868" spans="1:7" x14ac:dyDescent="0.25">
      <c r="A868" t="s">
        <v>862</v>
      </c>
      <c r="B868" s="1">
        <f>SUM(BPub!B868:D868)/1000000</f>
        <v>0</v>
      </c>
      <c r="C868" s="1">
        <f>SUM(BPub!G868:I868)/1000000</f>
        <v>0</v>
      </c>
      <c r="D868" s="1">
        <f>SUM(BPub!L868:N868)/1000000</f>
        <v>0</v>
      </c>
      <c r="E868" s="1">
        <f>SUM(BPub!Q868:S868)/1000000</f>
        <v>0</v>
      </c>
      <c r="F868" s="1">
        <f>SUM(BPub!V868:X868)/1000000</f>
        <v>0</v>
      </c>
      <c r="G868" s="1">
        <f>SUM(BPub!AB868:AD868)/1000000</f>
        <v>0</v>
      </c>
    </row>
    <row r="869" spans="1:7" x14ac:dyDescent="0.25">
      <c r="A869" t="s">
        <v>863</v>
      </c>
      <c r="B869" s="1">
        <f>SUM(BPub!B869:D869)/1000000</f>
        <v>4.0221999999999995E-4</v>
      </c>
      <c r="C869" s="1">
        <f>SUM(BPub!G869:I869)/1000000</f>
        <v>3.72238E-3</v>
      </c>
      <c r="D869" s="1">
        <f>SUM(BPub!L869:N869)/1000000</f>
        <v>6.7086300000000001E-2</v>
      </c>
      <c r="E869" s="1">
        <f>SUM(BPub!Q869:S869)/1000000</f>
        <v>2.3150999999999998E-4</v>
      </c>
      <c r="F869" s="1">
        <f>SUM(BPub!V869:X869)/1000000</f>
        <v>9.2232999999999996E-4</v>
      </c>
      <c r="G869" s="1">
        <f>SUM(BPub!AB869:AD869)/1000000</f>
        <v>9.7185000000000001E-4</v>
      </c>
    </row>
    <row r="870" spans="1:7" x14ac:dyDescent="0.25">
      <c r="A870" t="s">
        <v>864</v>
      </c>
      <c r="B870" s="1">
        <f>SUM(BPub!B870:D870)/1000000</f>
        <v>1.1522738300000002</v>
      </c>
      <c r="C870" s="1">
        <f>SUM(BPub!G870:I870)/1000000</f>
        <v>0.42180269999999997</v>
      </c>
      <c r="D870" s="1">
        <f>SUM(BPub!L870:N870)/1000000</f>
        <v>2.9388741100000004</v>
      </c>
      <c r="E870" s="1">
        <f>SUM(BPub!Q870:S870)/1000000</f>
        <v>8.5803378800000001</v>
      </c>
      <c r="F870" s="1">
        <f>SUM(BPub!V870:X870)/1000000</f>
        <v>3.1756172999999999</v>
      </c>
      <c r="G870" s="1">
        <f>SUM(BPub!AB870:AD870)/1000000</f>
        <v>7.3986150999999998</v>
      </c>
    </row>
    <row r="871" spans="1:7" x14ac:dyDescent="0.25">
      <c r="A871" t="s">
        <v>865</v>
      </c>
      <c r="B871" s="1">
        <f>SUM(BPub!B871:D871)/1000000</f>
        <v>0</v>
      </c>
      <c r="C871" s="1">
        <f>SUM(BPub!G871:I871)/1000000</f>
        <v>0</v>
      </c>
      <c r="D871" s="1">
        <f>SUM(BPub!L871:N871)/1000000</f>
        <v>7.6034799999999993E-3</v>
      </c>
      <c r="E871" s="1">
        <f>SUM(BPub!Q871:S871)/1000000</f>
        <v>2.2715999999999999E-4</v>
      </c>
      <c r="F871" s="1">
        <f>SUM(BPub!V871:X871)/1000000</f>
        <v>2.399774E-2</v>
      </c>
      <c r="G871" s="1">
        <f>SUM(BPub!AB871:AD871)/1000000</f>
        <v>0.49040931999999998</v>
      </c>
    </row>
    <row r="872" spans="1:7" x14ac:dyDescent="0.25">
      <c r="A872" t="s">
        <v>866</v>
      </c>
      <c r="B872" s="1">
        <f>SUM(BPub!B872:D872)/1000000</f>
        <v>0</v>
      </c>
      <c r="C872" s="1">
        <f>SUM(BPub!G872:I872)/1000000</f>
        <v>0</v>
      </c>
      <c r="D872" s="1">
        <f>SUM(BPub!L872:N872)/1000000</f>
        <v>0</v>
      </c>
      <c r="E872" s="1">
        <f>SUM(BPub!Q872:S872)/1000000</f>
        <v>0</v>
      </c>
      <c r="F872" s="1">
        <f>SUM(BPub!V872:X872)/1000000</f>
        <v>2.0474000000000002E-4</v>
      </c>
      <c r="G872" s="1">
        <f>SUM(BPub!AB872:AD872)/1000000</f>
        <v>0</v>
      </c>
    </row>
    <row r="873" spans="1:7" x14ac:dyDescent="0.25">
      <c r="A873" t="s">
        <v>867</v>
      </c>
      <c r="B873" s="1">
        <f>SUM(BPub!B873:D873)/1000000</f>
        <v>0.33321317000000006</v>
      </c>
      <c r="C873" s="1">
        <f>SUM(BPub!G873:I873)/1000000</f>
        <v>0.28959217999999998</v>
      </c>
      <c r="D873" s="1">
        <f>SUM(BPub!L873:N873)/1000000</f>
        <v>2.5136547299999998</v>
      </c>
      <c r="E873" s="1">
        <f>SUM(BPub!Q873:S873)/1000000</f>
        <v>8.3400504200000007</v>
      </c>
      <c r="F873" s="1">
        <f>SUM(BPub!V873:X873)/1000000</f>
        <v>2.1608117899999999</v>
      </c>
      <c r="G873" s="1">
        <f>SUM(BPub!AB873:AD873)/1000000</f>
        <v>5.0423500699999995</v>
      </c>
    </row>
    <row r="874" spans="1:7" x14ac:dyDescent="0.25">
      <c r="A874" t="s">
        <v>868</v>
      </c>
      <c r="B874" s="1">
        <f>SUM(BPub!B874:D874)/1000000</f>
        <v>0.81906066</v>
      </c>
      <c r="C874" s="1">
        <f>SUM(BPub!G874:I874)/1000000</f>
        <v>0.13221052</v>
      </c>
      <c r="D874" s="1">
        <f>SUM(BPub!L874:N874)/1000000</f>
        <v>0.41761590000000004</v>
      </c>
      <c r="E874" s="1">
        <f>SUM(BPub!Q874:S874)/1000000</f>
        <v>0.24006029999999998</v>
      </c>
      <c r="F874" s="1">
        <f>SUM(BPub!V874:X874)/1000000</f>
        <v>0.99060303000000005</v>
      </c>
      <c r="G874" s="1">
        <f>SUM(BPub!AB874:AD874)/1000000</f>
        <v>1.8658557099999999</v>
      </c>
    </row>
    <row r="875" spans="1:7" x14ac:dyDescent="0.25">
      <c r="A875" t="s">
        <v>869</v>
      </c>
      <c r="B875" s="1">
        <f>SUM(BPub!B875:D875)/1000000</f>
        <v>1.5834088199999998</v>
      </c>
      <c r="C875" s="1">
        <f>SUM(BPub!G875:I875)/1000000</f>
        <v>1.48892029</v>
      </c>
      <c r="D875" s="1">
        <f>SUM(BPub!L875:N875)/1000000</f>
        <v>1.69656473</v>
      </c>
      <c r="E875" s="1">
        <f>SUM(BPub!Q875:S875)/1000000</f>
        <v>1.87379099</v>
      </c>
      <c r="F875" s="1">
        <f>SUM(BPub!V875:X875)/1000000</f>
        <v>2.2383413500000002</v>
      </c>
      <c r="G875" s="1">
        <f>SUM(BPub!AB875:AD875)/1000000</f>
        <v>2.5933896400000003</v>
      </c>
    </row>
    <row r="876" spans="1:7" x14ac:dyDescent="0.25">
      <c r="A876" t="s">
        <v>870</v>
      </c>
      <c r="B876" s="1">
        <f>SUM(BPub!B876:D876)/1000000</f>
        <v>0.80663848999999999</v>
      </c>
      <c r="C876" s="1">
        <f>SUM(BPub!G876:I876)/1000000</f>
        <v>0.68762434000000006</v>
      </c>
      <c r="D876" s="1">
        <f>SUM(BPub!L876:N876)/1000000</f>
        <v>0.48473275999999998</v>
      </c>
      <c r="E876" s="1">
        <f>SUM(BPub!Q876:S876)/1000000</f>
        <v>0</v>
      </c>
      <c r="F876" s="1">
        <f>SUM(BPub!V876:X876)/1000000</f>
        <v>0</v>
      </c>
      <c r="G876" s="1">
        <f>SUM(BPub!AB876:AD876)/1000000</f>
        <v>0</v>
      </c>
    </row>
    <row r="877" spans="1:7" x14ac:dyDescent="0.25">
      <c r="A877" t="s">
        <v>871</v>
      </c>
      <c r="B877" s="1">
        <f>SUM(BPub!B877:D877)/1000000</f>
        <v>0</v>
      </c>
      <c r="C877" s="1">
        <f>SUM(BPub!G877:I877)/1000000</f>
        <v>0</v>
      </c>
      <c r="D877" s="1">
        <f>SUM(BPub!L877:N877)/1000000</f>
        <v>0</v>
      </c>
      <c r="E877" s="1">
        <f>SUM(BPub!Q877:S877)/1000000</f>
        <v>0</v>
      </c>
      <c r="F877" s="1">
        <f>SUM(BPub!V877:X877)/1000000</f>
        <v>0</v>
      </c>
      <c r="G877" s="1">
        <f>SUM(BPub!AB877:AD877)/1000000</f>
        <v>0</v>
      </c>
    </row>
    <row r="878" spans="1:7" x14ac:dyDescent="0.25">
      <c r="A878" t="s">
        <v>872</v>
      </c>
      <c r="B878" s="1">
        <f>SUM(BPub!B878:D878)/1000000</f>
        <v>0</v>
      </c>
      <c r="C878" s="1">
        <f>SUM(BPub!G878:I878)/1000000</f>
        <v>0</v>
      </c>
      <c r="D878" s="1">
        <f>SUM(BPub!L878:N878)/1000000</f>
        <v>0</v>
      </c>
      <c r="E878" s="1">
        <f>SUM(BPub!Q878:S878)/1000000</f>
        <v>0</v>
      </c>
      <c r="F878" s="1">
        <f>SUM(BPub!V878:X878)/1000000</f>
        <v>0</v>
      </c>
      <c r="G878" s="1">
        <f>SUM(BPub!AB878:AD878)/1000000</f>
        <v>0</v>
      </c>
    </row>
    <row r="879" spans="1:7" x14ac:dyDescent="0.25">
      <c r="A879" t="s">
        <v>873</v>
      </c>
      <c r="B879" s="1">
        <f>SUM(BPub!B879:D879)/1000000</f>
        <v>0.77677032999999995</v>
      </c>
      <c r="C879" s="1">
        <f>SUM(BPub!G879:I879)/1000000</f>
        <v>0.80129594999999998</v>
      </c>
      <c r="D879" s="1">
        <f>SUM(BPub!L879:N879)/1000000</f>
        <v>1.21183197</v>
      </c>
      <c r="E879" s="1">
        <f>SUM(BPub!Q879:S879)/1000000</f>
        <v>1.87379099</v>
      </c>
      <c r="F879" s="1">
        <f>SUM(BPub!V879:X879)/1000000</f>
        <v>2.2383413500000002</v>
      </c>
      <c r="G879" s="1">
        <f>SUM(BPub!AB879:AD879)/1000000</f>
        <v>2.5933896400000003</v>
      </c>
    </row>
    <row r="880" spans="1:7" x14ac:dyDescent="0.25">
      <c r="A880" t="s">
        <v>874</v>
      </c>
      <c r="B880" s="1">
        <f>SUM(BPub!B880:D880)/1000000</f>
        <v>97.573895460000003</v>
      </c>
      <c r="C880" s="1">
        <f>SUM(BPub!G880:I880)/1000000</f>
        <v>109.79659546000001</v>
      </c>
      <c r="D880" s="1">
        <f>SUM(BPub!L880:N880)/1000000</f>
        <v>171.97277971</v>
      </c>
      <c r="E880" s="1">
        <f>SUM(BPub!Q880:S880)/1000000</f>
        <v>230.00065382</v>
      </c>
      <c r="F880" s="1">
        <f>SUM(BPub!V880:X880)/1000000</f>
        <v>234.15676879999998</v>
      </c>
      <c r="G880" s="1">
        <f>SUM(BPub!AB880:AD880)/1000000</f>
        <v>329.08249895000006</v>
      </c>
    </row>
    <row r="881" spans="1:7" x14ac:dyDescent="0.25">
      <c r="A881" t="s">
        <v>875</v>
      </c>
      <c r="B881" s="1">
        <f>SUM(BPub!B881:D881)/1000000</f>
        <v>63.24759804</v>
      </c>
      <c r="C881" s="1">
        <f>SUM(BPub!G881:I881)/1000000</f>
        <v>76.650494050000006</v>
      </c>
      <c r="D881" s="1">
        <f>SUM(BPub!L881:N881)/1000000</f>
        <v>113.97168792000001</v>
      </c>
      <c r="E881" s="1">
        <f>SUM(BPub!Q881:S881)/1000000</f>
        <v>159.84308050000001</v>
      </c>
      <c r="F881" s="1">
        <f>SUM(BPub!V881:X881)/1000000</f>
        <v>173.60181974</v>
      </c>
      <c r="G881" s="1">
        <f>SUM(BPub!AB881:AD881)/1000000</f>
        <v>213.29997568000002</v>
      </c>
    </row>
    <row r="882" spans="1:7" x14ac:dyDescent="0.25">
      <c r="A882" t="s">
        <v>876</v>
      </c>
      <c r="B882" s="1">
        <f>SUM(BPub!B882:D882)/1000000</f>
        <v>2.7813180000000002</v>
      </c>
      <c r="C882" s="1">
        <f>SUM(BPub!G882:I882)/1000000</f>
        <v>3.10665199</v>
      </c>
      <c r="D882" s="1">
        <f>SUM(BPub!L882:N882)/1000000</f>
        <v>2.2202481299999999</v>
      </c>
      <c r="E882" s="1">
        <f>SUM(BPub!Q882:S882)/1000000</f>
        <v>1.08917324</v>
      </c>
      <c r="F882" s="1">
        <f>SUM(BPub!V882:X882)/1000000</f>
        <v>0.55750566000000001</v>
      </c>
      <c r="G882" s="1">
        <f>SUM(BPub!AB882:AD882)/1000000</f>
        <v>0.58234204999999994</v>
      </c>
    </row>
    <row r="883" spans="1:7" x14ac:dyDescent="0.25">
      <c r="A883" t="s">
        <v>877</v>
      </c>
      <c r="B883" s="1">
        <f>SUM(BPub!B883:D883)/1000000</f>
        <v>0</v>
      </c>
      <c r="C883" s="1">
        <f>SUM(BPub!G883:I883)/1000000</f>
        <v>0</v>
      </c>
      <c r="D883" s="1">
        <f>SUM(BPub!L883:N883)/1000000</f>
        <v>0</v>
      </c>
      <c r="E883" s="1">
        <f>SUM(BPub!Q883:S883)/1000000</f>
        <v>0</v>
      </c>
      <c r="F883" s="1">
        <f>SUM(BPub!V883:X883)/1000000</f>
        <v>0</v>
      </c>
      <c r="G883" s="1">
        <f>SUM(BPub!AB883:AD883)/1000000</f>
        <v>0</v>
      </c>
    </row>
    <row r="884" spans="1:7" x14ac:dyDescent="0.25">
      <c r="A884" t="s">
        <v>878</v>
      </c>
      <c r="B884" s="1">
        <f>SUM(BPub!B884:D884)/1000000</f>
        <v>1.47744E-3</v>
      </c>
      <c r="C884" s="1">
        <f>SUM(BPub!G884:I884)/1000000</f>
        <v>3.3260199999999998E-3</v>
      </c>
      <c r="D884" s="1">
        <f>SUM(BPub!L884:N884)/1000000</f>
        <v>1.8406E-4</v>
      </c>
      <c r="E884" s="1">
        <f>SUM(BPub!Q884:S884)/1000000</f>
        <v>5.6759999999999999E-5</v>
      </c>
      <c r="F884" s="1">
        <f>SUM(BPub!V884:X884)/1000000</f>
        <v>1.0163E-4</v>
      </c>
      <c r="G884" s="1">
        <f>SUM(BPub!AB884:AD884)/1000000</f>
        <v>2.2737899999999999E-3</v>
      </c>
    </row>
    <row r="885" spans="1:7" x14ac:dyDescent="0.25">
      <c r="A885" t="s">
        <v>879</v>
      </c>
      <c r="B885" s="1">
        <f>SUM(BPub!B885:D885)/1000000</f>
        <v>2.7798405600000002</v>
      </c>
      <c r="C885" s="1">
        <f>SUM(BPub!G885:I885)/1000000</f>
        <v>3.1033259700000002</v>
      </c>
      <c r="D885" s="1">
        <f>SUM(BPub!L885:N885)/1000000</f>
        <v>2.2200640699999998</v>
      </c>
      <c r="E885" s="1">
        <f>SUM(BPub!Q885:S885)/1000000</f>
        <v>1.0891164799999999</v>
      </c>
      <c r="F885" s="1">
        <f>SUM(BPub!V885:X885)/1000000</f>
        <v>0.55740403000000005</v>
      </c>
      <c r="G885" s="1">
        <f>SUM(BPub!AB885:AD885)/1000000</f>
        <v>0.58006826</v>
      </c>
    </row>
    <row r="886" spans="1:7" x14ac:dyDescent="0.25">
      <c r="A886" t="s">
        <v>880</v>
      </c>
      <c r="B886" s="1">
        <f>SUM(BPub!B886:D886)/1000000</f>
        <v>0</v>
      </c>
      <c r="C886" s="1">
        <f>SUM(BPub!G886:I886)/1000000</f>
        <v>0</v>
      </c>
      <c r="D886" s="1">
        <f>SUM(BPub!L886:N886)/1000000</f>
        <v>0</v>
      </c>
      <c r="E886" s="1">
        <f>SUM(BPub!Q886:S886)/1000000</f>
        <v>3.5E-4</v>
      </c>
      <c r="F886" s="1">
        <f>SUM(BPub!V886:X886)/1000000</f>
        <v>2.0833000000000001E-4</v>
      </c>
      <c r="G886" s="1">
        <f>SUM(BPub!AB886:AD886)/1000000</f>
        <v>0</v>
      </c>
    </row>
    <row r="887" spans="1:7" x14ac:dyDescent="0.25">
      <c r="A887" t="s">
        <v>881</v>
      </c>
      <c r="B887" s="1">
        <f>SUM(BPub!B887:D887)/1000000</f>
        <v>0</v>
      </c>
      <c r="C887" s="1">
        <f>SUM(BPub!G887:I887)/1000000</f>
        <v>0</v>
      </c>
      <c r="D887" s="1">
        <f>SUM(BPub!L887:N887)/1000000</f>
        <v>0</v>
      </c>
      <c r="E887" s="1">
        <f>SUM(BPub!Q887:S887)/1000000</f>
        <v>3.5E-4</v>
      </c>
      <c r="F887" s="1">
        <f>SUM(BPub!V887:X887)/1000000</f>
        <v>1.9443999999999999E-4</v>
      </c>
      <c r="G887" s="1">
        <f>SUM(BPub!AB887:AD887)/1000000</f>
        <v>0</v>
      </c>
    </row>
    <row r="888" spans="1:7" x14ac:dyDescent="0.25">
      <c r="A888" t="s">
        <v>882</v>
      </c>
      <c r="B888" s="1">
        <f>SUM(BPub!B888:D888)/1000000</f>
        <v>0</v>
      </c>
      <c r="C888" s="1">
        <f>SUM(BPub!G888:I888)/1000000</f>
        <v>0</v>
      </c>
      <c r="D888" s="1">
        <f>SUM(BPub!L888:N888)/1000000</f>
        <v>0</v>
      </c>
      <c r="E888" s="1">
        <f>SUM(BPub!Q888:S888)/1000000</f>
        <v>0</v>
      </c>
      <c r="F888" s="1">
        <f>SUM(BPub!V888:X888)/1000000</f>
        <v>1.3890000000000001E-5</v>
      </c>
      <c r="G888" s="1">
        <f>SUM(BPub!AB888:AD888)/1000000</f>
        <v>0</v>
      </c>
    </row>
    <row r="889" spans="1:7" x14ac:dyDescent="0.25">
      <c r="A889" t="s">
        <v>883</v>
      </c>
      <c r="B889" s="1">
        <f>SUM(BPub!B889:D889)/1000000</f>
        <v>7.4636108300000004</v>
      </c>
      <c r="C889" s="1">
        <f>SUM(BPub!G889:I889)/1000000</f>
        <v>8.7422276700000001</v>
      </c>
      <c r="D889" s="1">
        <f>SUM(BPub!L889:N889)/1000000</f>
        <v>9.1376938400000007</v>
      </c>
      <c r="E889" s="1">
        <f>SUM(BPub!Q889:S889)/1000000</f>
        <v>13.177742360000002</v>
      </c>
      <c r="F889" s="1">
        <f>SUM(BPub!V889:X889)/1000000</f>
        <v>10.59283602</v>
      </c>
      <c r="G889" s="1">
        <f>SUM(BPub!AB889:AD889)/1000000</f>
        <v>30.103539699999995</v>
      </c>
    </row>
    <row r="890" spans="1:7" x14ac:dyDescent="0.25">
      <c r="A890" t="s">
        <v>884</v>
      </c>
      <c r="B890" s="1">
        <f>SUM(BPub!B890:D890)/1000000</f>
        <v>3.7378231</v>
      </c>
      <c r="C890" s="1">
        <f>SUM(BPub!G890:I890)/1000000</f>
        <v>1.3376852699999999</v>
      </c>
      <c r="D890" s="1">
        <f>SUM(BPub!L890:N890)/1000000</f>
        <v>0.43445729</v>
      </c>
      <c r="E890" s="1">
        <f>SUM(BPub!Q890:S890)/1000000</f>
        <v>5.9925760000000002E-2</v>
      </c>
      <c r="F890" s="1">
        <f>SUM(BPub!V890:X890)/1000000</f>
        <v>1.9995470000000001E-2</v>
      </c>
      <c r="G890" s="1">
        <f>SUM(BPub!AB890:AD890)/1000000</f>
        <v>1.5106420000000001E-2</v>
      </c>
    </row>
    <row r="891" spans="1:7" x14ac:dyDescent="0.25">
      <c r="A891" t="s">
        <v>885</v>
      </c>
      <c r="B891" s="1">
        <f>SUM(BPub!B891:D891)/1000000</f>
        <v>3.2919248099999994</v>
      </c>
      <c r="C891" s="1">
        <f>SUM(BPub!G891:I891)/1000000</f>
        <v>7.3156645899999999</v>
      </c>
      <c r="D891" s="1">
        <f>SUM(BPub!L891:N891)/1000000</f>
        <v>8.6357111999999994</v>
      </c>
      <c r="E891" s="1">
        <f>SUM(BPub!Q891:S891)/1000000</f>
        <v>11.808739989999999</v>
      </c>
      <c r="F891" s="1">
        <f>SUM(BPub!V891:X891)/1000000</f>
        <v>8.2717595700000004</v>
      </c>
      <c r="G891" s="1">
        <f>SUM(BPub!AB891:AD891)/1000000</f>
        <v>17.711239600000003</v>
      </c>
    </row>
    <row r="892" spans="1:7" x14ac:dyDescent="0.25">
      <c r="A892" t="s">
        <v>886</v>
      </c>
      <c r="B892" s="1">
        <f>SUM(BPub!B892:D892)/1000000</f>
        <v>0.31489589000000001</v>
      </c>
      <c r="C892" s="1">
        <f>SUM(BPub!G892:I892)/1000000</f>
        <v>1.370211E-2</v>
      </c>
      <c r="D892" s="1">
        <f>SUM(BPub!L892:N892)/1000000</f>
        <v>3.4938709999999998E-2</v>
      </c>
      <c r="E892" s="1">
        <f>SUM(BPub!Q892:S892)/1000000</f>
        <v>2.8724340000000001E-2</v>
      </c>
      <c r="F892" s="1">
        <f>SUM(BPub!V892:X892)/1000000</f>
        <v>3.1852680000000001E-2</v>
      </c>
      <c r="G892" s="1">
        <f>SUM(BPub!AB892:AD892)/1000000</f>
        <v>4.8899093000000002</v>
      </c>
    </row>
    <row r="893" spans="1:7" x14ac:dyDescent="0.25">
      <c r="A893" t="s">
        <v>887</v>
      </c>
      <c r="B893" s="1">
        <f>SUM(BPub!B893:D893)/1000000</f>
        <v>0.11896703</v>
      </c>
      <c r="C893" s="1">
        <f>SUM(BPub!G893:I893)/1000000</f>
        <v>7.5175699999999998E-2</v>
      </c>
      <c r="D893" s="1">
        <f>SUM(BPub!L893:N893)/1000000</f>
        <v>3.258664E-2</v>
      </c>
      <c r="E893" s="1">
        <f>SUM(BPub!Q893:S893)/1000000</f>
        <v>1.2803522700000001</v>
      </c>
      <c r="F893" s="1">
        <f>SUM(BPub!V893:X893)/1000000</f>
        <v>2.2692283</v>
      </c>
      <c r="G893" s="1">
        <f>SUM(BPub!AB893:AD893)/1000000</f>
        <v>7.4872843800000002</v>
      </c>
    </row>
    <row r="894" spans="1:7" x14ac:dyDescent="0.25">
      <c r="A894" t="s">
        <v>888</v>
      </c>
      <c r="B894" s="1">
        <f>SUM(BPub!B894:D894)/1000000</f>
        <v>50.824120659999998</v>
      </c>
      <c r="C894" s="1">
        <f>SUM(BPub!G894:I894)/1000000</f>
        <v>61.899314329999996</v>
      </c>
      <c r="D894" s="1">
        <f>SUM(BPub!L894:N894)/1000000</f>
        <v>99.326049580000003</v>
      </c>
      <c r="E894" s="1">
        <f>SUM(BPub!Q894:S894)/1000000</f>
        <v>142.69981247999999</v>
      </c>
      <c r="F894" s="1">
        <f>SUM(BPub!V894:X894)/1000000</f>
        <v>158.97074265999998</v>
      </c>
      <c r="G894" s="1">
        <f>SUM(BPub!AB894:AD894)/1000000</f>
        <v>177.48960357000001</v>
      </c>
    </row>
    <row r="895" spans="1:7" x14ac:dyDescent="0.25">
      <c r="A895" t="s">
        <v>889</v>
      </c>
      <c r="B895" s="1">
        <f>SUM(BPub!B895:D895)/1000000</f>
        <v>42.129334130000004</v>
      </c>
      <c r="C895" s="1">
        <f>SUM(BPub!G895:I895)/1000000</f>
        <v>51.97850442</v>
      </c>
      <c r="D895" s="1">
        <f>SUM(BPub!L895:N895)/1000000</f>
        <v>88.231115950000003</v>
      </c>
      <c r="E895" s="1">
        <f>SUM(BPub!Q895:S895)/1000000</f>
        <v>114.03406837</v>
      </c>
      <c r="F895" s="1">
        <f>SUM(BPub!V895:X895)/1000000</f>
        <v>140.44512125</v>
      </c>
      <c r="G895" s="1">
        <f>SUM(BPub!AB895:AD895)/1000000</f>
        <v>88.108316129999992</v>
      </c>
    </row>
    <row r="896" spans="1:7" x14ac:dyDescent="0.25">
      <c r="A896" t="s">
        <v>890</v>
      </c>
      <c r="B896" s="1">
        <f>SUM(BPub!B896:D896)/1000000</f>
        <v>0</v>
      </c>
      <c r="C896" s="1">
        <f>SUM(BPub!G896:I896)/1000000</f>
        <v>0</v>
      </c>
      <c r="D896" s="1">
        <f>SUM(BPub!L896:N896)/1000000</f>
        <v>0</v>
      </c>
      <c r="E896" s="1">
        <f>SUM(BPub!Q896:S896)/1000000</f>
        <v>0</v>
      </c>
      <c r="F896" s="1">
        <f>SUM(BPub!V896:X896)/1000000</f>
        <v>0</v>
      </c>
      <c r="G896" s="1">
        <f>SUM(BPub!AB896:AD896)/1000000</f>
        <v>0</v>
      </c>
    </row>
    <row r="897" spans="1:7" x14ac:dyDescent="0.25">
      <c r="A897" t="s">
        <v>891</v>
      </c>
      <c r="B897" s="1">
        <f>SUM(BPub!B897:D897)/1000000</f>
        <v>1.6580407399999999</v>
      </c>
      <c r="C897" s="1">
        <f>SUM(BPub!G897:I897)/1000000</f>
        <v>1.8785026699999998</v>
      </c>
      <c r="D897" s="1">
        <f>SUM(BPub!L897:N897)/1000000</f>
        <v>1.89569671</v>
      </c>
      <c r="E897" s="1">
        <f>SUM(BPub!Q897:S897)/1000000</f>
        <v>1.7573597400000001</v>
      </c>
      <c r="F897" s="1">
        <f>SUM(BPub!V897:X897)/1000000</f>
        <v>1.7599456499999999</v>
      </c>
      <c r="G897" s="1">
        <f>SUM(BPub!AB897:AD897)/1000000</f>
        <v>1.3485211799999999</v>
      </c>
    </row>
    <row r="898" spans="1:7" x14ac:dyDescent="0.25">
      <c r="A898" t="s">
        <v>892</v>
      </c>
      <c r="B898" s="1">
        <f>SUM(BPub!B898:D898)/1000000</f>
        <v>4.4393100000000001E-3</v>
      </c>
      <c r="C898" s="1">
        <f>SUM(BPub!G898:I898)/1000000</f>
        <v>0.31891751000000002</v>
      </c>
      <c r="D898" s="1">
        <f>SUM(BPub!L898:N898)/1000000</f>
        <v>1.8041743300000002</v>
      </c>
      <c r="E898" s="1">
        <f>SUM(BPub!Q898:S898)/1000000</f>
        <v>2.4310882</v>
      </c>
      <c r="F898" s="1">
        <f>SUM(BPub!V898:X898)/1000000</f>
        <v>3.0446446800000002</v>
      </c>
      <c r="G898" s="1">
        <f>SUM(BPub!AB898:AD898)/1000000</f>
        <v>2.7957209199999999</v>
      </c>
    </row>
    <row r="899" spans="1:7" x14ac:dyDescent="0.25">
      <c r="A899" t="s">
        <v>893</v>
      </c>
      <c r="B899" s="1">
        <f>SUM(BPub!B899:D899)/1000000</f>
        <v>0</v>
      </c>
      <c r="C899" s="1">
        <f>SUM(BPub!G899:I899)/1000000</f>
        <v>0</v>
      </c>
      <c r="D899" s="1">
        <f>SUM(BPub!L899:N899)/1000000</f>
        <v>0</v>
      </c>
      <c r="E899" s="1">
        <f>SUM(BPub!Q899:S899)/1000000</f>
        <v>0</v>
      </c>
      <c r="F899" s="1">
        <f>SUM(BPub!V899:X899)/1000000</f>
        <v>0</v>
      </c>
      <c r="G899" s="1">
        <f>SUM(BPub!AB899:AD899)/1000000</f>
        <v>0</v>
      </c>
    </row>
    <row r="900" spans="1:7" x14ac:dyDescent="0.25">
      <c r="A900" t="s">
        <v>894</v>
      </c>
      <c r="B900" s="1">
        <f>SUM(BPub!B900:D900)/1000000</f>
        <v>0</v>
      </c>
      <c r="C900" s="1">
        <f>SUM(BPub!G900:I900)/1000000</f>
        <v>0</v>
      </c>
      <c r="D900" s="1">
        <f>SUM(BPub!L900:N900)/1000000</f>
        <v>0</v>
      </c>
      <c r="E900" s="1">
        <f>SUM(BPub!Q900:S900)/1000000</f>
        <v>0</v>
      </c>
      <c r="F900" s="1">
        <f>SUM(BPub!V900:X900)/1000000</f>
        <v>0</v>
      </c>
      <c r="G900" s="1">
        <f>SUM(BPub!AB900:AD900)/1000000</f>
        <v>2.24064E-2</v>
      </c>
    </row>
    <row r="901" spans="1:7" x14ac:dyDescent="0.25">
      <c r="A901" t="s">
        <v>895</v>
      </c>
      <c r="B901" s="1">
        <f>SUM(BPub!B901:D901)/1000000</f>
        <v>1.7021255699999998</v>
      </c>
      <c r="C901" s="1">
        <f>SUM(BPub!G901:I901)/1000000</f>
        <v>1.1568505</v>
      </c>
      <c r="D901" s="1">
        <f>SUM(BPub!L901:N901)/1000000</f>
        <v>1.7560966800000002</v>
      </c>
      <c r="E901" s="1">
        <f>SUM(BPub!Q901:S901)/1000000</f>
        <v>2.5508267999999998</v>
      </c>
      <c r="F901" s="1">
        <f>SUM(BPub!V901:X901)/1000000</f>
        <v>1.7307400400000001</v>
      </c>
      <c r="G901" s="1">
        <f>SUM(BPub!AB901:AD901)/1000000</f>
        <v>1.22514474</v>
      </c>
    </row>
    <row r="902" spans="1:7" x14ac:dyDescent="0.25">
      <c r="A902" t="s">
        <v>896</v>
      </c>
      <c r="B902" s="1">
        <f>SUM(BPub!B902:D902)/1000000</f>
        <v>5.3301809100000002</v>
      </c>
      <c r="C902" s="1">
        <f>SUM(BPub!G902:I902)/1000000</f>
        <v>6.5665392300000001</v>
      </c>
      <c r="D902" s="1">
        <f>SUM(BPub!L902:N902)/1000000</f>
        <v>5.6389659100000005</v>
      </c>
      <c r="E902" s="1">
        <f>SUM(BPub!Q902:S902)/1000000</f>
        <v>21.883642350000002</v>
      </c>
      <c r="F902" s="1">
        <f>SUM(BPub!V902:X902)/1000000</f>
        <v>11.895070779999999</v>
      </c>
      <c r="G902" s="1">
        <f>SUM(BPub!AB902:AD902)/1000000</f>
        <v>12.260888980000001</v>
      </c>
    </row>
    <row r="903" spans="1:7" x14ac:dyDescent="0.25">
      <c r="A903" t="s">
        <v>897</v>
      </c>
      <c r="B903" s="1">
        <f>SUM(BPub!B903:D903)/1000000</f>
        <v>0</v>
      </c>
      <c r="C903" s="1">
        <f>SUM(BPub!G903:I903)/1000000</f>
        <v>0</v>
      </c>
      <c r="D903" s="1">
        <f>SUM(BPub!L903:N903)/1000000</f>
        <v>0</v>
      </c>
      <c r="E903" s="1">
        <f>SUM(BPub!Q903:S903)/1000000</f>
        <v>4.2827019999999993E-2</v>
      </c>
      <c r="F903" s="1">
        <f>SUM(BPub!V903:X903)/1000000</f>
        <v>9.5220260000000001E-2</v>
      </c>
      <c r="G903" s="1">
        <f>SUM(BPub!AB903:AD903)/1000000</f>
        <v>8.2776490000000008E-2</v>
      </c>
    </row>
    <row r="904" spans="1:7" x14ac:dyDescent="0.25">
      <c r="A904" t="s">
        <v>898</v>
      </c>
      <c r="B904" s="1">
        <f>SUM(BPub!B904:D904)/1000000</f>
        <v>2.1785485500000004</v>
      </c>
      <c r="C904" s="1">
        <f>SUM(BPub!G904:I904)/1000000</f>
        <v>2.90230006</v>
      </c>
      <c r="D904" s="1">
        <f>SUM(BPub!L904:N904)/1000000</f>
        <v>3.2876963699999999</v>
      </c>
      <c r="E904" s="1">
        <f>SUM(BPub!Q904:S904)/1000000</f>
        <v>2.8760024199999998</v>
      </c>
      <c r="F904" s="1">
        <f>SUM(BPub!V904:X904)/1000000</f>
        <v>3.4805270699999999</v>
      </c>
      <c r="G904" s="1">
        <f>SUM(BPub!AB904:AD904)/1000000</f>
        <v>5.1244903600000002</v>
      </c>
    </row>
    <row r="905" spans="1:7" x14ac:dyDescent="0.25">
      <c r="A905" t="s">
        <v>899</v>
      </c>
      <c r="B905" s="1">
        <f>SUM(BPub!B905:D905)/1000000</f>
        <v>0</v>
      </c>
      <c r="C905" s="1">
        <f>SUM(BPub!G905:I905)/1000000</f>
        <v>0</v>
      </c>
      <c r="D905" s="1">
        <f>SUM(BPub!L905:N905)/1000000</f>
        <v>0</v>
      </c>
      <c r="E905" s="1">
        <f>SUM(BPub!Q905:S905)/1000000</f>
        <v>0</v>
      </c>
      <c r="F905" s="1">
        <f>SUM(BPub!V905:X905)/1000000</f>
        <v>0</v>
      </c>
      <c r="G905" s="1">
        <f>SUM(BPub!AB905:AD905)/1000000</f>
        <v>0</v>
      </c>
    </row>
    <row r="906" spans="1:7" x14ac:dyDescent="0.25">
      <c r="A906" t="s">
        <v>900</v>
      </c>
      <c r="B906" s="1">
        <f>SUM(BPub!B906:D906)/1000000</f>
        <v>0</v>
      </c>
      <c r="C906" s="1">
        <f>SUM(BPub!G906:I906)/1000000</f>
        <v>0</v>
      </c>
      <c r="D906" s="1">
        <f>SUM(BPub!L906:N906)/1000000</f>
        <v>0</v>
      </c>
      <c r="E906" s="1">
        <f>SUM(BPub!Q906:S906)/1000000</f>
        <v>0</v>
      </c>
      <c r="F906" s="1">
        <f>SUM(BPub!V906:X906)/1000000</f>
        <v>0</v>
      </c>
      <c r="G906" s="1">
        <f>SUM(BPub!AB906:AD906)/1000000</f>
        <v>0</v>
      </c>
    </row>
    <row r="907" spans="1:7" x14ac:dyDescent="0.25">
      <c r="A907" t="s">
        <v>901</v>
      </c>
      <c r="B907" s="1">
        <f>SUM(BPub!B907:D907)/1000000</f>
        <v>2.1785485500000004</v>
      </c>
      <c r="C907" s="1">
        <f>SUM(BPub!G907:I907)/1000000</f>
        <v>2.90230006</v>
      </c>
      <c r="D907" s="1">
        <f>SUM(BPub!L907:N907)/1000000</f>
        <v>3.2876963699999999</v>
      </c>
      <c r="E907" s="1">
        <f>SUM(BPub!Q907:S907)/1000000</f>
        <v>2.8760024199999998</v>
      </c>
      <c r="F907" s="1">
        <f>SUM(BPub!V907:X907)/1000000</f>
        <v>3.4805270699999999</v>
      </c>
      <c r="G907" s="1">
        <f>SUM(BPub!AB907:AD907)/1000000</f>
        <v>5.1244903600000002</v>
      </c>
    </row>
    <row r="908" spans="1:7" x14ac:dyDescent="0.25">
      <c r="A908" t="s">
        <v>902</v>
      </c>
      <c r="B908" s="1">
        <f>SUM(BPub!B908:D908)/1000000</f>
        <v>0.14865394000000001</v>
      </c>
      <c r="C908" s="1">
        <f>SUM(BPub!G908:I908)/1000000</f>
        <v>0.82948747000000012</v>
      </c>
      <c r="D908" s="1">
        <f>SUM(BPub!L908:N908)/1000000</f>
        <v>1.3852249999999999</v>
      </c>
      <c r="E908" s="1">
        <f>SUM(BPub!Q908:S908)/1000000</f>
        <v>1.1878944600000001</v>
      </c>
      <c r="F908" s="1">
        <f>SUM(BPub!V908:X908)/1000000</f>
        <v>1.29094847</v>
      </c>
      <c r="G908" s="1">
        <f>SUM(BPub!AB908:AD908)/1000000</f>
        <v>2.6747438000000003</v>
      </c>
    </row>
    <row r="909" spans="1:7" x14ac:dyDescent="0.25">
      <c r="A909" t="s">
        <v>903</v>
      </c>
      <c r="B909" s="1">
        <f>SUM(BPub!B909:D909)/1000000</f>
        <v>1.256675E-2</v>
      </c>
      <c r="C909" s="1">
        <f>SUM(BPub!G909:I909)/1000000</f>
        <v>0</v>
      </c>
      <c r="D909" s="1">
        <f>SUM(BPub!L909:N909)/1000000</f>
        <v>0</v>
      </c>
      <c r="E909" s="1">
        <f>SUM(BPub!Q909:S909)/1000000</f>
        <v>0</v>
      </c>
      <c r="F909" s="1">
        <f>SUM(BPub!V909:X909)/1000000</f>
        <v>0</v>
      </c>
      <c r="G909" s="1">
        <f>SUM(BPub!AB909:AD909)/1000000</f>
        <v>0</v>
      </c>
    </row>
    <row r="910" spans="1:7" x14ac:dyDescent="0.25">
      <c r="A910" t="s">
        <v>904</v>
      </c>
      <c r="B910" s="1">
        <f>SUM(BPub!B910:D910)/1000000</f>
        <v>1.256675E-2</v>
      </c>
      <c r="C910" s="1">
        <f>SUM(BPub!G910:I910)/1000000</f>
        <v>0</v>
      </c>
      <c r="D910" s="1">
        <f>SUM(BPub!L910:N910)/1000000</f>
        <v>0</v>
      </c>
      <c r="E910" s="1">
        <f>SUM(BPub!Q910:S910)/1000000</f>
        <v>0</v>
      </c>
      <c r="F910" s="1">
        <f>SUM(BPub!V910:X910)/1000000</f>
        <v>0</v>
      </c>
      <c r="G910" s="1">
        <f>SUM(BPub!AB910:AD910)/1000000</f>
        <v>0</v>
      </c>
    </row>
    <row r="911" spans="1:7" x14ac:dyDescent="0.25">
      <c r="A911" t="s">
        <v>905</v>
      </c>
      <c r="B911" s="1">
        <f>SUM(BPub!B911:D911)/1000000</f>
        <v>0</v>
      </c>
      <c r="C911" s="1">
        <f>SUM(BPub!G911:I911)/1000000</f>
        <v>0</v>
      </c>
      <c r="D911" s="1">
        <f>SUM(BPub!L911:N911)/1000000</f>
        <v>0</v>
      </c>
      <c r="E911" s="1">
        <f>SUM(BPub!Q911:S911)/1000000</f>
        <v>0</v>
      </c>
      <c r="F911" s="1">
        <f>SUM(BPub!V911:X911)/1000000</f>
        <v>0</v>
      </c>
      <c r="G911" s="1">
        <f>SUM(BPub!AB911:AD911)/1000000</f>
        <v>0</v>
      </c>
    </row>
    <row r="912" spans="1:7" x14ac:dyDescent="0.25">
      <c r="A912" t="s">
        <v>906</v>
      </c>
      <c r="B912" s="1">
        <f>SUM(BPub!B912:D912)/1000000</f>
        <v>0</v>
      </c>
      <c r="C912" s="1">
        <f>SUM(BPub!G912:I912)/1000000</f>
        <v>0</v>
      </c>
      <c r="D912" s="1">
        <f>SUM(BPub!L912:N912)/1000000</f>
        <v>0</v>
      </c>
      <c r="E912" s="1">
        <f>SUM(BPub!Q912:S912)/1000000</f>
        <v>0</v>
      </c>
      <c r="F912" s="1">
        <f>SUM(BPub!V912:X912)/1000000</f>
        <v>0</v>
      </c>
      <c r="G912" s="1">
        <f>SUM(BPub!AB912:AD912)/1000000</f>
        <v>0</v>
      </c>
    </row>
    <row r="913" spans="1:7" x14ac:dyDescent="0.25">
      <c r="A913" t="s">
        <v>907</v>
      </c>
      <c r="B913" s="1">
        <f>SUM(BPub!B913:D913)/1000000</f>
        <v>0</v>
      </c>
      <c r="C913" s="1">
        <f>SUM(BPub!G913:I913)/1000000</f>
        <v>0</v>
      </c>
      <c r="D913" s="1">
        <f>SUM(BPub!L913:N913)/1000000</f>
        <v>0</v>
      </c>
      <c r="E913" s="1">
        <f>SUM(BPub!Q913:S913)/1000000</f>
        <v>0</v>
      </c>
      <c r="F913" s="1">
        <f>SUM(BPub!V913:X913)/1000000</f>
        <v>0</v>
      </c>
      <c r="G913" s="1">
        <f>SUM(BPub!AB913:AD913)/1000000</f>
        <v>0</v>
      </c>
    </row>
    <row r="914" spans="1:7" x14ac:dyDescent="0.25">
      <c r="A914" t="s">
        <v>908</v>
      </c>
      <c r="B914" s="1">
        <f>SUM(BPub!B914:D914)/1000000</f>
        <v>0</v>
      </c>
      <c r="C914" s="1">
        <f>SUM(BPub!G914:I914)/1000000</f>
        <v>0</v>
      </c>
      <c r="D914" s="1">
        <f>SUM(BPub!L914:N914)/1000000</f>
        <v>0</v>
      </c>
      <c r="E914" s="1">
        <f>SUM(BPub!Q914:S914)/1000000</f>
        <v>0</v>
      </c>
      <c r="F914" s="1">
        <f>SUM(BPub!V914:X914)/1000000</f>
        <v>0</v>
      </c>
      <c r="G914" s="1">
        <f>SUM(BPub!AB914:AD914)/1000000</f>
        <v>0</v>
      </c>
    </row>
    <row r="915" spans="1:7" x14ac:dyDescent="0.25">
      <c r="A915" t="s">
        <v>909</v>
      </c>
      <c r="B915" s="1">
        <f>SUM(BPub!B915:D915)/1000000</f>
        <v>0</v>
      </c>
      <c r="C915" s="1">
        <f>SUM(BPub!G915:I915)/1000000</f>
        <v>0</v>
      </c>
      <c r="D915" s="1">
        <f>SUM(BPub!L915:N915)/1000000</f>
        <v>0</v>
      </c>
      <c r="E915" s="1">
        <f>SUM(BPub!Q915:S915)/1000000</f>
        <v>0</v>
      </c>
      <c r="F915" s="1">
        <f>SUM(BPub!V915:X915)/1000000</f>
        <v>0</v>
      </c>
      <c r="G915" s="1">
        <f>SUM(BPub!AB915:AD915)/1000000</f>
        <v>0</v>
      </c>
    </row>
    <row r="916" spans="1:7" x14ac:dyDescent="0.25">
      <c r="A916" t="s">
        <v>910</v>
      </c>
      <c r="B916" s="1">
        <f>SUM(BPub!B916:D916)/1000000</f>
        <v>0</v>
      </c>
      <c r="C916" s="1">
        <f>SUM(BPub!G916:I916)/1000000</f>
        <v>0</v>
      </c>
      <c r="D916" s="1">
        <f>SUM(BPub!L916:N916)/1000000</f>
        <v>0</v>
      </c>
      <c r="E916" s="1">
        <f>SUM(BPub!Q916:S916)/1000000</f>
        <v>0</v>
      </c>
      <c r="F916" s="1">
        <f>SUM(BPub!V916:X916)/1000000</f>
        <v>0</v>
      </c>
      <c r="G916" s="1">
        <f>SUM(BPub!AB916:AD916)/1000000</f>
        <v>0</v>
      </c>
    </row>
    <row r="917" spans="1:7" x14ac:dyDescent="0.25">
      <c r="A917" t="s">
        <v>911</v>
      </c>
      <c r="B917" s="1">
        <f>SUM(BPub!B917:D917)/1000000</f>
        <v>0</v>
      </c>
      <c r="C917" s="1">
        <f>SUM(BPub!G917:I917)/1000000</f>
        <v>0</v>
      </c>
      <c r="D917" s="1">
        <f>SUM(BPub!L917:N917)/1000000</f>
        <v>0</v>
      </c>
      <c r="E917" s="1">
        <f>SUM(BPub!Q917:S917)/1000000</f>
        <v>0</v>
      </c>
      <c r="F917" s="1">
        <f>SUM(BPub!V917:X917)/1000000</f>
        <v>0</v>
      </c>
      <c r="G917" s="1">
        <f>SUM(BPub!AB917:AD917)/1000000</f>
        <v>0</v>
      </c>
    </row>
    <row r="918" spans="1:7" x14ac:dyDescent="0.25">
      <c r="A918" t="s">
        <v>912</v>
      </c>
      <c r="B918" s="1">
        <f>SUM(BPub!B918:D918)/1000000</f>
        <v>0</v>
      </c>
      <c r="C918" s="1">
        <f>SUM(BPub!G918:I918)/1000000</f>
        <v>0</v>
      </c>
      <c r="D918" s="1">
        <f>SUM(BPub!L918:N918)/1000000</f>
        <v>0</v>
      </c>
      <c r="E918" s="1">
        <f>SUM(BPub!Q918:S918)/1000000</f>
        <v>0</v>
      </c>
      <c r="F918" s="1">
        <f>SUM(BPub!V918:X918)/1000000</f>
        <v>0</v>
      </c>
      <c r="G918" s="1">
        <f>SUM(BPub!AB918:AD918)/1000000</f>
        <v>0</v>
      </c>
    </row>
    <row r="919" spans="1:7" x14ac:dyDescent="0.25">
      <c r="A919" t="s">
        <v>913</v>
      </c>
      <c r="B919" s="1">
        <f>SUM(BPub!B919:D919)/1000000</f>
        <v>0.13608719</v>
      </c>
      <c r="C919" s="1">
        <f>SUM(BPub!G919:I919)/1000000</f>
        <v>0.82948747000000012</v>
      </c>
      <c r="D919" s="1">
        <f>SUM(BPub!L919:N919)/1000000</f>
        <v>1.3852249999999999</v>
      </c>
      <c r="E919" s="1">
        <f>SUM(BPub!Q919:S919)/1000000</f>
        <v>1.1878944600000001</v>
      </c>
      <c r="F919" s="1">
        <f>SUM(BPub!V919:X919)/1000000</f>
        <v>1.29094847</v>
      </c>
      <c r="G919" s="1">
        <f>SUM(BPub!AB919:AD919)/1000000</f>
        <v>2.6747438000000003</v>
      </c>
    </row>
    <row r="920" spans="1:7" x14ac:dyDescent="0.25">
      <c r="A920" t="s">
        <v>914</v>
      </c>
      <c r="B920" s="1">
        <f>SUM(BPub!B920:D920)/1000000</f>
        <v>3.5500359400000003</v>
      </c>
      <c r="C920" s="1">
        <f>SUM(BPub!G920:I920)/1000000</f>
        <v>2.66181869</v>
      </c>
      <c r="D920" s="1">
        <f>SUM(BPub!L920:N920)/1000000</f>
        <v>2.7056905200000001</v>
      </c>
      <c r="E920" s="1">
        <f>SUM(BPub!Q920:S920)/1000000</f>
        <v>4.7655407199999997</v>
      </c>
      <c r="F920" s="1">
        <f>SUM(BPub!V920:X920)/1000000</f>
        <v>17.097181160000002</v>
      </c>
      <c r="G920" s="1">
        <f>SUM(BPub!AB920:AD920)/1000000</f>
        <v>9.9591712800000014</v>
      </c>
    </row>
    <row r="921" spans="1:7" x14ac:dyDescent="0.25">
      <c r="A921" t="s">
        <v>915</v>
      </c>
      <c r="B921" s="1">
        <f>SUM(BPub!B921:D921)/1000000</f>
        <v>1.9287000000000002E-4</v>
      </c>
      <c r="C921" s="1">
        <f>SUM(BPub!G921:I921)/1000000</f>
        <v>0</v>
      </c>
      <c r="D921" s="1">
        <f>SUM(BPub!L921:N921)/1000000</f>
        <v>0</v>
      </c>
      <c r="E921" s="1">
        <f>SUM(BPub!Q921:S921)/1000000</f>
        <v>0</v>
      </c>
      <c r="F921" s="1">
        <f>SUM(BPub!V921:X921)/1000000</f>
        <v>0</v>
      </c>
      <c r="G921" s="1">
        <f>SUM(BPub!AB921:AD921)/1000000</f>
        <v>0</v>
      </c>
    </row>
    <row r="922" spans="1:7" x14ac:dyDescent="0.25">
      <c r="A922" t="s">
        <v>916</v>
      </c>
      <c r="B922" s="1">
        <f>SUM(BPub!B922:D922)/1000000</f>
        <v>2.2898149299999999</v>
      </c>
      <c r="C922" s="1">
        <f>SUM(BPub!G922:I922)/1000000</f>
        <v>1.59514048</v>
      </c>
      <c r="D922" s="1">
        <f>SUM(BPub!L922:N922)/1000000</f>
        <v>1.4592934</v>
      </c>
      <c r="E922" s="1">
        <f>SUM(BPub!Q922:S922)/1000000</f>
        <v>0.8782473999999999</v>
      </c>
      <c r="F922" s="1">
        <f>SUM(BPub!V922:X922)/1000000</f>
        <v>11.125873879999999</v>
      </c>
      <c r="G922" s="1">
        <f>SUM(BPub!AB922:AD922)/1000000</f>
        <v>2.2330822100000005</v>
      </c>
    </row>
    <row r="923" spans="1:7" x14ac:dyDescent="0.25">
      <c r="A923" t="s">
        <v>917</v>
      </c>
      <c r="B923" s="1">
        <f>SUM(BPub!B923:D923)/1000000</f>
        <v>0.26779649</v>
      </c>
      <c r="C923" s="1">
        <f>SUM(BPub!G923:I923)/1000000</f>
        <v>0.42797528000000001</v>
      </c>
      <c r="D923" s="1">
        <f>SUM(BPub!L923:N923)/1000000</f>
        <v>0.90626335000000002</v>
      </c>
      <c r="E923" s="1">
        <f>SUM(BPub!Q923:S923)/1000000</f>
        <v>0.25607878000000001</v>
      </c>
      <c r="F923" s="1">
        <f>SUM(BPub!V923:X923)/1000000</f>
        <v>0.21813737999999999</v>
      </c>
      <c r="G923" s="1">
        <f>SUM(BPub!AB923:AD923)/1000000</f>
        <v>1.0400387099999999</v>
      </c>
    </row>
    <row r="924" spans="1:7" x14ac:dyDescent="0.25">
      <c r="A924" t="s">
        <v>918</v>
      </c>
      <c r="B924" s="1">
        <f>SUM(BPub!B924:D924)/1000000</f>
        <v>0.26777468999999998</v>
      </c>
      <c r="C924" s="1">
        <f>SUM(BPub!G924:I924)/1000000</f>
        <v>0.42797528000000001</v>
      </c>
      <c r="D924" s="1">
        <f>SUM(BPub!L924:N924)/1000000</f>
        <v>0.89104036999999991</v>
      </c>
      <c r="E924" s="1">
        <f>SUM(BPub!Q924:S924)/1000000</f>
        <v>0.25607878000000001</v>
      </c>
      <c r="F924" s="1">
        <f>SUM(BPub!V924:X924)/1000000</f>
        <v>0.21813737999999999</v>
      </c>
      <c r="G924" s="1">
        <f>SUM(BPub!AB924:AD924)/1000000</f>
        <v>1.0400348000000001</v>
      </c>
    </row>
    <row r="925" spans="1:7" x14ac:dyDescent="0.25">
      <c r="A925" t="s">
        <v>919</v>
      </c>
      <c r="B925" s="1">
        <f>SUM(BPub!B925:D925)/1000000</f>
        <v>0</v>
      </c>
      <c r="C925" s="1">
        <f>SUM(BPub!G925:I925)/1000000</f>
        <v>0</v>
      </c>
      <c r="D925" s="1">
        <f>SUM(BPub!L925:N925)/1000000</f>
        <v>0</v>
      </c>
      <c r="E925" s="1">
        <f>SUM(BPub!Q925:S925)/1000000</f>
        <v>0</v>
      </c>
      <c r="F925" s="1">
        <f>SUM(BPub!V925:X925)/1000000</f>
        <v>0</v>
      </c>
      <c r="G925" s="1">
        <f>SUM(BPub!AB925:AD925)/1000000</f>
        <v>0</v>
      </c>
    </row>
    <row r="926" spans="1:7" x14ac:dyDescent="0.25">
      <c r="A926" t="s">
        <v>920</v>
      </c>
      <c r="B926" s="1">
        <f>SUM(BPub!B926:D926)/1000000</f>
        <v>2.1800000000000001E-5</v>
      </c>
      <c r="C926" s="1">
        <f>SUM(BPub!G926:I926)/1000000</f>
        <v>0</v>
      </c>
      <c r="D926" s="1">
        <f>SUM(BPub!L926:N926)/1000000</f>
        <v>1.5222979999999999E-2</v>
      </c>
      <c r="E926" s="1">
        <f>SUM(BPub!Q926:S926)/1000000</f>
        <v>0</v>
      </c>
      <c r="F926" s="1">
        <f>SUM(BPub!V926:X926)/1000000</f>
        <v>0</v>
      </c>
      <c r="G926" s="1">
        <f>SUM(BPub!AB926:AD926)/1000000</f>
        <v>3.9099999999999998E-6</v>
      </c>
    </row>
    <row r="927" spans="1:7" x14ac:dyDescent="0.25">
      <c r="A927" t="s">
        <v>921</v>
      </c>
      <c r="B927" s="1">
        <f>SUM(BPub!B927:D927)/1000000</f>
        <v>0.80163499999999999</v>
      </c>
      <c r="C927" s="1">
        <f>SUM(BPub!G927:I927)/1000000</f>
        <v>0.46671992000000001</v>
      </c>
      <c r="D927" s="1">
        <f>SUM(BPub!L927:N927)/1000000</f>
        <v>0.17845767999999998</v>
      </c>
      <c r="E927" s="1">
        <f>SUM(BPub!Q927:S927)/1000000</f>
        <v>3.49786844</v>
      </c>
      <c r="F927" s="1">
        <f>SUM(BPub!V927:X927)/1000000</f>
        <v>5.6795482999999995</v>
      </c>
      <c r="G927" s="1">
        <f>SUM(BPub!AB927:AD927)/1000000</f>
        <v>6.6345925000000001</v>
      </c>
    </row>
    <row r="928" spans="1:7" x14ac:dyDescent="0.25">
      <c r="A928" t="s">
        <v>922</v>
      </c>
      <c r="B928" s="1">
        <f>SUM(BPub!B928:D928)/1000000</f>
        <v>0.19059665000000001</v>
      </c>
      <c r="C928" s="1">
        <f>SUM(BPub!G928:I928)/1000000</f>
        <v>0.17198301000000002</v>
      </c>
      <c r="D928" s="1">
        <f>SUM(BPub!L928:N928)/1000000</f>
        <v>0.16167608999999999</v>
      </c>
      <c r="E928" s="1">
        <f>SUM(BPub!Q928:S928)/1000000</f>
        <v>0.1333461</v>
      </c>
      <c r="F928" s="1">
        <f>SUM(BPub!V928:X928)/1000000</f>
        <v>7.3621600000000009E-2</v>
      </c>
      <c r="G928" s="1">
        <f>SUM(BPub!AB928:AD928)/1000000</f>
        <v>5.1457860000000001E-2</v>
      </c>
    </row>
    <row r="929" spans="1:7" x14ac:dyDescent="0.25">
      <c r="A929" t="s">
        <v>923</v>
      </c>
      <c r="B929" s="1">
        <f>SUM(BPub!B929:D929)/1000000</f>
        <v>0.85237917000000007</v>
      </c>
      <c r="C929" s="1">
        <f>SUM(BPub!G929:I929)/1000000</f>
        <v>1.16919017</v>
      </c>
      <c r="D929" s="1">
        <f>SUM(BPub!L929:N929)/1000000</f>
        <v>1.4165383899999999</v>
      </c>
      <c r="E929" s="1">
        <f>SUM(BPub!Q929:S929)/1000000</f>
        <v>1.6651553300000002</v>
      </c>
      <c r="F929" s="1">
        <f>SUM(BPub!V929:X929)/1000000</f>
        <v>2.19303794</v>
      </c>
      <c r="G929" s="1">
        <f>SUM(BPub!AB929:AD929)/1000000</f>
        <v>2.29667924</v>
      </c>
    </row>
    <row r="930" spans="1:7" x14ac:dyDescent="0.25">
      <c r="A930" t="s">
        <v>924</v>
      </c>
      <c r="B930" s="1">
        <f>SUM(BPub!B930:D930)/1000000</f>
        <v>0</v>
      </c>
      <c r="C930" s="1">
        <f>SUM(BPub!G930:I930)/1000000</f>
        <v>0</v>
      </c>
      <c r="D930" s="1">
        <f>SUM(BPub!L930:N930)/1000000</f>
        <v>0</v>
      </c>
      <c r="E930" s="1">
        <f>SUM(BPub!Q930:S930)/1000000</f>
        <v>0</v>
      </c>
      <c r="F930" s="1">
        <f>SUM(BPub!V930:X930)/1000000</f>
        <v>0</v>
      </c>
      <c r="G930" s="1">
        <f>SUM(BPub!AB930:AD930)/1000000</f>
        <v>0</v>
      </c>
    </row>
    <row r="931" spans="1:7" x14ac:dyDescent="0.25">
      <c r="A931" t="s">
        <v>925</v>
      </c>
      <c r="B931" s="1">
        <f>SUM(BPub!B931:D931)/1000000</f>
        <v>0</v>
      </c>
      <c r="C931" s="1">
        <f>SUM(BPub!G931:I931)/1000000</f>
        <v>0</v>
      </c>
      <c r="D931" s="1">
        <f>SUM(BPub!L931:N931)/1000000</f>
        <v>0</v>
      </c>
      <c r="E931" s="1">
        <f>SUM(BPub!Q931:S931)/1000000</f>
        <v>0</v>
      </c>
      <c r="F931" s="1">
        <f>SUM(BPub!V931:X931)/1000000</f>
        <v>0</v>
      </c>
      <c r="G931" s="1">
        <f>SUM(BPub!AB931:AD931)/1000000</f>
        <v>0</v>
      </c>
    </row>
    <row r="932" spans="1:7" x14ac:dyDescent="0.25">
      <c r="A932" t="s">
        <v>926</v>
      </c>
      <c r="B932" s="1">
        <f>SUM(BPub!B932:D932)/1000000</f>
        <v>0</v>
      </c>
      <c r="C932" s="1">
        <f>SUM(BPub!G932:I932)/1000000</f>
        <v>0</v>
      </c>
      <c r="D932" s="1">
        <f>SUM(BPub!L932:N932)/1000000</f>
        <v>0</v>
      </c>
      <c r="E932" s="1">
        <f>SUM(BPub!Q932:S932)/1000000</f>
        <v>0</v>
      </c>
      <c r="F932" s="1">
        <f>SUM(BPub!V932:X932)/1000000</f>
        <v>0</v>
      </c>
      <c r="G932" s="1">
        <f>SUM(BPub!AB932:AD932)/1000000</f>
        <v>0</v>
      </c>
    </row>
    <row r="933" spans="1:7" x14ac:dyDescent="0.25">
      <c r="A933" t="s">
        <v>927</v>
      </c>
      <c r="B933" s="1">
        <f>SUM(BPub!B933:D933)/1000000</f>
        <v>0</v>
      </c>
      <c r="C933" s="1">
        <f>SUM(BPub!G933:I933)/1000000</f>
        <v>0</v>
      </c>
      <c r="D933" s="1">
        <f>SUM(BPub!L933:N933)/1000000</f>
        <v>0</v>
      </c>
      <c r="E933" s="1">
        <f>SUM(BPub!Q933:S933)/1000000</f>
        <v>0</v>
      </c>
      <c r="F933" s="1">
        <f>SUM(BPub!V933:X933)/1000000</f>
        <v>0</v>
      </c>
      <c r="G933" s="1">
        <f>SUM(BPub!AB933:AD933)/1000000</f>
        <v>0</v>
      </c>
    </row>
    <row r="934" spans="1:7" x14ac:dyDescent="0.25">
      <c r="A934" t="s">
        <v>928</v>
      </c>
      <c r="B934" s="1">
        <f>SUM(BPub!B934:D934)/1000000</f>
        <v>0</v>
      </c>
      <c r="C934" s="1">
        <f>SUM(BPub!G934:I934)/1000000</f>
        <v>0</v>
      </c>
      <c r="D934" s="1">
        <f>SUM(BPub!L934:N934)/1000000</f>
        <v>0</v>
      </c>
      <c r="E934" s="1">
        <f>SUM(BPub!Q934:S934)/1000000</f>
        <v>0</v>
      </c>
      <c r="F934" s="1">
        <f>SUM(BPub!V934:X934)/1000000</f>
        <v>0</v>
      </c>
      <c r="G934" s="1">
        <f>SUM(BPub!AB934:AD934)/1000000</f>
        <v>0</v>
      </c>
    </row>
    <row r="935" spans="1:7" x14ac:dyDescent="0.25">
      <c r="A935" t="s">
        <v>929</v>
      </c>
      <c r="B935" s="1">
        <f>SUM(BPub!B935:D935)/1000000</f>
        <v>0</v>
      </c>
      <c r="C935" s="1">
        <f>SUM(BPub!G935:I935)/1000000</f>
        <v>0</v>
      </c>
      <c r="D935" s="1">
        <f>SUM(BPub!L935:N935)/1000000</f>
        <v>0</v>
      </c>
      <c r="E935" s="1">
        <f>SUM(BPub!Q935:S935)/1000000</f>
        <v>0</v>
      </c>
      <c r="F935" s="1">
        <f>SUM(BPub!V935:X935)/1000000</f>
        <v>0</v>
      </c>
      <c r="G935" s="1">
        <f>SUM(BPub!AB935:AD935)/1000000</f>
        <v>0</v>
      </c>
    </row>
    <row r="936" spans="1:7" x14ac:dyDescent="0.25">
      <c r="A936" t="s">
        <v>930</v>
      </c>
      <c r="B936" s="1">
        <f>SUM(BPub!B936:D936)/1000000</f>
        <v>4.8920795099999994</v>
      </c>
      <c r="C936" s="1">
        <f>SUM(BPub!G936:I936)/1000000</f>
        <v>6.4148729800000002</v>
      </c>
      <c r="D936" s="1">
        <f>SUM(BPub!L936:N936)/1000000</f>
        <v>4.2022426899999994</v>
      </c>
      <c r="E936" s="1">
        <f>SUM(BPub!Q936:S936)/1000000</f>
        <v>7.9654214100000003</v>
      </c>
      <c r="F936" s="1">
        <f>SUM(BPub!V936:X936)/1000000</f>
        <v>3.3854739000000005</v>
      </c>
      <c r="G936" s="1">
        <f>SUM(BPub!AB936:AD936)/1000000</f>
        <v>55.404305669999999</v>
      </c>
    </row>
    <row r="937" spans="1:7" x14ac:dyDescent="0.25">
      <c r="A937" t="s">
        <v>931</v>
      </c>
      <c r="B937" s="1">
        <f>SUM(BPub!B937:D937)/1000000</f>
        <v>4.3162494200000001</v>
      </c>
      <c r="C937" s="1">
        <f>SUM(BPub!G937:I937)/1000000</f>
        <v>6.3748906600000002</v>
      </c>
      <c r="D937" s="1">
        <f>SUM(BPub!L937:N937)/1000000</f>
        <v>3.86238992</v>
      </c>
      <c r="E937" s="1">
        <f>SUM(BPub!Q937:S937)/1000000</f>
        <v>7.1922761499999996</v>
      </c>
      <c r="F937" s="1">
        <f>SUM(BPub!V937:X937)/1000000</f>
        <v>2.90896329</v>
      </c>
      <c r="G937" s="1">
        <f>SUM(BPub!AB937:AD937)/1000000</f>
        <v>55.277744689999999</v>
      </c>
    </row>
    <row r="938" spans="1:7" x14ac:dyDescent="0.25">
      <c r="A938" t="s">
        <v>932</v>
      </c>
      <c r="B938" s="1">
        <f>SUM(BPub!B938:D938)/1000000</f>
        <v>0.57583008999999996</v>
      </c>
      <c r="C938" s="1">
        <f>SUM(BPub!G938:I938)/1000000</f>
        <v>3.9982320000000002E-2</v>
      </c>
      <c r="D938" s="1">
        <f>SUM(BPub!L938:N938)/1000000</f>
        <v>0.33985277000000003</v>
      </c>
      <c r="E938" s="1">
        <f>SUM(BPub!Q938:S938)/1000000</f>
        <v>0.77314526000000006</v>
      </c>
      <c r="F938" s="1">
        <f>SUM(BPub!V938:X938)/1000000</f>
        <v>0.47651061</v>
      </c>
      <c r="G938" s="1">
        <f>SUM(BPub!AB938:AD938)/1000000</f>
        <v>0.12656097999999999</v>
      </c>
    </row>
    <row r="939" spans="1:7" x14ac:dyDescent="0.25">
      <c r="A939" t="s">
        <v>933</v>
      </c>
      <c r="B939" s="1">
        <f>SUM(BPub!B939:D939)/1000000</f>
        <v>0</v>
      </c>
      <c r="C939" s="1">
        <f>SUM(BPub!G939:I939)/1000000</f>
        <v>0</v>
      </c>
      <c r="D939" s="1">
        <f>SUM(BPub!L939:N939)/1000000</f>
        <v>0</v>
      </c>
      <c r="E939" s="1">
        <f>SUM(BPub!Q939:S939)/1000000</f>
        <v>0</v>
      </c>
      <c r="F939" s="1">
        <f>SUM(BPub!V939:X939)/1000000</f>
        <v>0</v>
      </c>
      <c r="G939" s="1">
        <f>SUM(BPub!AB939:AD939)/1000000</f>
        <v>0</v>
      </c>
    </row>
    <row r="940" spans="1:7" x14ac:dyDescent="0.25">
      <c r="A940" t="s">
        <v>934</v>
      </c>
      <c r="B940" s="1">
        <f>SUM(BPub!B940:D940)/1000000</f>
        <v>24.883148859999999</v>
      </c>
      <c r="C940" s="1">
        <f>SUM(BPub!G940:I940)/1000000</f>
        <v>22.070732100000001</v>
      </c>
      <c r="D940" s="1">
        <f>SUM(BPub!L940:N940)/1000000</f>
        <v>48.291395189999996</v>
      </c>
      <c r="E940" s="1">
        <f>SUM(BPub!Q940:S940)/1000000</f>
        <v>54.573561399999996</v>
      </c>
      <c r="F940" s="1">
        <f>SUM(BPub!V940:X940)/1000000</f>
        <v>36.588307590000007</v>
      </c>
      <c r="G940" s="1">
        <f>SUM(BPub!AB940:AD940)/1000000</f>
        <v>45.447623280000002</v>
      </c>
    </row>
    <row r="941" spans="1:7" x14ac:dyDescent="0.25">
      <c r="A941" t="s">
        <v>935</v>
      </c>
      <c r="B941" s="1">
        <f>SUM(BPub!B941:D941)/1000000</f>
        <v>1.2572149500000001</v>
      </c>
      <c r="C941" s="1">
        <f>SUM(BPub!G941:I941)/1000000</f>
        <v>0.55552215999999999</v>
      </c>
      <c r="D941" s="1">
        <f>SUM(BPub!L941:N941)/1000000</f>
        <v>0.15661643</v>
      </c>
      <c r="E941" s="1">
        <f>SUM(BPub!Q941:S941)/1000000</f>
        <v>3.6609541600000002</v>
      </c>
      <c r="F941" s="1">
        <f>SUM(BPub!V941:X941)/1000000</f>
        <v>3.9051709000000003</v>
      </c>
      <c r="G941" s="1">
        <f>SUM(BPub!AB941:AD941)/1000000</f>
        <v>2.4895680699999998</v>
      </c>
    </row>
    <row r="942" spans="1:7" x14ac:dyDescent="0.25">
      <c r="A942" t="s">
        <v>936</v>
      </c>
      <c r="B942" s="1">
        <f>SUM(BPub!B942:D942)/1000000</f>
        <v>0</v>
      </c>
      <c r="C942" s="1">
        <f>SUM(BPub!G942:I942)/1000000</f>
        <v>0</v>
      </c>
      <c r="D942" s="1">
        <f>SUM(BPub!L942:N942)/1000000</f>
        <v>0.15477792999999998</v>
      </c>
      <c r="E942" s="1">
        <f>SUM(BPub!Q942:S942)/1000000</f>
        <v>2.288693E-2</v>
      </c>
      <c r="F942" s="1">
        <f>SUM(BPub!V942:X942)/1000000</f>
        <v>5.9100889999999996E-2</v>
      </c>
      <c r="G942" s="1">
        <f>SUM(BPub!AB942:AD942)/1000000</f>
        <v>1.58153E-3</v>
      </c>
    </row>
    <row r="943" spans="1:7" x14ac:dyDescent="0.25">
      <c r="A943" t="s">
        <v>937</v>
      </c>
      <c r="B943" s="1">
        <f>SUM(BPub!B943:D943)/1000000</f>
        <v>0.47231064</v>
      </c>
      <c r="C943" s="1">
        <f>SUM(BPub!G943:I943)/1000000</f>
        <v>0.37956784000000005</v>
      </c>
      <c r="D943" s="1">
        <f>SUM(BPub!L943:N943)/1000000</f>
        <v>0.11463382000000001</v>
      </c>
      <c r="E943" s="1">
        <f>SUM(BPub!Q943:S943)/1000000</f>
        <v>0.32496571000000002</v>
      </c>
      <c r="F943" s="1">
        <f>SUM(BPub!V943:X943)/1000000</f>
        <v>0.93857888</v>
      </c>
      <c r="G943" s="1">
        <f>SUM(BPub!AB943:AD943)/1000000</f>
        <v>0.59796687999999998</v>
      </c>
    </row>
    <row r="944" spans="1:7" x14ac:dyDescent="0.25">
      <c r="A944" t="s">
        <v>938</v>
      </c>
      <c r="B944" s="1">
        <f>SUM(BPub!B944:D944)/1000000</f>
        <v>22.387919329999999</v>
      </c>
      <c r="C944" s="1">
        <f>SUM(BPub!G944:I944)/1000000</f>
        <v>19.717457700000001</v>
      </c>
      <c r="D944" s="1">
        <f>SUM(BPub!L944:N944)/1000000</f>
        <v>45.578577259999996</v>
      </c>
      <c r="E944" s="1">
        <f>SUM(BPub!Q944:S944)/1000000</f>
        <v>47.951135170000001</v>
      </c>
      <c r="F944" s="1">
        <f>SUM(BPub!V944:X944)/1000000</f>
        <v>30.687094999999999</v>
      </c>
      <c r="G944" s="1">
        <f>SUM(BPub!AB944:AD944)/1000000</f>
        <v>40.784128450000004</v>
      </c>
    </row>
    <row r="945" spans="1:7" x14ac:dyDescent="0.25">
      <c r="A945" t="s">
        <v>939</v>
      </c>
      <c r="B945" s="1">
        <f>SUM(BPub!B945:D945)/1000000</f>
        <v>6.3188703499999992</v>
      </c>
      <c r="C945" s="1">
        <f>SUM(BPub!G945:I945)/1000000</f>
        <v>5.3283888099999999</v>
      </c>
      <c r="D945" s="1">
        <f>SUM(BPub!L945:N945)/1000000</f>
        <v>9.2000149199999992</v>
      </c>
      <c r="E945" s="1">
        <f>SUM(BPub!Q945:S945)/1000000</f>
        <v>21.525700430000004</v>
      </c>
      <c r="F945" s="1">
        <f>SUM(BPub!V945:X945)/1000000</f>
        <v>7.7014881899999992</v>
      </c>
      <c r="G945" s="1">
        <f>SUM(BPub!AB945:AD945)/1000000</f>
        <v>11.867682970000001</v>
      </c>
    </row>
    <row r="946" spans="1:7" x14ac:dyDescent="0.25">
      <c r="A946" t="s">
        <v>940</v>
      </c>
      <c r="B946" s="1">
        <f>SUM(BPub!B946:D946)/1000000</f>
        <v>15.116534370000002</v>
      </c>
      <c r="C946" s="1">
        <f>SUM(BPub!G946:I946)/1000000</f>
        <v>13.79523449</v>
      </c>
      <c r="D946" s="1">
        <f>SUM(BPub!L946:N946)/1000000</f>
        <v>35.701729899999997</v>
      </c>
      <c r="E946" s="1">
        <f>SUM(BPub!Q946:S946)/1000000</f>
        <v>17.14846223</v>
      </c>
      <c r="F946" s="1">
        <f>SUM(BPub!V946:X946)/1000000</f>
        <v>19.617580960000002</v>
      </c>
      <c r="G946" s="1">
        <f>SUM(BPub!AB946:AD946)/1000000</f>
        <v>20.262041060000001</v>
      </c>
    </row>
    <row r="947" spans="1:7" x14ac:dyDescent="0.25">
      <c r="A947" t="s">
        <v>941</v>
      </c>
      <c r="B947" s="1">
        <f>SUM(BPub!B947:D947)/1000000</f>
        <v>0</v>
      </c>
      <c r="C947" s="1">
        <f>SUM(BPub!G947:I947)/1000000</f>
        <v>6.7699999999999996E-6</v>
      </c>
      <c r="D947" s="1">
        <f>SUM(BPub!L947:N947)/1000000</f>
        <v>0.03</v>
      </c>
      <c r="E947" s="1">
        <f>SUM(BPub!Q947:S947)/1000000</f>
        <v>0</v>
      </c>
      <c r="F947" s="1">
        <f>SUM(BPub!V947:X947)/1000000</f>
        <v>0</v>
      </c>
      <c r="G947" s="1">
        <f>SUM(BPub!AB947:AD947)/1000000</f>
        <v>0</v>
      </c>
    </row>
    <row r="948" spans="1:7" x14ac:dyDescent="0.25">
      <c r="A948" t="s">
        <v>942</v>
      </c>
      <c r="B948" s="1">
        <f>SUM(BPub!B948:D948)/1000000</f>
        <v>0.95251461000000004</v>
      </c>
      <c r="C948" s="1">
        <f>SUM(BPub!G948:I948)/1000000</f>
        <v>0.59382763000000005</v>
      </c>
      <c r="D948" s="1">
        <f>SUM(BPub!L948:N948)/1000000</f>
        <v>0.64683243999999995</v>
      </c>
      <c r="E948" s="1">
        <f>SUM(BPub!Q948:S948)/1000000</f>
        <v>9.2769725100000002</v>
      </c>
      <c r="F948" s="1">
        <f>SUM(BPub!V948:X948)/1000000</f>
        <v>3.36802585</v>
      </c>
      <c r="G948" s="1">
        <f>SUM(BPub!AB948:AD948)/1000000</f>
        <v>8.6544044200000005</v>
      </c>
    </row>
    <row r="949" spans="1:7" x14ac:dyDescent="0.25">
      <c r="A949" t="s">
        <v>943</v>
      </c>
      <c r="B949" s="1">
        <f>SUM(BPub!B949:D949)/1000000</f>
        <v>0.76570393999999997</v>
      </c>
      <c r="C949" s="1">
        <f>SUM(BPub!G949:I949)/1000000</f>
        <v>1.4181843999999999</v>
      </c>
      <c r="D949" s="1">
        <f>SUM(BPub!L949:N949)/1000000</f>
        <v>2.2867897500000001</v>
      </c>
      <c r="E949" s="1">
        <f>SUM(BPub!Q949:S949)/1000000</f>
        <v>2.61361943</v>
      </c>
      <c r="F949" s="1">
        <f>SUM(BPub!V949:X949)/1000000</f>
        <v>0.99836192000000001</v>
      </c>
      <c r="G949" s="1">
        <f>SUM(BPub!AB949:AD949)/1000000</f>
        <v>1.5743783500000001</v>
      </c>
    </row>
    <row r="950" spans="1:7" x14ac:dyDescent="0.25">
      <c r="A950" t="s">
        <v>944</v>
      </c>
      <c r="B950" s="1">
        <f>SUM(BPub!B950:D950)/1000000</f>
        <v>40.817085679999998</v>
      </c>
      <c r="C950" s="1">
        <f>SUM(BPub!G950:I950)/1000000</f>
        <v>33.03532637</v>
      </c>
      <c r="D950" s="1">
        <f>SUM(BPub!L950:N950)/1000000</f>
        <v>34.802419069999999</v>
      </c>
      <c r="E950" s="1">
        <f>SUM(BPub!Q950:S950)/1000000</f>
        <v>61.06536247999999</v>
      </c>
      <c r="F950" s="1">
        <f>SUM(BPub!V950:X950)/1000000</f>
        <v>73.115955649999989</v>
      </c>
      <c r="G950" s="1">
        <f>SUM(BPub!AB950:AD950)/1000000</f>
        <v>119.30890237999999</v>
      </c>
    </row>
    <row r="951" spans="1:7" x14ac:dyDescent="0.25">
      <c r="A951" t="s">
        <v>945</v>
      </c>
      <c r="B951" s="1">
        <f>SUM(BPub!B951:D951)/1000000</f>
        <v>221.99769644999998</v>
      </c>
      <c r="C951" s="1">
        <f>SUM(BPub!G951:I951)/1000000</f>
        <v>355.21717405999999</v>
      </c>
      <c r="D951" s="1">
        <f>SUM(BPub!L951:N951)/1000000</f>
        <v>261.89264901000001</v>
      </c>
      <c r="E951" s="1">
        <f>SUM(BPub!Q951:S951)/1000000</f>
        <v>338.72160864</v>
      </c>
      <c r="F951" s="1">
        <f>SUM(BPub!V951:X951)/1000000</f>
        <v>407.39896853000005</v>
      </c>
      <c r="G951" s="1">
        <f>SUM(BPub!AB951:AD951)/1000000</f>
        <v>371.63436396000003</v>
      </c>
    </row>
    <row r="952" spans="1:7" x14ac:dyDescent="0.25">
      <c r="A952" t="s">
        <v>946</v>
      </c>
      <c r="B952" s="1">
        <f>SUM(BPub!B952:D952)/1000000</f>
        <v>0</v>
      </c>
      <c r="C952" s="1">
        <f>SUM(BPub!G952:I952)/1000000</f>
        <v>0</v>
      </c>
      <c r="D952" s="1">
        <f>SUM(BPub!L952:N952)/1000000</f>
        <v>0</v>
      </c>
      <c r="E952" s="1">
        <f>SUM(BPub!Q952:S952)/1000000</f>
        <v>0</v>
      </c>
      <c r="F952" s="1">
        <f>SUM(BPub!V952:X952)/1000000</f>
        <v>0</v>
      </c>
      <c r="G952" s="1">
        <f>SUM(BPub!AB952:AD952)/1000000</f>
        <v>0</v>
      </c>
    </row>
    <row r="953" spans="1:7" x14ac:dyDescent="0.25">
      <c r="A953" t="s">
        <v>947</v>
      </c>
      <c r="B953" s="1">
        <f>SUM(BPub!B953:D953)/1000000</f>
        <v>0</v>
      </c>
      <c r="C953" s="1">
        <f>SUM(BPub!G953:I953)/1000000</f>
        <v>0</v>
      </c>
      <c r="D953" s="1">
        <f>SUM(BPub!L953:N953)/1000000</f>
        <v>0</v>
      </c>
      <c r="E953" s="1">
        <f>SUM(BPub!Q953:S953)/1000000</f>
        <v>0</v>
      </c>
      <c r="F953" s="1">
        <f>SUM(BPub!V953:X953)/1000000</f>
        <v>0</v>
      </c>
      <c r="G953" s="1">
        <f>SUM(BPub!AB953:AD953)/1000000</f>
        <v>0</v>
      </c>
    </row>
    <row r="954" spans="1:7" x14ac:dyDescent="0.25">
      <c r="A954" t="s">
        <v>948</v>
      </c>
      <c r="B954" s="1">
        <f>SUM(BPub!B954:D954)/1000000</f>
        <v>0</v>
      </c>
      <c r="C954" s="1">
        <f>SUM(BPub!G954:I954)/1000000</f>
        <v>0</v>
      </c>
      <c r="D954" s="1">
        <f>SUM(BPub!L954:N954)/1000000</f>
        <v>0</v>
      </c>
      <c r="E954" s="1">
        <f>SUM(BPub!Q954:S954)/1000000</f>
        <v>0</v>
      </c>
      <c r="F954" s="1">
        <f>SUM(BPub!V954:X954)/1000000</f>
        <v>0</v>
      </c>
      <c r="G954" s="1">
        <f>SUM(BPub!AB954:AD954)/1000000</f>
        <v>0</v>
      </c>
    </row>
    <row r="955" spans="1:7" x14ac:dyDescent="0.25">
      <c r="A955" t="s">
        <v>949</v>
      </c>
      <c r="B955" s="1">
        <f>SUM(BPub!B955:D955)/1000000</f>
        <v>0</v>
      </c>
      <c r="C955" s="1">
        <f>SUM(BPub!G955:I955)/1000000</f>
        <v>0</v>
      </c>
      <c r="D955" s="1">
        <f>SUM(BPub!L955:N955)/1000000</f>
        <v>0</v>
      </c>
      <c r="E955" s="1">
        <f>SUM(BPub!Q955:S955)/1000000</f>
        <v>0</v>
      </c>
      <c r="F955" s="1">
        <f>SUM(BPub!V955:X955)/1000000</f>
        <v>0</v>
      </c>
      <c r="G955" s="1">
        <f>SUM(BPub!AB955:AD955)/1000000</f>
        <v>0</v>
      </c>
    </row>
    <row r="956" spans="1:7" x14ac:dyDescent="0.25">
      <c r="A956" t="s">
        <v>950</v>
      </c>
      <c r="B956" s="1">
        <f>SUM(BPub!B956:D956)/1000000</f>
        <v>0</v>
      </c>
      <c r="C956" s="1">
        <f>SUM(BPub!G956:I956)/1000000</f>
        <v>0</v>
      </c>
      <c r="D956" s="1">
        <f>SUM(BPub!L956:N956)/1000000</f>
        <v>0</v>
      </c>
      <c r="E956" s="1">
        <f>SUM(BPub!Q956:S956)/1000000</f>
        <v>0</v>
      </c>
      <c r="F956" s="1">
        <f>SUM(BPub!V956:X956)/1000000</f>
        <v>0</v>
      </c>
      <c r="G956" s="1">
        <f>SUM(BPub!AB956:AD956)/1000000</f>
        <v>0</v>
      </c>
    </row>
    <row r="957" spans="1:7" x14ac:dyDescent="0.25">
      <c r="A957" t="s">
        <v>951</v>
      </c>
      <c r="B957" s="1">
        <f>SUM(BPub!B957:D957)/1000000</f>
        <v>0</v>
      </c>
      <c r="C957" s="1">
        <f>SUM(BPub!G957:I957)/1000000</f>
        <v>0</v>
      </c>
      <c r="D957" s="1">
        <f>SUM(BPub!L957:N957)/1000000</f>
        <v>0</v>
      </c>
      <c r="E957" s="1">
        <f>SUM(BPub!Q957:S957)/1000000</f>
        <v>0</v>
      </c>
      <c r="F957" s="1">
        <f>SUM(BPub!V957:X957)/1000000</f>
        <v>0</v>
      </c>
      <c r="G957" s="1">
        <f>SUM(BPub!AB957:AD957)/1000000</f>
        <v>0</v>
      </c>
    </row>
    <row r="958" spans="1:7" x14ac:dyDescent="0.25">
      <c r="A958" t="s">
        <v>952</v>
      </c>
      <c r="B958" s="1">
        <f>SUM(BPub!B958:D958)/1000000</f>
        <v>0</v>
      </c>
      <c r="C958" s="1">
        <f>SUM(BPub!G958:I958)/1000000</f>
        <v>0</v>
      </c>
      <c r="D958" s="1">
        <f>SUM(BPub!L958:N958)/1000000</f>
        <v>0</v>
      </c>
      <c r="E958" s="1">
        <f>SUM(BPub!Q958:S958)/1000000</f>
        <v>0</v>
      </c>
      <c r="F958" s="1">
        <f>SUM(BPub!V958:X958)/1000000</f>
        <v>0</v>
      </c>
      <c r="G958" s="1">
        <f>SUM(BPub!AB958:AD958)/1000000</f>
        <v>0</v>
      </c>
    </row>
    <row r="959" spans="1:7" x14ac:dyDescent="0.25">
      <c r="A959" t="s">
        <v>953</v>
      </c>
      <c r="B959" s="1">
        <f>SUM(BPub!B959:D959)/1000000</f>
        <v>0</v>
      </c>
      <c r="C959" s="1">
        <f>SUM(BPub!G959:I959)/1000000</f>
        <v>0</v>
      </c>
      <c r="D959" s="1">
        <f>SUM(BPub!L959:N959)/1000000</f>
        <v>0</v>
      </c>
      <c r="E959" s="1">
        <f>SUM(BPub!Q959:S959)/1000000</f>
        <v>0</v>
      </c>
      <c r="F959" s="1">
        <f>SUM(BPub!V959:X959)/1000000</f>
        <v>0</v>
      </c>
      <c r="G959" s="1">
        <f>SUM(BPub!AB959:AD959)/1000000</f>
        <v>0</v>
      </c>
    </row>
    <row r="960" spans="1:7" x14ac:dyDescent="0.25">
      <c r="A960" t="s">
        <v>954</v>
      </c>
      <c r="B960" s="1">
        <f>SUM(BPub!B960:D960)/1000000</f>
        <v>0</v>
      </c>
      <c r="C960" s="1">
        <f>SUM(BPub!G960:I960)/1000000</f>
        <v>0</v>
      </c>
      <c r="D960" s="1">
        <f>SUM(BPub!L960:N960)/1000000</f>
        <v>0</v>
      </c>
      <c r="E960" s="1">
        <f>SUM(BPub!Q960:S960)/1000000</f>
        <v>0</v>
      </c>
      <c r="F960" s="1">
        <f>SUM(BPub!V960:X960)/1000000</f>
        <v>0</v>
      </c>
      <c r="G960" s="1">
        <f>SUM(BPub!AB960:AD960)/1000000</f>
        <v>0</v>
      </c>
    </row>
    <row r="961" spans="1:7" x14ac:dyDescent="0.25">
      <c r="A961" t="s">
        <v>955</v>
      </c>
      <c r="B961" s="1">
        <f>SUM(BPub!B961:D961)/1000000</f>
        <v>0</v>
      </c>
      <c r="C961" s="1">
        <f>SUM(BPub!G961:I961)/1000000</f>
        <v>0</v>
      </c>
      <c r="D961" s="1">
        <f>SUM(BPub!L961:N961)/1000000</f>
        <v>0</v>
      </c>
      <c r="E961" s="1">
        <f>SUM(BPub!Q961:S961)/1000000</f>
        <v>0</v>
      </c>
      <c r="F961" s="1">
        <f>SUM(BPub!V961:X961)/1000000</f>
        <v>0</v>
      </c>
      <c r="G961" s="1">
        <f>SUM(BPub!AB961:AD961)/1000000</f>
        <v>0</v>
      </c>
    </row>
    <row r="962" spans="1:7" x14ac:dyDescent="0.25">
      <c r="A962" t="s">
        <v>956</v>
      </c>
      <c r="B962" s="1">
        <f>SUM(BPub!B962:D962)/1000000</f>
        <v>0</v>
      </c>
      <c r="C962" s="1">
        <f>SUM(BPub!G962:I962)/1000000</f>
        <v>0</v>
      </c>
      <c r="D962" s="1">
        <f>SUM(BPub!L962:N962)/1000000</f>
        <v>0</v>
      </c>
      <c r="E962" s="1">
        <f>SUM(BPub!Q962:S962)/1000000</f>
        <v>0</v>
      </c>
      <c r="F962" s="1">
        <f>SUM(BPub!V962:X962)/1000000</f>
        <v>0</v>
      </c>
      <c r="G962" s="1">
        <f>SUM(BPub!AB962:AD962)/1000000</f>
        <v>0</v>
      </c>
    </row>
    <row r="963" spans="1:7" x14ac:dyDescent="0.25">
      <c r="A963" t="s">
        <v>957</v>
      </c>
      <c r="B963" s="1">
        <f>SUM(BPub!B963:D963)/1000000</f>
        <v>0</v>
      </c>
      <c r="C963" s="1">
        <f>SUM(BPub!G963:I963)/1000000</f>
        <v>0</v>
      </c>
      <c r="D963" s="1">
        <f>SUM(BPub!L963:N963)/1000000</f>
        <v>0</v>
      </c>
      <c r="E963" s="1">
        <f>SUM(BPub!Q963:S963)/1000000</f>
        <v>0</v>
      </c>
      <c r="F963" s="1">
        <f>SUM(BPub!V963:X963)/1000000</f>
        <v>0</v>
      </c>
      <c r="G963" s="1">
        <f>SUM(BPub!AB963:AD963)/1000000</f>
        <v>0</v>
      </c>
    </row>
    <row r="964" spans="1:7" x14ac:dyDescent="0.25">
      <c r="A964" t="s">
        <v>958</v>
      </c>
      <c r="B964" s="1">
        <f>SUM(BPub!B964:D964)/1000000</f>
        <v>0</v>
      </c>
      <c r="C964" s="1">
        <f>SUM(BPub!G964:I964)/1000000</f>
        <v>0</v>
      </c>
      <c r="D964" s="1">
        <f>SUM(BPub!L964:N964)/1000000</f>
        <v>0</v>
      </c>
      <c r="E964" s="1">
        <f>SUM(BPub!Q964:S964)/1000000</f>
        <v>0</v>
      </c>
      <c r="F964" s="1">
        <f>SUM(BPub!V964:X964)/1000000</f>
        <v>0</v>
      </c>
      <c r="G964" s="1">
        <f>SUM(BPub!AB964:AD964)/1000000</f>
        <v>0</v>
      </c>
    </row>
    <row r="965" spans="1:7" x14ac:dyDescent="0.25">
      <c r="A965" t="s">
        <v>959</v>
      </c>
      <c r="B965" s="1">
        <f>SUM(BPub!B965:D965)/1000000</f>
        <v>0</v>
      </c>
      <c r="C965" s="1">
        <f>SUM(BPub!G965:I965)/1000000</f>
        <v>0</v>
      </c>
      <c r="D965" s="1">
        <f>SUM(BPub!L965:N965)/1000000</f>
        <v>0</v>
      </c>
      <c r="E965" s="1">
        <f>SUM(BPub!Q965:S965)/1000000</f>
        <v>0</v>
      </c>
      <c r="F965" s="1">
        <f>SUM(BPub!V965:X965)/1000000</f>
        <v>0</v>
      </c>
      <c r="G965" s="1">
        <f>SUM(BPub!AB965:AD965)/1000000</f>
        <v>0</v>
      </c>
    </row>
    <row r="966" spans="1:7" x14ac:dyDescent="0.25">
      <c r="A966" t="s">
        <v>960</v>
      </c>
      <c r="B966" s="1">
        <f>SUM(BPub!B966:D966)/1000000</f>
        <v>0</v>
      </c>
      <c r="C966" s="1">
        <f>SUM(BPub!G966:I966)/1000000</f>
        <v>0</v>
      </c>
      <c r="D966" s="1">
        <f>SUM(BPub!L966:N966)/1000000</f>
        <v>0</v>
      </c>
      <c r="E966" s="1">
        <f>SUM(BPub!Q966:S966)/1000000</f>
        <v>0</v>
      </c>
      <c r="F966" s="1">
        <f>SUM(BPub!V966:X966)/1000000</f>
        <v>0</v>
      </c>
      <c r="G966" s="1">
        <f>SUM(BPub!AB966:AD966)/1000000</f>
        <v>0</v>
      </c>
    </row>
    <row r="967" spans="1:7" x14ac:dyDescent="0.25">
      <c r="A967" t="s">
        <v>961</v>
      </c>
      <c r="B967" s="1">
        <f>SUM(BPub!B967:D967)/1000000</f>
        <v>221.99769644999998</v>
      </c>
      <c r="C967" s="1">
        <f>SUM(BPub!G967:I967)/1000000</f>
        <v>355.21717405999999</v>
      </c>
      <c r="D967" s="1">
        <f>SUM(BPub!L967:N967)/1000000</f>
        <v>261.89264901000001</v>
      </c>
      <c r="E967" s="1">
        <f>SUM(BPub!Q967:S967)/1000000</f>
        <v>338.72160864</v>
      </c>
      <c r="F967" s="1">
        <f>SUM(BPub!V967:X967)/1000000</f>
        <v>407.39896853000005</v>
      </c>
      <c r="G967" s="1">
        <f>SUM(BPub!AB967:AD967)/1000000</f>
        <v>371.63436396000003</v>
      </c>
    </row>
    <row r="968" spans="1:7" x14ac:dyDescent="0.25">
      <c r="A968" t="s">
        <v>962</v>
      </c>
      <c r="B968" s="1">
        <f>SUM(BPub!B968:D968)/1000000</f>
        <v>0</v>
      </c>
      <c r="C968" s="1">
        <f>SUM(BPub!G968:I968)/1000000</f>
        <v>0</v>
      </c>
      <c r="D968" s="1">
        <f>SUM(BPub!L968:N968)/1000000</f>
        <v>0</v>
      </c>
      <c r="E968" s="1">
        <f>SUM(BPub!Q968:S968)/1000000</f>
        <v>0</v>
      </c>
      <c r="F968" s="1">
        <f>SUM(BPub!V968:X968)/1000000</f>
        <v>0</v>
      </c>
      <c r="G968" s="1">
        <f>SUM(BPub!AB968:AD968)/1000000</f>
        <v>0</v>
      </c>
    </row>
    <row r="969" spans="1:7" x14ac:dyDescent="0.25">
      <c r="A969" t="s">
        <v>963</v>
      </c>
      <c r="B969" s="1">
        <f>SUM(BPub!B969:D969)/1000000</f>
        <v>0</v>
      </c>
      <c r="C969" s="1">
        <f>SUM(BPub!G969:I969)/1000000</f>
        <v>0</v>
      </c>
      <c r="D969" s="1">
        <f>SUM(BPub!L969:N969)/1000000</f>
        <v>0</v>
      </c>
      <c r="E969" s="1">
        <f>SUM(BPub!Q969:S969)/1000000</f>
        <v>0</v>
      </c>
      <c r="F969" s="1">
        <f>SUM(BPub!V969:X969)/1000000</f>
        <v>0</v>
      </c>
      <c r="G969" s="1">
        <f>SUM(BPub!AB969:AD969)/1000000</f>
        <v>0</v>
      </c>
    </row>
    <row r="970" spans="1:7" x14ac:dyDescent="0.25">
      <c r="A970" t="s">
        <v>964</v>
      </c>
      <c r="B970" s="1">
        <f>SUM(BPub!B970:D970)/1000000</f>
        <v>0</v>
      </c>
      <c r="C970" s="1">
        <f>SUM(BPub!G970:I970)/1000000</f>
        <v>0</v>
      </c>
      <c r="D970" s="1">
        <f>SUM(BPub!L970:N970)/1000000</f>
        <v>0</v>
      </c>
      <c r="E970" s="1">
        <f>SUM(BPub!Q970:S970)/1000000</f>
        <v>0</v>
      </c>
      <c r="F970" s="1">
        <f>SUM(BPub!V970:X970)/1000000</f>
        <v>0</v>
      </c>
      <c r="G970" s="1">
        <f>SUM(BPub!AB970:AD970)/1000000</f>
        <v>0</v>
      </c>
    </row>
    <row r="971" spans="1:7" x14ac:dyDescent="0.25">
      <c r="A971" t="s">
        <v>965</v>
      </c>
      <c r="B971" s="1">
        <f>SUM(BPub!B971:D971)/1000000</f>
        <v>0</v>
      </c>
      <c r="C971" s="1">
        <f>SUM(BPub!G971:I971)/1000000</f>
        <v>0</v>
      </c>
      <c r="D971" s="1">
        <f>SUM(BPub!L971:N971)/1000000</f>
        <v>0</v>
      </c>
      <c r="E971" s="1">
        <f>SUM(BPub!Q971:S971)/1000000</f>
        <v>0</v>
      </c>
      <c r="F971" s="1">
        <f>SUM(BPub!V971:X971)/1000000</f>
        <v>0</v>
      </c>
      <c r="G971" s="1">
        <f>SUM(BPub!AB971:AD971)/1000000</f>
        <v>0</v>
      </c>
    </row>
    <row r="972" spans="1:7" x14ac:dyDescent="0.25">
      <c r="A972" t="s">
        <v>966</v>
      </c>
      <c r="B972" s="1">
        <f>SUM(BPub!B972:D972)/1000000</f>
        <v>0</v>
      </c>
      <c r="C972" s="1">
        <f>SUM(BPub!G972:I972)/1000000</f>
        <v>0</v>
      </c>
      <c r="D972" s="1">
        <f>SUM(BPub!L972:N972)/1000000</f>
        <v>0</v>
      </c>
      <c r="E972" s="1">
        <f>SUM(BPub!Q972:S972)/1000000</f>
        <v>0</v>
      </c>
      <c r="F972" s="1">
        <f>SUM(BPub!V972:X972)/1000000</f>
        <v>0</v>
      </c>
      <c r="G972" s="1">
        <f>SUM(BPub!AB972:AD972)/1000000</f>
        <v>0</v>
      </c>
    </row>
    <row r="973" spans="1:7" x14ac:dyDescent="0.25">
      <c r="A973" t="s">
        <v>967</v>
      </c>
      <c r="B973" s="1">
        <f>SUM(BPub!B973:D973)/1000000</f>
        <v>0</v>
      </c>
      <c r="C973" s="1">
        <f>SUM(BPub!G973:I973)/1000000</f>
        <v>0</v>
      </c>
      <c r="D973" s="1">
        <f>SUM(BPub!L973:N973)/1000000</f>
        <v>0</v>
      </c>
      <c r="E973" s="1">
        <f>SUM(BPub!Q973:S973)/1000000</f>
        <v>0</v>
      </c>
      <c r="F973" s="1">
        <f>SUM(BPub!V973:X973)/1000000</f>
        <v>0</v>
      </c>
      <c r="G973" s="1">
        <f>SUM(BPub!AB973:AD973)/1000000</f>
        <v>0</v>
      </c>
    </row>
    <row r="974" spans="1:7" x14ac:dyDescent="0.25">
      <c r="A974" t="s">
        <v>968</v>
      </c>
      <c r="B974" s="1">
        <f>SUM(BPub!B974:D974)/1000000</f>
        <v>0</v>
      </c>
      <c r="C974" s="1">
        <f>SUM(BPub!G974:I974)/1000000</f>
        <v>0</v>
      </c>
      <c r="D974" s="1">
        <f>SUM(BPub!L974:N974)/1000000</f>
        <v>0</v>
      </c>
      <c r="E974" s="1">
        <f>SUM(BPub!Q974:S974)/1000000</f>
        <v>0</v>
      </c>
      <c r="F974" s="1">
        <f>SUM(BPub!V974:X974)/1000000</f>
        <v>0</v>
      </c>
      <c r="G974" s="1">
        <f>SUM(BPub!AB974:AD974)/1000000</f>
        <v>0</v>
      </c>
    </row>
    <row r="975" spans="1:7" x14ac:dyDescent="0.25">
      <c r="A975" t="s">
        <v>969</v>
      </c>
      <c r="B975" s="1">
        <f>SUM(BPub!B975:D975)/1000000</f>
        <v>0</v>
      </c>
      <c r="C975" s="1">
        <f>SUM(BPub!G975:I975)/1000000</f>
        <v>0</v>
      </c>
      <c r="D975" s="1">
        <f>SUM(BPub!L975:N975)/1000000</f>
        <v>0</v>
      </c>
      <c r="E975" s="1">
        <f>SUM(BPub!Q975:S975)/1000000</f>
        <v>0</v>
      </c>
      <c r="F975" s="1">
        <f>SUM(BPub!V975:X975)/1000000</f>
        <v>0</v>
      </c>
      <c r="G975" s="1">
        <f>SUM(BPub!AB975:AD975)/1000000</f>
        <v>0</v>
      </c>
    </row>
    <row r="976" spans="1:7" x14ac:dyDescent="0.25">
      <c r="A976" t="s">
        <v>970</v>
      </c>
      <c r="B976" s="1">
        <f>SUM(BPub!B976:D976)/1000000</f>
        <v>0</v>
      </c>
      <c r="C976" s="1">
        <f>SUM(BPub!G976:I976)/1000000</f>
        <v>0</v>
      </c>
      <c r="D976" s="1">
        <f>SUM(BPub!L976:N976)/1000000</f>
        <v>0</v>
      </c>
      <c r="E976" s="1">
        <f>SUM(BPub!Q976:S976)/1000000</f>
        <v>0</v>
      </c>
      <c r="F976" s="1">
        <f>SUM(BPub!V976:X976)/1000000</f>
        <v>0</v>
      </c>
      <c r="G976" s="1">
        <f>SUM(BPub!AB976:AD976)/1000000</f>
        <v>0</v>
      </c>
    </row>
    <row r="977" spans="1:7" x14ac:dyDescent="0.25">
      <c r="A977" t="s">
        <v>971</v>
      </c>
      <c r="B977" s="1">
        <f>SUM(BPub!B977:D977)/1000000</f>
        <v>0</v>
      </c>
      <c r="C977" s="1">
        <f>SUM(BPub!G977:I977)/1000000</f>
        <v>0</v>
      </c>
      <c r="D977" s="1">
        <f>SUM(BPub!L977:N977)/1000000</f>
        <v>0</v>
      </c>
      <c r="E977" s="1">
        <f>SUM(BPub!Q977:S977)/1000000</f>
        <v>0</v>
      </c>
      <c r="F977" s="1">
        <f>SUM(BPub!V977:X977)/1000000</f>
        <v>0</v>
      </c>
      <c r="G977" s="1">
        <f>SUM(BPub!AB977:AD977)/1000000</f>
        <v>0</v>
      </c>
    </row>
    <row r="978" spans="1:7" x14ac:dyDescent="0.25">
      <c r="A978" t="s">
        <v>972</v>
      </c>
      <c r="B978" s="1">
        <f>SUM(BPub!B978:D978)/1000000</f>
        <v>0</v>
      </c>
      <c r="C978" s="1">
        <f>SUM(BPub!G978:I978)/1000000</f>
        <v>0</v>
      </c>
      <c r="D978" s="1">
        <f>SUM(BPub!L978:N978)/1000000</f>
        <v>0</v>
      </c>
      <c r="E978" s="1">
        <f>SUM(BPub!Q978:S978)/1000000</f>
        <v>0</v>
      </c>
      <c r="F978" s="1">
        <f>SUM(BPub!V978:X978)/1000000</f>
        <v>0</v>
      </c>
      <c r="G978" s="1">
        <f>SUM(BPub!AB978:AD978)/1000000</f>
        <v>0</v>
      </c>
    </row>
    <row r="979" spans="1:7" x14ac:dyDescent="0.25">
      <c r="A979" t="s">
        <v>973</v>
      </c>
      <c r="B979" s="1">
        <f>SUM(BPub!B979:D979)/1000000</f>
        <v>0</v>
      </c>
      <c r="C979" s="1">
        <f>SUM(BPub!G979:I979)/1000000</f>
        <v>0</v>
      </c>
      <c r="D979" s="1">
        <f>SUM(BPub!L979:N979)/1000000</f>
        <v>0</v>
      </c>
      <c r="E979" s="1">
        <f>SUM(BPub!Q979:S979)/1000000</f>
        <v>0</v>
      </c>
      <c r="F979" s="1">
        <f>SUM(BPub!V979:X979)/1000000</f>
        <v>0</v>
      </c>
      <c r="G979" s="1">
        <f>SUM(BPub!AB979:AD979)/1000000</f>
        <v>0</v>
      </c>
    </row>
    <row r="980" spans="1:7" x14ac:dyDescent="0.25">
      <c r="A980" t="s">
        <v>974</v>
      </c>
      <c r="B980" s="1">
        <f>SUM(BPub!B980:D980)/1000000</f>
        <v>221.99769644999998</v>
      </c>
      <c r="C980" s="1">
        <f>SUM(BPub!G980:I980)/1000000</f>
        <v>355.21717405999999</v>
      </c>
      <c r="D980" s="1">
        <f>SUM(BPub!L980:N980)/1000000</f>
        <v>261.89264901000001</v>
      </c>
      <c r="E980" s="1">
        <f>SUM(BPub!Q980:S980)/1000000</f>
        <v>338.72160864</v>
      </c>
      <c r="F980" s="1">
        <f>SUM(BPub!V980:X980)/1000000</f>
        <v>407.39896853000005</v>
      </c>
      <c r="G980" s="1">
        <f>SUM(BPub!AB980:AD980)/1000000</f>
        <v>371.63436396000003</v>
      </c>
    </row>
    <row r="981" spans="1:7" x14ac:dyDescent="0.25">
      <c r="A981" t="s">
        <v>975</v>
      </c>
      <c r="B981" s="1">
        <f>SUM(BPub!B981:D981)/1000000</f>
        <v>221.99769644999998</v>
      </c>
      <c r="C981" s="1">
        <f>SUM(BPub!G981:I981)/1000000</f>
        <v>355.21717405999999</v>
      </c>
      <c r="D981" s="1">
        <f>SUM(BPub!L981:N981)/1000000</f>
        <v>261.89264901000001</v>
      </c>
      <c r="E981" s="1">
        <f>SUM(BPub!Q981:S981)/1000000</f>
        <v>338.72160864</v>
      </c>
      <c r="F981" s="1">
        <f>SUM(BPub!V981:X981)/1000000</f>
        <v>407.05170253000006</v>
      </c>
      <c r="G981" s="1">
        <f>SUM(BPub!AB981:AD981)/1000000</f>
        <v>103.92351221999999</v>
      </c>
    </row>
    <row r="982" spans="1:7" x14ac:dyDescent="0.25">
      <c r="A982" t="s">
        <v>976</v>
      </c>
      <c r="B982" s="1">
        <f>SUM(BPub!B982:D982)/1000000</f>
        <v>0</v>
      </c>
      <c r="C982" s="1">
        <f>SUM(BPub!G982:I982)/1000000</f>
        <v>0</v>
      </c>
      <c r="D982" s="1">
        <f>SUM(BPub!L982:N982)/1000000</f>
        <v>0</v>
      </c>
      <c r="E982" s="1">
        <f>SUM(BPub!Q982:S982)/1000000</f>
        <v>0</v>
      </c>
      <c r="F982" s="1">
        <f>SUM(BPub!V982:X982)/1000000</f>
        <v>0</v>
      </c>
      <c r="G982" s="1">
        <f>SUM(BPub!AB982:AD982)/1000000</f>
        <v>0</v>
      </c>
    </row>
    <row r="983" spans="1:7" x14ac:dyDescent="0.25">
      <c r="A983" t="s">
        <v>977</v>
      </c>
      <c r="B983" s="1">
        <f>SUM(BPub!B983:D983)/1000000</f>
        <v>0</v>
      </c>
      <c r="C983" s="1">
        <f>SUM(BPub!G983:I983)/1000000</f>
        <v>0</v>
      </c>
      <c r="D983" s="1">
        <f>SUM(BPub!L983:N983)/1000000</f>
        <v>0</v>
      </c>
      <c r="E983" s="1">
        <f>SUM(BPub!Q983:S983)/1000000</f>
        <v>0</v>
      </c>
      <c r="F983" s="1">
        <f>SUM(BPub!V983:X983)/1000000</f>
        <v>0</v>
      </c>
      <c r="G983" s="1">
        <f>SUM(BPub!AB983:AD983)/1000000</f>
        <v>0</v>
      </c>
    </row>
    <row r="984" spans="1:7" x14ac:dyDescent="0.25">
      <c r="A984" t="s">
        <v>978</v>
      </c>
      <c r="B984" s="1">
        <f>SUM(BPub!B984:D984)/1000000</f>
        <v>0</v>
      </c>
      <c r="C984" s="1">
        <f>SUM(BPub!G984:I984)/1000000</f>
        <v>0</v>
      </c>
      <c r="D984" s="1">
        <f>SUM(BPub!L984:N984)/1000000</f>
        <v>0</v>
      </c>
      <c r="E984" s="1">
        <f>SUM(BPub!Q984:S984)/1000000</f>
        <v>0</v>
      </c>
      <c r="F984" s="1">
        <f>SUM(BPub!V984:X984)/1000000</f>
        <v>0.34726600000000002</v>
      </c>
      <c r="G984" s="1">
        <f>SUM(BPub!AB984:AD984)/1000000</f>
        <v>0.39705099999999999</v>
      </c>
    </row>
    <row r="985" spans="1:7" x14ac:dyDescent="0.25">
      <c r="A985" t="s">
        <v>979</v>
      </c>
      <c r="B985" s="1">
        <f>SUM(BPub!B985:D985)/1000000</f>
        <v>0</v>
      </c>
      <c r="C985" s="1">
        <f>SUM(BPub!G985:I985)/1000000</f>
        <v>0</v>
      </c>
      <c r="D985" s="1">
        <f>SUM(BPub!L985:N985)/1000000</f>
        <v>0</v>
      </c>
      <c r="E985" s="1">
        <f>SUM(BPub!Q985:S985)/1000000</f>
        <v>0</v>
      </c>
      <c r="F985" s="1">
        <f>SUM(BPub!V985:X985)/1000000</f>
        <v>0</v>
      </c>
      <c r="G985" s="1">
        <f>SUM(BPub!AB985:AD985)/1000000</f>
        <v>0</v>
      </c>
    </row>
    <row r="986" spans="1:7" x14ac:dyDescent="0.25">
      <c r="A986" t="s">
        <v>980</v>
      </c>
      <c r="B986" s="1">
        <f>SUM(BPub!B986:D986)/1000000</f>
        <v>0</v>
      </c>
      <c r="C986" s="1">
        <f>SUM(BPub!G986:I986)/1000000</f>
        <v>0</v>
      </c>
      <c r="D986" s="1">
        <f>SUM(BPub!L986:N986)/1000000</f>
        <v>0</v>
      </c>
      <c r="E986" s="1">
        <f>SUM(BPub!Q986:S986)/1000000</f>
        <v>0</v>
      </c>
      <c r="F986" s="1">
        <f>SUM(BPub!V986:X986)/1000000</f>
        <v>0</v>
      </c>
      <c r="G986" s="1">
        <f>SUM(BPub!AB986:AD986)/1000000</f>
        <v>0</v>
      </c>
    </row>
    <row r="987" spans="1:7" x14ac:dyDescent="0.25">
      <c r="A987" t="s">
        <v>981</v>
      </c>
      <c r="B987" s="1">
        <f>SUM(BPub!B987:D987)/1000000</f>
        <v>0</v>
      </c>
      <c r="C987" s="1">
        <f>SUM(BPub!G987:I987)/1000000</f>
        <v>0</v>
      </c>
      <c r="D987" s="1">
        <f>SUM(BPub!L987:N987)/1000000</f>
        <v>0</v>
      </c>
      <c r="E987" s="1">
        <f>SUM(BPub!Q987:S987)/1000000</f>
        <v>0</v>
      </c>
      <c r="F987" s="1">
        <f>SUM(BPub!V987:X987)/1000000</f>
        <v>0</v>
      </c>
      <c r="G987" s="1">
        <f>SUM(BPub!AB987:AD987)/1000000</f>
        <v>0</v>
      </c>
    </row>
    <row r="988" spans="1:7" x14ac:dyDescent="0.25">
      <c r="A988" t="s">
        <v>982</v>
      </c>
      <c r="B988" s="1">
        <f>SUM(BPub!B988:D988)/1000000</f>
        <v>0</v>
      </c>
      <c r="C988" s="1">
        <f>SUM(BPub!G988:I988)/1000000</f>
        <v>0</v>
      </c>
      <c r="D988" s="1">
        <f>SUM(BPub!L988:N988)/1000000</f>
        <v>0</v>
      </c>
      <c r="E988" s="1">
        <f>SUM(BPub!Q988:S988)/1000000</f>
        <v>0</v>
      </c>
      <c r="F988" s="1">
        <f>SUM(BPub!V988:X988)/1000000</f>
        <v>0</v>
      </c>
      <c r="G988" s="1">
        <f>SUM(BPub!AB988:AD988)/1000000</f>
        <v>0</v>
      </c>
    </row>
    <row r="989" spans="1:7" x14ac:dyDescent="0.25">
      <c r="A989" t="s">
        <v>983</v>
      </c>
      <c r="B989" s="1">
        <f>SUM(BPub!B989:D989)/1000000</f>
        <v>0</v>
      </c>
      <c r="C989" s="1">
        <f>SUM(BPub!G989:I989)/1000000</f>
        <v>0</v>
      </c>
      <c r="D989" s="1">
        <f>SUM(BPub!L989:N989)/1000000</f>
        <v>0</v>
      </c>
      <c r="E989" s="1">
        <f>SUM(BPub!Q989:S989)/1000000</f>
        <v>0</v>
      </c>
      <c r="F989" s="1">
        <f>SUM(BPub!V989:X989)/1000000</f>
        <v>0</v>
      </c>
      <c r="G989" s="1">
        <f>SUM(BPub!AB989:AD989)/1000000</f>
        <v>0</v>
      </c>
    </row>
    <row r="990" spans="1:7" x14ac:dyDescent="0.25">
      <c r="A990" t="s">
        <v>984</v>
      </c>
      <c r="B990" s="1">
        <f>SUM(BPub!B990:D990)/1000000</f>
        <v>0</v>
      </c>
      <c r="C990" s="1">
        <f>SUM(BPub!G990:I990)/1000000</f>
        <v>0</v>
      </c>
      <c r="D990" s="1">
        <f>SUM(BPub!L990:N990)/1000000</f>
        <v>0</v>
      </c>
      <c r="E990" s="1">
        <f>SUM(BPub!Q990:S990)/1000000</f>
        <v>0</v>
      </c>
      <c r="F990" s="1">
        <f>SUM(BPub!V990:X990)/1000000</f>
        <v>0</v>
      </c>
      <c r="G990" s="1">
        <f>SUM(BPub!AB990:AD990)/1000000</f>
        <v>0</v>
      </c>
    </row>
    <row r="991" spans="1:7" x14ac:dyDescent="0.25">
      <c r="A991" t="s">
        <v>985</v>
      </c>
      <c r="B991" s="1">
        <f>SUM(BPub!B991:D991)/1000000</f>
        <v>0</v>
      </c>
      <c r="C991" s="1">
        <f>SUM(BPub!G991:I991)/1000000</f>
        <v>0</v>
      </c>
      <c r="D991" s="1">
        <f>SUM(BPub!L991:N991)/1000000</f>
        <v>0</v>
      </c>
      <c r="E991" s="1">
        <f>SUM(BPub!Q991:S991)/1000000</f>
        <v>0</v>
      </c>
      <c r="F991" s="1">
        <f>SUM(BPub!V991:X991)/1000000</f>
        <v>0</v>
      </c>
      <c r="G991" s="1">
        <f>SUM(BPub!AB991:AD991)/1000000</f>
        <v>0</v>
      </c>
    </row>
    <row r="992" spans="1:7" x14ac:dyDescent="0.25">
      <c r="A992" t="s">
        <v>986</v>
      </c>
      <c r="B992" s="1">
        <f>SUM(BPub!B992:D992)/1000000</f>
        <v>0</v>
      </c>
      <c r="C992" s="1">
        <f>SUM(BPub!G992:I992)/1000000</f>
        <v>0</v>
      </c>
      <c r="D992" s="1">
        <f>SUM(BPub!L992:N992)/1000000</f>
        <v>0</v>
      </c>
      <c r="E992" s="1">
        <f>SUM(BPub!Q992:S992)/1000000</f>
        <v>0</v>
      </c>
      <c r="F992" s="1">
        <f>SUM(BPub!V992:X992)/1000000</f>
        <v>0</v>
      </c>
      <c r="G992" s="1">
        <f>SUM(BPub!AB992:AD992)/1000000</f>
        <v>0</v>
      </c>
    </row>
    <row r="993" spans="1:7" x14ac:dyDescent="0.25">
      <c r="A993" t="s">
        <v>987</v>
      </c>
      <c r="B993" s="1">
        <f>SUM(BPub!B993:D993)/1000000</f>
        <v>0</v>
      </c>
      <c r="C993" s="1">
        <f>SUM(BPub!G993:I993)/1000000</f>
        <v>0</v>
      </c>
      <c r="D993" s="1">
        <f>SUM(BPub!L993:N993)/1000000</f>
        <v>0</v>
      </c>
      <c r="E993" s="1">
        <f>SUM(BPub!Q993:S993)/1000000</f>
        <v>0</v>
      </c>
      <c r="F993" s="1">
        <f>SUM(BPub!V993:X993)/1000000</f>
        <v>0</v>
      </c>
      <c r="G993" s="1">
        <f>SUM(BPub!AB993:AD993)/1000000</f>
        <v>0</v>
      </c>
    </row>
    <row r="994" spans="1:7" x14ac:dyDescent="0.25">
      <c r="A994" t="s">
        <v>988</v>
      </c>
      <c r="B994" s="1">
        <f>SUM(BPub!B994:D994)/1000000</f>
        <v>0</v>
      </c>
      <c r="C994" s="1">
        <f>SUM(BPub!G994:I994)/1000000</f>
        <v>0</v>
      </c>
      <c r="D994" s="1">
        <f>SUM(BPub!L994:N994)/1000000</f>
        <v>0</v>
      </c>
      <c r="E994" s="1">
        <f>SUM(BPub!Q994:S994)/1000000</f>
        <v>0</v>
      </c>
      <c r="F994" s="1">
        <f>SUM(BPub!V994:X994)/1000000</f>
        <v>0</v>
      </c>
      <c r="G994" s="1">
        <f>SUM(BPub!AB994:AD994)/1000000</f>
        <v>0</v>
      </c>
    </row>
    <row r="995" spans="1:7" x14ac:dyDescent="0.25">
      <c r="A995" t="s">
        <v>989</v>
      </c>
      <c r="B995" s="1">
        <f>SUM(BPub!B995:D995)/1000000</f>
        <v>0</v>
      </c>
      <c r="C995" s="1">
        <f>SUM(BPub!G995:I995)/1000000</f>
        <v>0</v>
      </c>
      <c r="D995" s="1">
        <f>SUM(BPub!L995:N995)/1000000</f>
        <v>0</v>
      </c>
      <c r="E995" s="1">
        <f>SUM(BPub!Q995:S995)/1000000</f>
        <v>0</v>
      </c>
      <c r="F995" s="1">
        <f>SUM(BPub!V995:X995)/1000000</f>
        <v>0</v>
      </c>
      <c r="G995" s="1">
        <f>SUM(BPub!AB995:AD995)/1000000</f>
        <v>0</v>
      </c>
    </row>
    <row r="996" spans="1:7" x14ac:dyDescent="0.25">
      <c r="A996" t="s">
        <v>990</v>
      </c>
      <c r="B996" s="1">
        <f>SUM(BPub!B996:D996)/1000000</f>
        <v>0</v>
      </c>
      <c r="C996" s="1">
        <f>SUM(BPub!G996:I996)/1000000</f>
        <v>0</v>
      </c>
      <c r="D996" s="1">
        <f>SUM(BPub!L996:N996)/1000000</f>
        <v>0</v>
      </c>
      <c r="E996" s="1">
        <f>SUM(BPub!Q996:S996)/1000000</f>
        <v>0</v>
      </c>
      <c r="F996" s="1">
        <f>SUM(BPub!V996:X996)/1000000</f>
        <v>0</v>
      </c>
      <c r="G996" s="1">
        <f>SUM(BPub!AB996:AD996)/1000000</f>
        <v>0</v>
      </c>
    </row>
    <row r="997" spans="1:7" x14ac:dyDescent="0.25">
      <c r="A997" t="s">
        <v>991</v>
      </c>
      <c r="B997" s="1">
        <f>SUM(BPub!B997:D997)/1000000</f>
        <v>0</v>
      </c>
      <c r="C997" s="1">
        <f>SUM(BPub!G997:I997)/1000000</f>
        <v>0</v>
      </c>
      <c r="D997" s="1">
        <f>SUM(BPub!L997:N997)/1000000</f>
        <v>0</v>
      </c>
      <c r="E997" s="1">
        <f>SUM(BPub!Q997:S997)/1000000</f>
        <v>0</v>
      </c>
      <c r="F997" s="1">
        <f>SUM(BPub!V997:X997)/1000000</f>
        <v>0</v>
      </c>
      <c r="G997" s="1">
        <f>SUM(BPub!AB997:AD997)/1000000</f>
        <v>0</v>
      </c>
    </row>
    <row r="998" spans="1:7" x14ac:dyDescent="0.25">
      <c r="A998" t="s">
        <v>992</v>
      </c>
      <c r="B998" s="1">
        <f>SUM(BPub!B998:D998)/1000000</f>
        <v>0</v>
      </c>
      <c r="C998" s="1">
        <f>SUM(BPub!G998:I998)/1000000</f>
        <v>0</v>
      </c>
      <c r="D998" s="1">
        <f>SUM(BPub!L998:N998)/1000000</f>
        <v>0</v>
      </c>
      <c r="E998" s="1">
        <f>SUM(BPub!Q998:S998)/1000000</f>
        <v>0</v>
      </c>
      <c r="F998" s="1">
        <f>SUM(BPub!V998:X998)/1000000</f>
        <v>0</v>
      </c>
      <c r="G998" s="1">
        <f>SUM(BPub!AB998:AD998)/1000000</f>
        <v>0</v>
      </c>
    </row>
    <row r="999" spans="1:7" x14ac:dyDescent="0.25">
      <c r="A999" t="s">
        <v>993</v>
      </c>
      <c r="B999" s="1">
        <f>SUM(BPub!B999:D999)/1000000</f>
        <v>0</v>
      </c>
      <c r="C999" s="1">
        <f>SUM(BPub!G999:I999)/1000000</f>
        <v>0</v>
      </c>
      <c r="D999" s="1">
        <f>SUM(BPub!L999:N999)/1000000</f>
        <v>0</v>
      </c>
      <c r="E999" s="1">
        <f>SUM(BPub!Q999:S999)/1000000</f>
        <v>0</v>
      </c>
      <c r="F999" s="1">
        <f>SUM(BPub!V999:X999)/1000000</f>
        <v>0</v>
      </c>
      <c r="G999" s="1">
        <f>SUM(BPub!AB999:AD999)/1000000</f>
        <v>0</v>
      </c>
    </row>
    <row r="1000" spans="1:7" x14ac:dyDescent="0.25">
      <c r="A1000" t="s">
        <v>994</v>
      </c>
      <c r="B1000" s="1">
        <f>SUM(BPub!B1000:D1000)/1000000</f>
        <v>0</v>
      </c>
      <c r="C1000" s="1">
        <f>SUM(BPub!G1000:I1000)/1000000</f>
        <v>0</v>
      </c>
      <c r="D1000" s="1">
        <f>SUM(BPub!L1000:N1000)/1000000</f>
        <v>0</v>
      </c>
      <c r="E1000" s="1">
        <f>SUM(BPub!Q1000:S1000)/1000000</f>
        <v>0</v>
      </c>
      <c r="F1000" s="1">
        <f>SUM(BPub!V1000:X1000)/1000000</f>
        <v>0</v>
      </c>
      <c r="G1000" s="1">
        <f>SUM(BPub!AB1000:AD1000)/1000000</f>
        <v>0</v>
      </c>
    </row>
    <row r="1001" spans="1:7" x14ac:dyDescent="0.25">
      <c r="A1001" t="s">
        <v>995</v>
      </c>
      <c r="B1001" s="1">
        <f>SUM(BPub!B1001:D1001)/1000000</f>
        <v>0</v>
      </c>
      <c r="C1001" s="1">
        <f>SUM(BPub!G1001:I1001)/1000000</f>
        <v>0</v>
      </c>
      <c r="D1001" s="1">
        <f>SUM(BPub!L1001:N1001)/1000000</f>
        <v>0</v>
      </c>
      <c r="E1001" s="1">
        <f>SUM(BPub!Q1001:S1001)/1000000</f>
        <v>0</v>
      </c>
      <c r="F1001" s="1">
        <f>SUM(BPub!V1001:X1001)/1000000</f>
        <v>0</v>
      </c>
      <c r="G1001" s="1">
        <f>SUM(BPub!AB1001:AD1001)/1000000</f>
        <v>0</v>
      </c>
    </row>
    <row r="1002" spans="1:7" x14ac:dyDescent="0.25">
      <c r="A1002" t="s">
        <v>996</v>
      </c>
      <c r="B1002" s="1">
        <f>SUM(BPub!B1002:D1002)/1000000</f>
        <v>0</v>
      </c>
      <c r="C1002" s="1">
        <f>SUM(BPub!G1002:I1002)/1000000</f>
        <v>0</v>
      </c>
      <c r="D1002" s="1">
        <f>SUM(BPub!L1002:N1002)/1000000</f>
        <v>0</v>
      </c>
      <c r="E1002" s="1">
        <f>SUM(BPub!Q1002:S1002)/1000000</f>
        <v>0</v>
      </c>
      <c r="F1002" s="1">
        <f>SUM(BPub!V1002:X1002)/1000000</f>
        <v>0</v>
      </c>
      <c r="G1002" s="1">
        <f>SUM(BPub!AB1002:AD1002)/1000000</f>
        <v>0</v>
      </c>
    </row>
    <row r="1003" spans="1:7" x14ac:dyDescent="0.25">
      <c r="A1003" t="s">
        <v>997</v>
      </c>
      <c r="B1003" s="1">
        <f>SUM(BPub!B1003:D1003)/1000000</f>
        <v>0</v>
      </c>
      <c r="C1003" s="1">
        <f>SUM(BPub!G1003:I1003)/1000000</f>
        <v>0</v>
      </c>
      <c r="D1003" s="1">
        <f>SUM(BPub!L1003:N1003)/1000000</f>
        <v>0</v>
      </c>
      <c r="E1003" s="1">
        <f>SUM(BPub!Q1003:S1003)/1000000</f>
        <v>0</v>
      </c>
      <c r="F1003" s="1">
        <f>SUM(BPub!V1003:X1003)/1000000</f>
        <v>0</v>
      </c>
      <c r="G1003" s="1">
        <f>SUM(BPub!AB1003:AD1003)/1000000</f>
        <v>0</v>
      </c>
    </row>
    <row r="1004" spans="1:7" x14ac:dyDescent="0.25">
      <c r="A1004" t="s">
        <v>998</v>
      </c>
      <c r="B1004" s="1">
        <f>SUM(BPub!B1004:D1004)/1000000</f>
        <v>0</v>
      </c>
      <c r="C1004" s="1">
        <f>SUM(BPub!G1004:I1004)/1000000</f>
        <v>0</v>
      </c>
      <c r="D1004" s="1">
        <f>SUM(BPub!L1004:N1004)/1000000</f>
        <v>0</v>
      </c>
      <c r="E1004" s="1">
        <f>SUM(BPub!Q1004:S1004)/1000000</f>
        <v>0</v>
      </c>
      <c r="F1004" s="1">
        <f>SUM(BPub!V1004:X1004)/1000000</f>
        <v>0</v>
      </c>
      <c r="G1004" s="1">
        <f>SUM(BPub!AB1004:AD1004)/1000000</f>
        <v>0</v>
      </c>
    </row>
    <row r="1005" spans="1:7" x14ac:dyDescent="0.25">
      <c r="A1005" t="s">
        <v>999</v>
      </c>
      <c r="B1005" s="1">
        <f>SUM(BPub!B1005:D1005)/1000000</f>
        <v>3901.1106405600003</v>
      </c>
      <c r="C1005" s="1">
        <f>SUM(BPub!G1005:I1005)/1000000</f>
        <v>5251.4179767200003</v>
      </c>
      <c r="D1005" s="1">
        <f>SUM(BPub!L1005:N1005)/1000000</f>
        <v>7001.9807757600001</v>
      </c>
      <c r="E1005" s="1">
        <f>SUM(BPub!Q1005:S1005)/1000000</f>
        <v>10433.05520207</v>
      </c>
      <c r="F1005" s="1">
        <f>SUM(BPub!V1005:X1005)/1000000</f>
        <v>11415.49554984</v>
      </c>
      <c r="G1005" s="1">
        <f>SUM(BPub!AB1005:AD1005)/1000000</f>
        <v>14285.26298508</v>
      </c>
    </row>
    <row r="1006" spans="1:7" x14ac:dyDescent="0.25">
      <c r="A1006" t="s">
        <v>1000</v>
      </c>
      <c r="B1006" s="1">
        <f>SUM(BPub!B1006:D1006)/1000000</f>
        <v>852.20070475</v>
      </c>
      <c r="C1006" s="1">
        <f>SUM(BPub!G1006:I1006)/1000000</f>
        <v>976.79359711000018</v>
      </c>
      <c r="D1006" s="1">
        <f>SUM(BPub!L1006:N1006)/1000000</f>
        <v>1267.9199550799999</v>
      </c>
      <c r="E1006" s="1">
        <f>SUM(BPub!Q1006:S1006)/1000000</f>
        <v>1234.5644918899998</v>
      </c>
      <c r="F1006" s="1">
        <f>SUM(BPub!V1006:X1006)/1000000</f>
        <v>1445.65784194</v>
      </c>
      <c r="G1006" s="1">
        <f>SUM(BPub!AB1006:AD1006)/1000000</f>
        <v>1679.6988614500001</v>
      </c>
    </row>
    <row r="1007" spans="1:7" x14ac:dyDescent="0.25">
      <c r="A1007" t="s">
        <v>1001</v>
      </c>
      <c r="B1007" s="1">
        <f>SUM(BPub!B1007:D1007)/1000000</f>
        <v>13.05210035</v>
      </c>
      <c r="C1007" s="1">
        <f>SUM(BPub!G1007:I1007)/1000000</f>
        <v>13.67816184</v>
      </c>
      <c r="D1007" s="1">
        <f>SUM(BPub!L1007:N1007)/1000000</f>
        <v>13.70395984</v>
      </c>
      <c r="E1007" s="1">
        <f>SUM(BPub!Q1007:S1007)/1000000</f>
        <v>13.79562881</v>
      </c>
      <c r="F1007" s="1">
        <f>SUM(BPub!V1007:X1007)/1000000</f>
        <v>13.713427749999999</v>
      </c>
      <c r="G1007" s="1">
        <f>SUM(BPub!AB1007:AD1007)/1000000</f>
        <v>14.67689627</v>
      </c>
    </row>
    <row r="1008" spans="1:7" x14ac:dyDescent="0.25">
      <c r="A1008" t="s">
        <v>1002</v>
      </c>
      <c r="B1008" s="1">
        <f>SUM(BPub!B1008:D1008)/1000000</f>
        <v>0</v>
      </c>
      <c r="C1008" s="1">
        <f>SUM(BPub!G1008:I1008)/1000000</f>
        <v>0</v>
      </c>
      <c r="D1008" s="1">
        <f>SUM(BPub!L1008:N1008)/1000000</f>
        <v>0</v>
      </c>
      <c r="E1008" s="1">
        <f>SUM(BPub!Q1008:S1008)/1000000</f>
        <v>0</v>
      </c>
      <c r="F1008" s="1">
        <f>SUM(BPub!V1008:X1008)/1000000</f>
        <v>0</v>
      </c>
      <c r="G1008" s="1">
        <f>SUM(BPub!AB1008:AD1008)/1000000</f>
        <v>0</v>
      </c>
    </row>
    <row r="1009" spans="1:7" x14ac:dyDescent="0.25">
      <c r="A1009" t="s">
        <v>1003</v>
      </c>
      <c r="B1009" s="1">
        <f>SUM(BPub!B1009:D1009)/1000000</f>
        <v>10.404</v>
      </c>
      <c r="C1009" s="1">
        <f>SUM(BPub!G1009:I1009)/1000000</f>
        <v>11.53</v>
      </c>
      <c r="D1009" s="1">
        <f>SUM(BPub!L1009:N1009)/1000000</f>
        <v>11.53</v>
      </c>
      <c r="E1009" s="1">
        <f>SUM(BPub!Q1009:S1009)/1000000</f>
        <v>12.334459000000001</v>
      </c>
      <c r="F1009" s="1">
        <f>SUM(BPub!V1009:X1009)/1000000</f>
        <v>12.26</v>
      </c>
      <c r="G1009" s="1">
        <f>SUM(BPub!AB1009:AD1009)/1000000</f>
        <v>12.484</v>
      </c>
    </row>
    <row r="1010" spans="1:7" x14ac:dyDescent="0.25">
      <c r="A1010" t="s">
        <v>1004</v>
      </c>
      <c r="B1010" s="1">
        <f>SUM(BPub!B1010:D1010)/1000000</f>
        <v>0</v>
      </c>
      <c r="C1010" s="1">
        <f>SUM(BPub!G1010:I1010)/1000000</f>
        <v>0</v>
      </c>
      <c r="D1010" s="1">
        <f>SUM(BPub!L1010:N1010)/1000000</f>
        <v>0</v>
      </c>
      <c r="E1010" s="1">
        <f>SUM(BPub!Q1010:S1010)/1000000</f>
        <v>0</v>
      </c>
      <c r="F1010" s="1">
        <f>SUM(BPub!V1010:X1010)/1000000</f>
        <v>0</v>
      </c>
      <c r="G1010" s="1">
        <f>SUM(BPub!AB1010:AD1010)/1000000</f>
        <v>0</v>
      </c>
    </row>
    <row r="1011" spans="1:7" x14ac:dyDescent="0.25">
      <c r="A1011" t="s">
        <v>1005</v>
      </c>
      <c r="B1011" s="1">
        <f>SUM(BPub!B1011:D1011)/1000000</f>
        <v>0</v>
      </c>
      <c r="C1011" s="1">
        <f>SUM(BPub!G1011:I1011)/1000000</f>
        <v>0</v>
      </c>
      <c r="D1011" s="1">
        <f>SUM(BPub!L1011:N1011)/1000000</f>
        <v>0</v>
      </c>
      <c r="E1011" s="1">
        <f>SUM(BPub!Q1011:S1011)/1000000</f>
        <v>0</v>
      </c>
      <c r="F1011" s="1">
        <f>SUM(BPub!V1011:X1011)/1000000</f>
        <v>0</v>
      </c>
      <c r="G1011" s="1">
        <f>SUM(BPub!AB1011:AD1011)/1000000</f>
        <v>0</v>
      </c>
    </row>
    <row r="1012" spans="1:7" x14ac:dyDescent="0.25">
      <c r="A1012" t="s">
        <v>1006</v>
      </c>
      <c r="B1012" s="1">
        <f>SUM(BPub!B1012:D1012)/1000000</f>
        <v>2.64810035</v>
      </c>
      <c r="C1012" s="1">
        <f>SUM(BPub!G1012:I1012)/1000000</f>
        <v>2.1475618399999998</v>
      </c>
      <c r="D1012" s="1">
        <f>SUM(BPub!L1012:N1012)/1000000</f>
        <v>2.14755984</v>
      </c>
      <c r="E1012" s="1">
        <f>SUM(BPub!Q1012:S1012)/1000000</f>
        <v>1.4396258100000001</v>
      </c>
      <c r="F1012" s="1">
        <f>SUM(BPub!V1012:X1012)/1000000</f>
        <v>1.4440208799999998</v>
      </c>
      <c r="G1012" s="1">
        <f>SUM(BPub!AB1012:AD1012)/1000000</f>
        <v>2.16433169</v>
      </c>
    </row>
    <row r="1013" spans="1:7" x14ac:dyDescent="0.25">
      <c r="A1013" t="s">
        <v>1007</v>
      </c>
      <c r="B1013" s="1">
        <f>SUM(BPub!B1013:D1013)/1000000</f>
        <v>0</v>
      </c>
      <c r="C1013" s="1">
        <f>SUM(BPub!G1013:I1013)/1000000</f>
        <v>5.9999999999999995E-4</v>
      </c>
      <c r="D1013" s="1">
        <f>SUM(BPub!L1013:N1013)/1000000</f>
        <v>2.64E-2</v>
      </c>
      <c r="E1013" s="1">
        <f>SUM(BPub!Q1013:S1013)/1000000</f>
        <v>2.1544000000000001E-2</v>
      </c>
      <c r="F1013" s="1">
        <f>SUM(BPub!V1013:X1013)/1000000</f>
        <v>9.4068700000000012E-3</v>
      </c>
      <c r="G1013" s="1">
        <f>SUM(BPub!AB1013:AD1013)/1000000</f>
        <v>2.8564580000000003E-2</v>
      </c>
    </row>
    <row r="1014" spans="1:7" x14ac:dyDescent="0.25">
      <c r="A1014" t="s">
        <v>1008</v>
      </c>
      <c r="B1014" s="1">
        <f>SUM(BPub!B1014:D1014)/1000000</f>
        <v>62.925540159999997</v>
      </c>
      <c r="C1014" s="1">
        <f>SUM(BPub!G1014:I1014)/1000000</f>
        <v>86.207963699999993</v>
      </c>
      <c r="D1014" s="1">
        <f>SUM(BPub!L1014:N1014)/1000000</f>
        <v>45.601401380000006</v>
      </c>
      <c r="E1014" s="1">
        <f>SUM(BPub!Q1014:S1014)/1000000</f>
        <v>45.601401380000006</v>
      </c>
      <c r="F1014" s="1">
        <f>SUM(BPub!V1014:X1014)/1000000</f>
        <v>23.366401379999999</v>
      </c>
      <c r="G1014" s="1">
        <f>SUM(BPub!AB1014:AD1014)/1000000</f>
        <v>36.368597439999995</v>
      </c>
    </row>
    <row r="1015" spans="1:7" x14ac:dyDescent="0.25">
      <c r="A1015" t="s">
        <v>1009</v>
      </c>
      <c r="B1015" s="1">
        <f>SUM(BPub!B1015:D1015)/1000000</f>
        <v>1.2951839999999999</v>
      </c>
      <c r="C1015" s="1">
        <f>SUM(BPub!G1015:I1015)/1000000</f>
        <v>24.577607539999999</v>
      </c>
      <c r="D1015" s="1">
        <f>SUM(BPub!L1015:N1015)/1000000</f>
        <v>21.360290379999999</v>
      </c>
      <c r="E1015" s="1">
        <f>SUM(BPub!Q1015:S1015)/1000000</f>
        <v>21.360290379999999</v>
      </c>
      <c r="F1015" s="1">
        <f>SUM(BPub!V1015:X1015)/1000000</f>
        <v>21.360290379999999</v>
      </c>
      <c r="G1015" s="1">
        <f>SUM(BPub!AB1015:AD1015)/1000000</f>
        <v>21.360290379999999</v>
      </c>
    </row>
    <row r="1016" spans="1:7" x14ac:dyDescent="0.25">
      <c r="A1016" t="s">
        <v>1010</v>
      </c>
      <c r="B1016" s="1">
        <f>SUM(BPub!B1016:D1016)/1000000</f>
        <v>0</v>
      </c>
      <c r="C1016" s="1">
        <f>SUM(BPub!G1016:I1016)/1000000</f>
        <v>0</v>
      </c>
      <c r="D1016" s="1">
        <f>SUM(BPub!L1016:N1016)/1000000</f>
        <v>0</v>
      </c>
      <c r="E1016" s="1">
        <f>SUM(BPub!Q1016:S1016)/1000000</f>
        <v>0</v>
      </c>
      <c r="F1016" s="1">
        <f>SUM(BPub!V1016:X1016)/1000000</f>
        <v>0</v>
      </c>
      <c r="G1016" s="1">
        <f>SUM(BPub!AB1016:AD1016)/1000000</f>
        <v>0</v>
      </c>
    </row>
    <row r="1017" spans="1:7" x14ac:dyDescent="0.25">
      <c r="A1017" t="s">
        <v>1011</v>
      </c>
      <c r="B1017" s="1">
        <f>SUM(BPub!B1017:D1017)/1000000</f>
        <v>0</v>
      </c>
      <c r="C1017" s="1">
        <f>SUM(BPub!G1017:I1017)/1000000</f>
        <v>0</v>
      </c>
      <c r="D1017" s="1">
        <f>SUM(BPub!L1017:N1017)/1000000</f>
        <v>0</v>
      </c>
      <c r="E1017" s="1">
        <f>SUM(BPub!Q1017:S1017)/1000000</f>
        <v>0</v>
      </c>
      <c r="F1017" s="1">
        <f>SUM(BPub!V1017:X1017)/1000000</f>
        <v>0</v>
      </c>
      <c r="G1017" s="1">
        <f>SUM(BPub!AB1017:AD1017)/1000000</f>
        <v>0</v>
      </c>
    </row>
    <row r="1018" spans="1:7" x14ac:dyDescent="0.25">
      <c r="A1018" t="s">
        <v>1012</v>
      </c>
      <c r="B1018" s="1">
        <f>SUM(BPub!B1018:D1018)/1000000</f>
        <v>0</v>
      </c>
      <c r="C1018" s="1">
        <f>SUM(BPub!G1018:I1018)/1000000</f>
        <v>0</v>
      </c>
      <c r="D1018" s="1">
        <f>SUM(BPub!L1018:N1018)/1000000</f>
        <v>0</v>
      </c>
      <c r="E1018" s="1">
        <f>SUM(BPub!Q1018:S1018)/1000000</f>
        <v>0</v>
      </c>
      <c r="F1018" s="1">
        <f>SUM(BPub!V1018:X1018)/1000000</f>
        <v>0</v>
      </c>
      <c r="G1018" s="1">
        <f>SUM(BPub!AB1018:AD1018)/1000000</f>
        <v>0</v>
      </c>
    </row>
    <row r="1019" spans="1:7" x14ac:dyDescent="0.25">
      <c r="A1019" t="s">
        <v>1013</v>
      </c>
      <c r="B1019" s="1">
        <f>SUM(BPub!B1019:D1019)/1000000</f>
        <v>37.389245159999994</v>
      </c>
      <c r="C1019" s="1">
        <f>SUM(BPub!G1019:I1019)/1000000</f>
        <v>37.389245159999994</v>
      </c>
      <c r="D1019" s="1">
        <f>SUM(BPub!L1019:N1019)/1000000</f>
        <v>0</v>
      </c>
      <c r="E1019" s="1">
        <f>SUM(BPub!Q1019:S1019)/1000000</f>
        <v>0</v>
      </c>
      <c r="F1019" s="1">
        <f>SUM(BPub!V1019:X1019)/1000000</f>
        <v>0</v>
      </c>
      <c r="G1019" s="1">
        <f>SUM(BPub!AB1019:AD1019)/1000000</f>
        <v>13.002196060000001</v>
      </c>
    </row>
    <row r="1020" spans="1:7" x14ac:dyDescent="0.25">
      <c r="A1020" t="s">
        <v>1014</v>
      </c>
      <c r="B1020" s="1">
        <f>SUM(BPub!B1020:D1020)/1000000</f>
        <v>0</v>
      </c>
      <c r="C1020" s="1">
        <f>SUM(BPub!G1020:I1020)/1000000</f>
        <v>0</v>
      </c>
      <c r="D1020" s="1">
        <f>SUM(BPub!L1020:N1020)/1000000</f>
        <v>0</v>
      </c>
      <c r="E1020" s="1">
        <f>SUM(BPub!Q1020:S1020)/1000000</f>
        <v>0</v>
      </c>
      <c r="F1020" s="1">
        <f>SUM(BPub!V1020:X1020)/1000000</f>
        <v>0</v>
      </c>
      <c r="G1020" s="1">
        <f>SUM(BPub!AB1020:AD1020)/1000000</f>
        <v>0</v>
      </c>
    </row>
    <row r="1021" spans="1:7" x14ac:dyDescent="0.25">
      <c r="A1021" t="s">
        <v>1015</v>
      </c>
      <c r="B1021" s="1">
        <f>SUM(BPub!B1021:D1021)/1000000</f>
        <v>0</v>
      </c>
      <c r="C1021" s="1">
        <f>SUM(BPub!G1021:I1021)/1000000</f>
        <v>0</v>
      </c>
      <c r="D1021" s="1">
        <f>SUM(BPub!L1021:N1021)/1000000</f>
        <v>0</v>
      </c>
      <c r="E1021" s="1">
        <f>SUM(BPub!Q1021:S1021)/1000000</f>
        <v>0</v>
      </c>
      <c r="F1021" s="1">
        <f>SUM(BPub!V1021:X1021)/1000000</f>
        <v>0</v>
      </c>
      <c r="G1021" s="1">
        <f>SUM(BPub!AB1021:AD1021)/1000000</f>
        <v>0</v>
      </c>
    </row>
    <row r="1022" spans="1:7" x14ac:dyDescent="0.25">
      <c r="A1022" t="s">
        <v>1016</v>
      </c>
      <c r="B1022" s="1">
        <f>SUM(BPub!B1022:D1022)/1000000</f>
        <v>0</v>
      </c>
      <c r="C1022" s="1">
        <f>SUM(BPub!G1022:I1022)/1000000</f>
        <v>0</v>
      </c>
      <c r="D1022" s="1">
        <f>SUM(BPub!L1022:N1022)/1000000</f>
        <v>0</v>
      </c>
      <c r="E1022" s="1">
        <f>SUM(BPub!Q1022:S1022)/1000000</f>
        <v>0</v>
      </c>
      <c r="F1022" s="1">
        <f>SUM(BPub!V1022:X1022)/1000000</f>
        <v>0</v>
      </c>
      <c r="G1022" s="1">
        <f>SUM(BPub!AB1022:AD1022)/1000000</f>
        <v>0</v>
      </c>
    </row>
    <row r="1023" spans="1:7" x14ac:dyDescent="0.25">
      <c r="A1023" t="s">
        <v>1017</v>
      </c>
      <c r="B1023" s="1">
        <f>SUM(BPub!B1023:D1023)/1000000</f>
        <v>0</v>
      </c>
      <c r="C1023" s="1">
        <f>SUM(BPub!G1023:I1023)/1000000</f>
        <v>0</v>
      </c>
      <c r="D1023" s="1">
        <f>SUM(BPub!L1023:N1023)/1000000</f>
        <v>0</v>
      </c>
      <c r="E1023" s="1">
        <f>SUM(BPub!Q1023:S1023)/1000000</f>
        <v>0</v>
      </c>
      <c r="F1023" s="1">
        <f>SUM(BPub!V1023:X1023)/1000000</f>
        <v>0</v>
      </c>
      <c r="G1023" s="1">
        <f>SUM(BPub!AB1023:AD1023)/1000000</f>
        <v>0</v>
      </c>
    </row>
    <row r="1024" spans="1:7" x14ac:dyDescent="0.25">
      <c r="A1024" t="s">
        <v>1018</v>
      </c>
      <c r="B1024" s="1">
        <f>SUM(BPub!B1024:D1024)/1000000</f>
        <v>0</v>
      </c>
      <c r="C1024" s="1">
        <f>SUM(BPub!G1024:I1024)/1000000</f>
        <v>0</v>
      </c>
      <c r="D1024" s="1">
        <f>SUM(BPub!L1024:N1024)/1000000</f>
        <v>0</v>
      </c>
      <c r="E1024" s="1">
        <f>SUM(BPub!Q1024:S1024)/1000000</f>
        <v>0</v>
      </c>
      <c r="F1024" s="1">
        <f>SUM(BPub!V1024:X1024)/1000000</f>
        <v>0</v>
      </c>
      <c r="G1024" s="1">
        <f>SUM(BPub!AB1024:AD1024)/1000000</f>
        <v>0</v>
      </c>
    </row>
    <row r="1025" spans="1:7" x14ac:dyDescent="0.25">
      <c r="A1025" t="s">
        <v>1019</v>
      </c>
      <c r="B1025" s="1">
        <f>SUM(BPub!B1025:D1025)/1000000</f>
        <v>0</v>
      </c>
      <c r="C1025" s="1">
        <f>SUM(BPub!G1025:I1025)/1000000</f>
        <v>0</v>
      </c>
      <c r="D1025" s="1">
        <f>SUM(BPub!L1025:N1025)/1000000</f>
        <v>0</v>
      </c>
      <c r="E1025" s="1">
        <f>SUM(BPub!Q1025:S1025)/1000000</f>
        <v>0</v>
      </c>
      <c r="F1025" s="1">
        <f>SUM(BPub!V1025:X1025)/1000000</f>
        <v>0</v>
      </c>
      <c r="G1025" s="1">
        <f>SUM(BPub!AB1025:AD1025)/1000000</f>
        <v>0</v>
      </c>
    </row>
    <row r="1026" spans="1:7" x14ac:dyDescent="0.25">
      <c r="A1026" t="s">
        <v>1020</v>
      </c>
      <c r="B1026" s="1">
        <f>SUM(BPub!B1026:D1026)/1000000</f>
        <v>0</v>
      </c>
      <c r="C1026" s="1">
        <f>SUM(BPub!G1026:I1026)/1000000</f>
        <v>0</v>
      </c>
      <c r="D1026" s="1">
        <f>SUM(BPub!L1026:N1026)/1000000</f>
        <v>0</v>
      </c>
      <c r="E1026" s="1">
        <f>SUM(BPub!Q1026:S1026)/1000000</f>
        <v>0</v>
      </c>
      <c r="F1026" s="1">
        <f>SUM(BPub!V1026:X1026)/1000000</f>
        <v>0</v>
      </c>
      <c r="G1026" s="1">
        <f>SUM(BPub!AB1026:AD1026)/1000000</f>
        <v>0</v>
      </c>
    </row>
    <row r="1027" spans="1:7" x14ac:dyDescent="0.25">
      <c r="A1027" t="s">
        <v>1021</v>
      </c>
      <c r="B1027" s="1">
        <f>SUM(BPub!B1027:D1027)/1000000</f>
        <v>0</v>
      </c>
      <c r="C1027" s="1">
        <f>SUM(BPub!G1027:I1027)/1000000</f>
        <v>0</v>
      </c>
      <c r="D1027" s="1">
        <f>SUM(BPub!L1027:N1027)/1000000</f>
        <v>0</v>
      </c>
      <c r="E1027" s="1">
        <f>SUM(BPub!Q1027:S1027)/1000000</f>
        <v>0</v>
      </c>
      <c r="F1027" s="1">
        <f>SUM(BPub!V1027:X1027)/1000000</f>
        <v>0</v>
      </c>
      <c r="G1027" s="1">
        <f>SUM(BPub!AB1027:AD1027)/1000000</f>
        <v>0</v>
      </c>
    </row>
    <row r="1028" spans="1:7" x14ac:dyDescent="0.25">
      <c r="A1028" t="s">
        <v>1022</v>
      </c>
      <c r="B1028" s="1">
        <f>SUM(BPub!B1028:D1028)/1000000</f>
        <v>24.241111</v>
      </c>
      <c r="C1028" s="1">
        <f>SUM(BPub!G1028:I1028)/1000000</f>
        <v>24.241111</v>
      </c>
      <c r="D1028" s="1">
        <f>SUM(BPub!L1028:N1028)/1000000</f>
        <v>24.241111</v>
      </c>
      <c r="E1028" s="1">
        <f>SUM(BPub!Q1028:S1028)/1000000</f>
        <v>24.241111</v>
      </c>
      <c r="F1028" s="1">
        <f>SUM(BPub!V1028:X1028)/1000000</f>
        <v>2.0061110000000002</v>
      </c>
      <c r="G1028" s="1">
        <f>SUM(BPub!AB1028:AD1028)/1000000</f>
        <v>2.0061110000000002</v>
      </c>
    </row>
    <row r="1029" spans="1:7" x14ac:dyDescent="0.25">
      <c r="A1029" t="s">
        <v>1023</v>
      </c>
      <c r="B1029" s="1">
        <f>SUM(BPub!B1029:D1029)/1000000</f>
        <v>307.34888673999995</v>
      </c>
      <c r="C1029" s="1">
        <f>SUM(BPub!G1029:I1029)/1000000</f>
        <v>310.92244718000001</v>
      </c>
      <c r="D1029" s="1">
        <f>SUM(BPub!L1029:N1029)/1000000</f>
        <v>319.06615987999999</v>
      </c>
      <c r="E1029" s="1">
        <f>SUM(BPub!Q1029:S1029)/1000000</f>
        <v>315.52005100000002</v>
      </c>
      <c r="F1029" s="1">
        <f>SUM(BPub!V1029:X1029)/1000000</f>
        <v>323.25779057</v>
      </c>
      <c r="G1029" s="1">
        <f>SUM(BPub!AB1029:AD1029)/1000000</f>
        <v>329.65492043</v>
      </c>
    </row>
    <row r="1030" spans="1:7" x14ac:dyDescent="0.25">
      <c r="A1030" t="s">
        <v>1024</v>
      </c>
      <c r="B1030" s="1">
        <f>SUM(BPub!B1030:D1030)/1000000</f>
        <v>0</v>
      </c>
      <c r="C1030" s="1">
        <f>SUM(BPub!G1030:I1030)/1000000</f>
        <v>0</v>
      </c>
      <c r="D1030" s="1">
        <f>SUM(BPub!L1030:N1030)/1000000</f>
        <v>0</v>
      </c>
      <c r="E1030" s="1">
        <f>SUM(BPub!Q1030:S1030)/1000000</f>
        <v>0</v>
      </c>
      <c r="F1030" s="1">
        <f>SUM(BPub!V1030:X1030)/1000000</f>
        <v>0</v>
      </c>
      <c r="G1030" s="1">
        <f>SUM(BPub!AB1030:AD1030)/1000000</f>
        <v>0</v>
      </c>
    </row>
    <row r="1031" spans="1:7" x14ac:dyDescent="0.25">
      <c r="A1031" t="s">
        <v>1025</v>
      </c>
      <c r="B1031" s="1">
        <f>SUM(BPub!B1031:D1031)/1000000</f>
        <v>242.76163911</v>
      </c>
      <c r="C1031" s="1">
        <f>SUM(BPub!G1031:I1031)/1000000</f>
        <v>243.16328308999996</v>
      </c>
      <c r="D1031" s="1">
        <f>SUM(BPub!L1031:N1031)/1000000</f>
        <v>245.01796407</v>
      </c>
      <c r="E1031" s="1">
        <f>SUM(BPub!Q1031:S1031)/1000000</f>
        <v>243.82940228000001</v>
      </c>
      <c r="F1031" s="1">
        <f>SUM(BPub!V1031:X1031)/1000000</f>
        <v>249.94446927999999</v>
      </c>
      <c r="G1031" s="1">
        <f>SUM(BPub!AB1031:AD1031)/1000000</f>
        <v>252.38671001999998</v>
      </c>
    </row>
    <row r="1032" spans="1:7" x14ac:dyDescent="0.25">
      <c r="A1032" t="s">
        <v>1026</v>
      </c>
      <c r="B1032" s="1">
        <f>SUM(BPub!B1032:D1032)/1000000</f>
        <v>0</v>
      </c>
      <c r="C1032" s="1">
        <f>SUM(BPub!G1032:I1032)/1000000</f>
        <v>0</v>
      </c>
      <c r="D1032" s="1">
        <f>SUM(BPub!L1032:N1032)/1000000</f>
        <v>0</v>
      </c>
      <c r="E1032" s="1">
        <f>SUM(BPub!Q1032:S1032)/1000000</f>
        <v>0</v>
      </c>
      <c r="F1032" s="1">
        <f>SUM(BPub!V1032:X1032)/1000000</f>
        <v>0</v>
      </c>
      <c r="G1032" s="1">
        <f>SUM(BPub!AB1032:AD1032)/1000000</f>
        <v>0</v>
      </c>
    </row>
    <row r="1033" spans="1:7" x14ac:dyDescent="0.25">
      <c r="A1033" t="s">
        <v>1027</v>
      </c>
      <c r="B1033" s="1">
        <f>SUM(BPub!B1033:D1033)/1000000</f>
        <v>64.520981050000003</v>
      </c>
      <c r="C1033" s="1">
        <f>SUM(BPub!G1033:I1033)/1000000</f>
        <v>67.693828749999994</v>
      </c>
      <c r="D1033" s="1">
        <f>SUM(BPub!L1033:N1033)/1000000</f>
        <v>73.98337531</v>
      </c>
      <c r="E1033" s="1">
        <f>SUM(BPub!Q1033:S1033)/1000000</f>
        <v>71.626227249999999</v>
      </c>
      <c r="F1033" s="1">
        <f>SUM(BPub!V1033:X1033)/1000000</f>
        <v>73.248899820000005</v>
      </c>
      <c r="G1033" s="1">
        <f>SUM(BPub!AB1033:AD1033)/1000000</f>
        <v>75.328405719999992</v>
      </c>
    </row>
    <row r="1034" spans="1:7" x14ac:dyDescent="0.25">
      <c r="A1034" t="s">
        <v>1028</v>
      </c>
      <c r="B1034" s="1">
        <f>SUM(BPub!B1034:D1034)/1000000</f>
        <v>0</v>
      </c>
      <c r="C1034" s="1">
        <f>SUM(BPub!G1034:I1034)/1000000</f>
        <v>0</v>
      </c>
      <c r="D1034" s="1">
        <f>SUM(BPub!L1034:N1034)/1000000</f>
        <v>0</v>
      </c>
      <c r="E1034" s="1">
        <f>SUM(BPub!Q1034:S1034)/1000000</f>
        <v>0</v>
      </c>
      <c r="F1034" s="1">
        <f>SUM(BPub!V1034:X1034)/1000000</f>
        <v>0</v>
      </c>
      <c r="G1034" s="1">
        <f>SUM(BPub!AB1034:AD1034)/1000000</f>
        <v>1.87501092</v>
      </c>
    </row>
    <row r="1035" spans="1:7" x14ac:dyDescent="0.25">
      <c r="A1035" t="s">
        <v>1029</v>
      </c>
      <c r="B1035" s="1">
        <f>SUM(BPub!B1035:D1035)/1000000</f>
        <v>6.6266580000000005E-2</v>
      </c>
      <c r="C1035" s="1">
        <f>SUM(BPub!G1035:I1035)/1000000</f>
        <v>6.5335339999999992E-2</v>
      </c>
      <c r="D1035" s="1">
        <f>SUM(BPub!L1035:N1035)/1000000</f>
        <v>6.4820500000000003E-2</v>
      </c>
      <c r="E1035" s="1">
        <f>SUM(BPub!Q1035:S1035)/1000000</f>
        <v>6.4421469999999995E-2</v>
      </c>
      <c r="F1035" s="1">
        <f>SUM(BPub!V1035:X1035)/1000000</f>
        <v>6.4421469999999995E-2</v>
      </c>
      <c r="G1035" s="1">
        <f>SUM(BPub!AB1035:AD1035)/1000000</f>
        <v>6.4793770000000001E-2</v>
      </c>
    </row>
    <row r="1036" spans="1:7" x14ac:dyDescent="0.25">
      <c r="A1036" t="s">
        <v>1030</v>
      </c>
      <c r="B1036" s="1">
        <f>SUM(BPub!B1036:D1036)/1000000</f>
        <v>1.4321400000000001E-3</v>
      </c>
      <c r="C1036" s="1">
        <f>SUM(BPub!G1036:I1036)/1000000</f>
        <v>1.4321400000000001E-3</v>
      </c>
      <c r="D1036" s="1">
        <f>SUM(BPub!L1036:N1036)/1000000</f>
        <v>1.4321400000000001E-3</v>
      </c>
      <c r="E1036" s="1">
        <f>SUM(BPub!Q1036:S1036)/1000000</f>
        <v>1.4321400000000001E-3</v>
      </c>
      <c r="F1036" s="1">
        <f>SUM(BPub!V1036:X1036)/1000000</f>
        <v>1.4321400000000001E-3</v>
      </c>
      <c r="G1036" s="1">
        <f>SUM(BPub!AB1036:AD1036)/1000000</f>
        <v>1.4321400000000001E-3</v>
      </c>
    </row>
    <row r="1037" spans="1:7" x14ac:dyDescent="0.25">
      <c r="A1037" t="s">
        <v>1031</v>
      </c>
      <c r="B1037" s="1">
        <f>SUM(BPub!B1037:D1037)/1000000</f>
        <v>0</v>
      </c>
      <c r="C1037" s="1">
        <f>SUM(BPub!G1037:I1037)/1000000</f>
        <v>0</v>
      </c>
      <c r="D1037" s="1">
        <f>SUM(BPub!L1037:N1037)/1000000</f>
        <v>0</v>
      </c>
      <c r="E1037" s="1">
        <f>SUM(BPub!Q1037:S1037)/1000000</f>
        <v>0</v>
      </c>
      <c r="F1037" s="1">
        <f>SUM(BPub!V1037:X1037)/1000000</f>
        <v>0</v>
      </c>
      <c r="G1037" s="1">
        <f>SUM(BPub!AB1037:AD1037)/1000000</f>
        <v>0</v>
      </c>
    </row>
    <row r="1038" spans="1:7" x14ac:dyDescent="0.25">
      <c r="A1038" t="s">
        <v>1032</v>
      </c>
      <c r="B1038" s="1">
        <f>SUM(BPub!B1038:D1038)/1000000</f>
        <v>1.4321400000000001E-3</v>
      </c>
      <c r="C1038" s="1">
        <f>SUM(BPub!G1038:I1038)/1000000</f>
        <v>1.4321400000000001E-3</v>
      </c>
      <c r="D1038" s="1">
        <f>SUM(BPub!L1038:N1038)/1000000</f>
        <v>1.4321400000000001E-3</v>
      </c>
      <c r="E1038" s="1">
        <f>SUM(BPub!Q1038:S1038)/1000000</f>
        <v>1.4321400000000001E-3</v>
      </c>
      <c r="F1038" s="1">
        <f>SUM(BPub!V1038:X1038)/1000000</f>
        <v>1.4321400000000001E-3</v>
      </c>
      <c r="G1038" s="1">
        <f>SUM(BPub!AB1038:AD1038)/1000000</f>
        <v>1.4321400000000001E-3</v>
      </c>
    </row>
    <row r="1039" spans="1:7" x14ac:dyDescent="0.25">
      <c r="A1039" t="s">
        <v>1033</v>
      </c>
      <c r="B1039" s="1">
        <f>SUM(BPub!B1039:D1039)/1000000</f>
        <v>0</v>
      </c>
      <c r="C1039" s="1">
        <f>SUM(BPub!G1039:I1039)/1000000</f>
        <v>0</v>
      </c>
      <c r="D1039" s="1">
        <f>SUM(BPub!L1039:N1039)/1000000</f>
        <v>0</v>
      </c>
      <c r="E1039" s="1">
        <f>SUM(BPub!Q1039:S1039)/1000000</f>
        <v>0</v>
      </c>
      <c r="F1039" s="1">
        <f>SUM(BPub!V1039:X1039)/1000000</f>
        <v>0</v>
      </c>
      <c r="G1039" s="1">
        <f>SUM(BPub!AB1039:AD1039)/1000000</f>
        <v>0</v>
      </c>
    </row>
    <row r="1040" spans="1:7" x14ac:dyDescent="0.25">
      <c r="A1040" t="s">
        <v>1034</v>
      </c>
      <c r="B1040" s="1">
        <f>SUM(BPub!B1040:D1040)/1000000</f>
        <v>0</v>
      </c>
      <c r="C1040" s="1">
        <f>SUM(BPub!G1040:I1040)/1000000</f>
        <v>0</v>
      </c>
      <c r="D1040" s="1">
        <f>SUM(BPub!L1040:N1040)/1000000</f>
        <v>0</v>
      </c>
      <c r="E1040" s="1">
        <f>SUM(BPub!Q1040:S1040)/1000000</f>
        <v>0</v>
      </c>
      <c r="F1040" s="1">
        <f>SUM(BPub!V1040:X1040)/1000000</f>
        <v>0</v>
      </c>
      <c r="G1040" s="1">
        <f>SUM(BPub!AB1040:AD1040)/1000000</f>
        <v>0</v>
      </c>
    </row>
    <row r="1041" spans="1:7" x14ac:dyDescent="0.25">
      <c r="A1041" t="s">
        <v>1035</v>
      </c>
      <c r="B1041" s="1">
        <f>SUM(BPub!B1041:D1041)/1000000</f>
        <v>0</v>
      </c>
      <c r="C1041" s="1">
        <f>SUM(BPub!G1041:I1041)/1000000</f>
        <v>0</v>
      </c>
      <c r="D1041" s="1">
        <f>SUM(BPub!L1041:N1041)/1000000</f>
        <v>0</v>
      </c>
      <c r="E1041" s="1">
        <f>SUM(BPub!Q1041:S1041)/1000000</f>
        <v>0</v>
      </c>
      <c r="F1041" s="1">
        <f>SUM(BPub!V1041:X1041)/1000000</f>
        <v>0</v>
      </c>
      <c r="G1041" s="1">
        <f>SUM(BPub!AB1041:AD1041)/1000000</f>
        <v>0</v>
      </c>
    </row>
    <row r="1042" spans="1:7" x14ac:dyDescent="0.25">
      <c r="A1042" t="s">
        <v>1036</v>
      </c>
      <c r="B1042" s="1">
        <f>SUM(BPub!B1042:D1042)/1000000</f>
        <v>0</v>
      </c>
      <c r="C1042" s="1">
        <f>SUM(BPub!G1042:I1042)/1000000</f>
        <v>0</v>
      </c>
      <c r="D1042" s="1">
        <f>SUM(BPub!L1042:N1042)/1000000</f>
        <v>0</v>
      </c>
      <c r="E1042" s="1">
        <f>SUM(BPub!Q1042:S1042)/1000000</f>
        <v>0</v>
      </c>
      <c r="F1042" s="1">
        <f>SUM(BPub!V1042:X1042)/1000000</f>
        <v>0</v>
      </c>
      <c r="G1042" s="1">
        <f>SUM(BPub!AB1042:AD1042)/1000000</f>
        <v>0</v>
      </c>
    </row>
    <row r="1043" spans="1:7" x14ac:dyDescent="0.25">
      <c r="A1043" t="s">
        <v>1037</v>
      </c>
      <c r="B1043" s="1">
        <f>SUM(BPub!B1043:D1043)/1000000</f>
        <v>0</v>
      </c>
      <c r="C1043" s="1">
        <f>SUM(BPub!G1043:I1043)/1000000</f>
        <v>0</v>
      </c>
      <c r="D1043" s="1">
        <f>SUM(BPub!L1043:N1043)/1000000</f>
        <v>0</v>
      </c>
      <c r="E1043" s="1">
        <f>SUM(BPub!Q1043:S1043)/1000000</f>
        <v>0</v>
      </c>
      <c r="F1043" s="1">
        <f>SUM(BPub!V1043:X1043)/1000000</f>
        <v>0</v>
      </c>
      <c r="G1043" s="1">
        <f>SUM(BPub!AB1043:AD1043)/1000000</f>
        <v>0</v>
      </c>
    </row>
    <row r="1044" spans="1:7" x14ac:dyDescent="0.25">
      <c r="A1044" t="s">
        <v>1038</v>
      </c>
      <c r="B1044" s="1">
        <f>SUM(BPub!B1044:D1044)/1000000</f>
        <v>0</v>
      </c>
      <c r="C1044" s="1">
        <f>SUM(BPub!G1044:I1044)/1000000</f>
        <v>0</v>
      </c>
      <c r="D1044" s="1">
        <f>SUM(BPub!L1044:N1044)/1000000</f>
        <v>0</v>
      </c>
      <c r="E1044" s="1">
        <f>SUM(BPub!Q1044:S1044)/1000000</f>
        <v>0</v>
      </c>
      <c r="F1044" s="1">
        <f>SUM(BPub!V1044:X1044)/1000000</f>
        <v>0</v>
      </c>
      <c r="G1044" s="1">
        <f>SUM(BPub!AB1044:AD1044)/1000000</f>
        <v>0</v>
      </c>
    </row>
    <row r="1045" spans="1:7" x14ac:dyDescent="0.25">
      <c r="A1045" t="s">
        <v>1039</v>
      </c>
      <c r="B1045" s="1">
        <f>SUM(BPub!B1045:D1045)/1000000</f>
        <v>0</v>
      </c>
      <c r="C1045" s="1">
        <f>SUM(BPub!G1045:I1045)/1000000</f>
        <v>0</v>
      </c>
      <c r="D1045" s="1">
        <f>SUM(BPub!L1045:N1045)/1000000</f>
        <v>0</v>
      </c>
      <c r="E1045" s="1">
        <f>SUM(BPub!Q1045:S1045)/1000000</f>
        <v>0</v>
      </c>
      <c r="F1045" s="1">
        <f>SUM(BPub!V1045:X1045)/1000000</f>
        <v>0</v>
      </c>
      <c r="G1045" s="1">
        <f>SUM(BPub!AB1045:AD1045)/1000000</f>
        <v>0</v>
      </c>
    </row>
    <row r="1046" spans="1:7" x14ac:dyDescent="0.25">
      <c r="A1046" t="s">
        <v>1040</v>
      </c>
      <c r="B1046" s="1">
        <f>SUM(BPub!B1046:D1046)/1000000</f>
        <v>0</v>
      </c>
      <c r="C1046" s="1">
        <f>SUM(BPub!G1046:I1046)/1000000</f>
        <v>0</v>
      </c>
      <c r="D1046" s="1">
        <f>SUM(BPub!L1046:N1046)/1000000</f>
        <v>0</v>
      </c>
      <c r="E1046" s="1">
        <f>SUM(BPub!Q1046:S1046)/1000000</f>
        <v>0</v>
      </c>
      <c r="F1046" s="1">
        <f>SUM(BPub!V1046:X1046)/1000000</f>
        <v>0</v>
      </c>
      <c r="G1046" s="1">
        <f>SUM(BPub!AB1046:AD1046)/1000000</f>
        <v>0</v>
      </c>
    </row>
    <row r="1047" spans="1:7" x14ac:dyDescent="0.25">
      <c r="A1047" t="s">
        <v>1041</v>
      </c>
      <c r="B1047" s="1">
        <f>SUM(BPub!B1047:D1047)/1000000</f>
        <v>0</v>
      </c>
      <c r="C1047" s="1">
        <f>SUM(BPub!G1047:I1047)/1000000</f>
        <v>0</v>
      </c>
      <c r="D1047" s="1">
        <f>SUM(BPub!L1047:N1047)/1000000</f>
        <v>0</v>
      </c>
      <c r="E1047" s="1">
        <f>SUM(BPub!Q1047:S1047)/1000000</f>
        <v>0</v>
      </c>
      <c r="F1047" s="1">
        <f>SUM(BPub!V1047:X1047)/1000000</f>
        <v>0</v>
      </c>
      <c r="G1047" s="1">
        <f>SUM(BPub!AB1047:AD1047)/1000000</f>
        <v>0</v>
      </c>
    </row>
    <row r="1048" spans="1:7" x14ac:dyDescent="0.25">
      <c r="A1048" t="s">
        <v>1042</v>
      </c>
      <c r="B1048" s="1">
        <f>SUM(BPub!B1048:D1048)/1000000</f>
        <v>0</v>
      </c>
      <c r="C1048" s="1">
        <f>SUM(BPub!G1048:I1048)/1000000</f>
        <v>0</v>
      </c>
      <c r="D1048" s="1">
        <f>SUM(BPub!L1048:N1048)/1000000</f>
        <v>0</v>
      </c>
      <c r="E1048" s="1">
        <f>SUM(BPub!Q1048:S1048)/1000000</f>
        <v>0</v>
      </c>
      <c r="F1048" s="1">
        <f>SUM(BPub!V1048:X1048)/1000000</f>
        <v>0</v>
      </c>
      <c r="G1048" s="1">
        <f>SUM(BPub!AB1048:AD1048)/1000000</f>
        <v>0</v>
      </c>
    </row>
    <row r="1049" spans="1:7" x14ac:dyDescent="0.25">
      <c r="A1049" t="s">
        <v>1043</v>
      </c>
      <c r="B1049" s="1">
        <f>SUM(BPub!B1049:D1049)/1000000</f>
        <v>0</v>
      </c>
      <c r="C1049" s="1">
        <f>SUM(BPub!G1049:I1049)/1000000</f>
        <v>0</v>
      </c>
      <c r="D1049" s="1">
        <f>SUM(BPub!L1049:N1049)/1000000</f>
        <v>0</v>
      </c>
      <c r="E1049" s="1">
        <f>SUM(BPub!Q1049:S1049)/1000000</f>
        <v>0</v>
      </c>
      <c r="F1049" s="1">
        <f>SUM(BPub!V1049:X1049)/1000000</f>
        <v>0</v>
      </c>
      <c r="G1049" s="1">
        <f>SUM(BPub!AB1049:AD1049)/1000000</f>
        <v>0</v>
      </c>
    </row>
    <row r="1050" spans="1:7" x14ac:dyDescent="0.25">
      <c r="A1050" t="s">
        <v>1044</v>
      </c>
      <c r="B1050" s="1">
        <f>SUM(BPub!B1050:D1050)/1000000</f>
        <v>0</v>
      </c>
      <c r="C1050" s="1">
        <f>SUM(BPub!G1050:I1050)/1000000</f>
        <v>0</v>
      </c>
      <c r="D1050" s="1">
        <f>SUM(BPub!L1050:N1050)/1000000</f>
        <v>0</v>
      </c>
      <c r="E1050" s="1">
        <f>SUM(BPub!Q1050:S1050)/1000000</f>
        <v>0</v>
      </c>
      <c r="F1050" s="1">
        <f>SUM(BPub!V1050:X1050)/1000000</f>
        <v>0</v>
      </c>
      <c r="G1050" s="1">
        <f>SUM(BPub!AB1050:AD1050)/1000000</f>
        <v>0</v>
      </c>
    </row>
    <row r="1051" spans="1:7" x14ac:dyDescent="0.25">
      <c r="A1051" t="s">
        <v>1045</v>
      </c>
      <c r="B1051" s="1">
        <f>SUM(BPub!B1051:D1051)/1000000</f>
        <v>0</v>
      </c>
      <c r="C1051" s="1">
        <f>SUM(BPub!G1051:I1051)/1000000</f>
        <v>0</v>
      </c>
      <c r="D1051" s="1">
        <f>SUM(BPub!L1051:N1051)/1000000</f>
        <v>0</v>
      </c>
      <c r="E1051" s="1">
        <f>SUM(BPub!Q1051:S1051)/1000000</f>
        <v>0</v>
      </c>
      <c r="F1051" s="1">
        <f>SUM(BPub!V1051:X1051)/1000000</f>
        <v>0</v>
      </c>
      <c r="G1051" s="1">
        <f>SUM(BPub!AB1051:AD1051)/1000000</f>
        <v>0</v>
      </c>
    </row>
    <row r="1052" spans="1:7" x14ac:dyDescent="0.25">
      <c r="A1052" t="s">
        <v>1046</v>
      </c>
      <c r="B1052" s="1">
        <f>SUM(BPub!B1052:D1052)/1000000</f>
        <v>0</v>
      </c>
      <c r="C1052" s="1">
        <f>SUM(BPub!G1052:I1052)/1000000</f>
        <v>0</v>
      </c>
      <c r="D1052" s="1">
        <f>SUM(BPub!L1052:N1052)/1000000</f>
        <v>0</v>
      </c>
      <c r="E1052" s="1">
        <f>SUM(BPub!Q1052:S1052)/1000000</f>
        <v>0</v>
      </c>
      <c r="F1052" s="1">
        <f>SUM(BPub!V1052:X1052)/1000000</f>
        <v>0</v>
      </c>
      <c r="G1052" s="1">
        <f>SUM(BPub!AB1052:AD1052)/1000000</f>
        <v>0</v>
      </c>
    </row>
    <row r="1053" spans="1:7" x14ac:dyDescent="0.25">
      <c r="A1053" t="s">
        <v>1047</v>
      </c>
      <c r="B1053" s="1">
        <f>SUM(BPub!B1053:D1053)/1000000</f>
        <v>0</v>
      </c>
      <c r="C1053" s="1">
        <f>SUM(BPub!G1053:I1053)/1000000</f>
        <v>0</v>
      </c>
      <c r="D1053" s="1">
        <f>SUM(BPub!L1053:N1053)/1000000</f>
        <v>0</v>
      </c>
      <c r="E1053" s="1">
        <f>SUM(BPub!Q1053:S1053)/1000000</f>
        <v>0</v>
      </c>
      <c r="F1053" s="1">
        <f>SUM(BPub!V1053:X1053)/1000000</f>
        <v>0</v>
      </c>
      <c r="G1053" s="1">
        <f>SUM(BPub!AB1053:AD1053)/1000000</f>
        <v>0</v>
      </c>
    </row>
    <row r="1054" spans="1:7" x14ac:dyDescent="0.25">
      <c r="A1054" t="s">
        <v>1048</v>
      </c>
      <c r="B1054" s="1">
        <f>SUM(BPub!B1054:D1054)/1000000</f>
        <v>0</v>
      </c>
      <c r="C1054" s="1">
        <f>SUM(BPub!G1054:I1054)/1000000</f>
        <v>0</v>
      </c>
      <c r="D1054" s="1">
        <f>SUM(BPub!L1054:N1054)/1000000</f>
        <v>0</v>
      </c>
      <c r="E1054" s="1">
        <f>SUM(BPub!Q1054:S1054)/1000000</f>
        <v>0</v>
      </c>
      <c r="F1054" s="1">
        <f>SUM(BPub!V1054:X1054)/1000000</f>
        <v>0</v>
      </c>
      <c r="G1054" s="1">
        <f>SUM(BPub!AB1054:AD1054)/1000000</f>
        <v>0</v>
      </c>
    </row>
    <row r="1055" spans="1:7" x14ac:dyDescent="0.25">
      <c r="A1055" t="s">
        <v>1049</v>
      </c>
      <c r="B1055" s="1">
        <f>SUM(BPub!B1055:D1055)/1000000</f>
        <v>6.4122382499999997</v>
      </c>
      <c r="C1055" s="1">
        <f>SUM(BPub!G1055:I1055)/1000000</f>
        <v>18.46413416</v>
      </c>
      <c r="D1055" s="1">
        <f>SUM(BPub!L1055:N1055)/1000000</f>
        <v>24.206152489999997</v>
      </c>
      <c r="E1055" s="1">
        <f>SUM(BPub!Q1055:S1055)/1000000</f>
        <v>37.862854630000001</v>
      </c>
      <c r="F1055" s="1">
        <f>SUM(BPub!V1055:X1055)/1000000</f>
        <v>44.31846779</v>
      </c>
      <c r="G1055" s="1">
        <f>SUM(BPub!AB1055:AD1055)/1000000</f>
        <v>44.970741279999999</v>
      </c>
    </row>
    <row r="1056" spans="1:7" x14ac:dyDescent="0.25">
      <c r="A1056" t="s">
        <v>1050</v>
      </c>
      <c r="B1056" s="1">
        <f>SUM(BPub!B1056:D1056)/1000000</f>
        <v>0</v>
      </c>
      <c r="C1056" s="1">
        <f>SUM(BPub!G1056:I1056)/1000000</f>
        <v>0.44992703000000001</v>
      </c>
      <c r="D1056" s="1">
        <f>SUM(BPub!L1056:N1056)/1000000</f>
        <v>12.46245865</v>
      </c>
      <c r="E1056" s="1">
        <f>SUM(BPub!Q1056:S1056)/1000000</f>
        <v>31.455020040000001</v>
      </c>
      <c r="F1056" s="1">
        <f>SUM(BPub!V1056:X1056)/1000000</f>
        <v>40.346854649999997</v>
      </c>
      <c r="G1056" s="1">
        <f>SUM(BPub!AB1056:AD1056)/1000000</f>
        <v>41.334757179999997</v>
      </c>
    </row>
    <row r="1057" spans="1:7" x14ac:dyDescent="0.25">
      <c r="A1057" t="s">
        <v>1051</v>
      </c>
      <c r="B1057" s="1">
        <f>SUM(BPub!B1057:D1057)/1000000</f>
        <v>0</v>
      </c>
      <c r="C1057" s="1">
        <f>SUM(BPub!G1057:I1057)/1000000</f>
        <v>0</v>
      </c>
      <c r="D1057" s="1">
        <f>SUM(BPub!L1057:N1057)/1000000</f>
        <v>0</v>
      </c>
      <c r="E1057" s="1">
        <f>SUM(BPub!Q1057:S1057)/1000000</f>
        <v>0</v>
      </c>
      <c r="F1057" s="1">
        <f>SUM(BPub!V1057:X1057)/1000000</f>
        <v>0</v>
      </c>
      <c r="G1057" s="1">
        <f>SUM(BPub!AB1057:AD1057)/1000000</f>
        <v>0</v>
      </c>
    </row>
    <row r="1058" spans="1:7" x14ac:dyDescent="0.25">
      <c r="A1058" t="s">
        <v>1052</v>
      </c>
      <c r="B1058" s="1">
        <f>SUM(BPub!B1058:D1058)/1000000</f>
        <v>5.5334667499999997</v>
      </c>
      <c r="C1058" s="1">
        <f>SUM(BPub!G1058:I1058)/1000000</f>
        <v>7.0095208899999992</v>
      </c>
      <c r="D1058" s="1">
        <f>SUM(BPub!L1058:N1058)/1000000</f>
        <v>6.0427058799999998</v>
      </c>
      <c r="E1058" s="1">
        <f>SUM(BPub!Q1058:S1058)/1000000</f>
        <v>4.7407888300000005</v>
      </c>
      <c r="F1058" s="1">
        <f>SUM(BPub!V1058:X1058)/1000000</f>
        <v>3.6054771099999998</v>
      </c>
      <c r="G1058" s="1">
        <f>SUM(BPub!AB1058:AD1058)/1000000</f>
        <v>3.2804644199999999</v>
      </c>
    </row>
    <row r="1059" spans="1:7" x14ac:dyDescent="0.25">
      <c r="A1059" t="s">
        <v>1053</v>
      </c>
      <c r="B1059" s="1">
        <f>SUM(BPub!B1059:D1059)/1000000</f>
        <v>0</v>
      </c>
      <c r="C1059" s="1">
        <f>SUM(BPub!G1059:I1059)/1000000</f>
        <v>0</v>
      </c>
      <c r="D1059" s="1">
        <f>SUM(BPub!L1059:N1059)/1000000</f>
        <v>0</v>
      </c>
      <c r="E1059" s="1">
        <f>SUM(BPub!Q1059:S1059)/1000000</f>
        <v>0.12622358</v>
      </c>
      <c r="F1059" s="1">
        <f>SUM(BPub!V1059:X1059)/1000000</f>
        <v>0</v>
      </c>
      <c r="G1059" s="1">
        <f>SUM(BPub!AB1059:AD1059)/1000000</f>
        <v>6.2149800000000005E-2</v>
      </c>
    </row>
    <row r="1060" spans="1:7" x14ac:dyDescent="0.25">
      <c r="A1060" t="s">
        <v>1054</v>
      </c>
      <c r="B1060" s="1">
        <f>SUM(BPub!B1060:D1060)/1000000</f>
        <v>0</v>
      </c>
      <c r="C1060" s="1">
        <f>SUM(BPub!G1060:I1060)/1000000</f>
        <v>0</v>
      </c>
      <c r="D1060" s="1">
        <f>SUM(BPub!L1060:N1060)/1000000</f>
        <v>0</v>
      </c>
      <c r="E1060" s="1">
        <f>SUM(BPub!Q1060:S1060)/1000000</f>
        <v>0</v>
      </c>
      <c r="F1060" s="1">
        <f>SUM(BPub!V1060:X1060)/1000000</f>
        <v>0</v>
      </c>
      <c r="G1060" s="1">
        <f>SUM(BPub!AB1060:AD1060)/1000000</f>
        <v>0</v>
      </c>
    </row>
    <row r="1061" spans="1:7" x14ac:dyDescent="0.25">
      <c r="A1061" t="s">
        <v>1055</v>
      </c>
      <c r="B1061" s="1">
        <f>SUM(BPub!B1061:D1061)/1000000</f>
        <v>0</v>
      </c>
      <c r="C1061" s="1">
        <f>SUM(BPub!G1061:I1061)/1000000</f>
        <v>0</v>
      </c>
      <c r="D1061" s="1">
        <f>SUM(BPub!L1061:N1061)/1000000</f>
        <v>0</v>
      </c>
      <c r="E1061" s="1">
        <f>SUM(BPub!Q1061:S1061)/1000000</f>
        <v>0</v>
      </c>
      <c r="F1061" s="1">
        <f>SUM(BPub!V1061:X1061)/1000000</f>
        <v>0</v>
      </c>
      <c r="G1061" s="1">
        <f>SUM(BPub!AB1061:AD1061)/1000000</f>
        <v>0</v>
      </c>
    </row>
    <row r="1062" spans="1:7" x14ac:dyDescent="0.25">
      <c r="A1062" t="s">
        <v>1056</v>
      </c>
      <c r="B1062" s="1">
        <f>SUM(BPub!B1062:D1062)/1000000</f>
        <v>0.71607967000000006</v>
      </c>
      <c r="C1062" s="1">
        <f>SUM(BPub!G1062:I1062)/1000000</f>
        <v>10.63855021</v>
      </c>
      <c r="D1062" s="1">
        <f>SUM(BPub!L1062:N1062)/1000000</f>
        <v>5.3348519300000001</v>
      </c>
      <c r="E1062" s="1">
        <f>SUM(BPub!Q1062:S1062)/1000000</f>
        <v>1.1746861499999999</v>
      </c>
      <c r="F1062" s="1">
        <f>SUM(BPub!V1062:X1062)/1000000</f>
        <v>0</v>
      </c>
      <c r="G1062" s="1">
        <f>SUM(BPub!AB1062:AD1062)/1000000</f>
        <v>0</v>
      </c>
    </row>
    <row r="1063" spans="1:7" x14ac:dyDescent="0.25">
      <c r="A1063" t="s">
        <v>1057</v>
      </c>
      <c r="B1063" s="1">
        <f>SUM(BPub!B1063:D1063)/1000000</f>
        <v>0</v>
      </c>
      <c r="C1063" s="1">
        <f>SUM(BPub!G1063:I1063)/1000000</f>
        <v>0</v>
      </c>
      <c r="D1063" s="1">
        <f>SUM(BPub!L1063:N1063)/1000000</f>
        <v>0</v>
      </c>
      <c r="E1063" s="1">
        <f>SUM(BPub!Q1063:S1063)/1000000</f>
        <v>0</v>
      </c>
      <c r="F1063" s="1">
        <f>SUM(BPub!V1063:X1063)/1000000</f>
        <v>0</v>
      </c>
      <c r="G1063" s="1">
        <f>SUM(BPub!AB1063:AD1063)/1000000</f>
        <v>0</v>
      </c>
    </row>
    <row r="1064" spans="1:7" x14ac:dyDescent="0.25">
      <c r="A1064" t="s">
        <v>1058</v>
      </c>
      <c r="B1064" s="1">
        <f>SUM(BPub!B1064:D1064)/1000000</f>
        <v>0.16269182999999998</v>
      </c>
      <c r="C1064" s="1">
        <f>SUM(BPub!G1064:I1064)/1000000</f>
        <v>0.36613603</v>
      </c>
      <c r="D1064" s="1">
        <f>SUM(BPub!L1064:N1064)/1000000</f>
        <v>0.36613603</v>
      </c>
      <c r="E1064" s="1">
        <f>SUM(BPub!Q1064:S1064)/1000000</f>
        <v>0.36613603</v>
      </c>
      <c r="F1064" s="1">
        <f>SUM(BPub!V1064:X1064)/1000000</f>
        <v>0.36613603</v>
      </c>
      <c r="G1064" s="1">
        <f>SUM(BPub!AB1064:AD1064)/1000000</f>
        <v>0.29336988000000003</v>
      </c>
    </row>
    <row r="1065" spans="1:7" x14ac:dyDescent="0.25">
      <c r="A1065" t="s">
        <v>1059</v>
      </c>
      <c r="B1065" s="1">
        <f>SUM(BPub!B1065:D1065)/1000000</f>
        <v>0</v>
      </c>
      <c r="C1065" s="1">
        <f>SUM(BPub!G1065:I1065)/1000000</f>
        <v>0</v>
      </c>
      <c r="D1065" s="1">
        <f>SUM(BPub!L1065:N1065)/1000000</f>
        <v>0</v>
      </c>
      <c r="E1065" s="1">
        <f>SUM(BPub!Q1065:S1065)/1000000</f>
        <v>0</v>
      </c>
      <c r="F1065" s="1">
        <f>SUM(BPub!V1065:X1065)/1000000</f>
        <v>0</v>
      </c>
      <c r="G1065" s="1">
        <f>SUM(BPub!AB1065:AD1065)/1000000</f>
        <v>0</v>
      </c>
    </row>
    <row r="1066" spans="1:7" x14ac:dyDescent="0.25">
      <c r="A1066" t="s">
        <v>1060</v>
      </c>
      <c r="B1066" s="1">
        <f>SUM(BPub!B1066:D1066)/1000000</f>
        <v>184.81494103999998</v>
      </c>
      <c r="C1066" s="1">
        <f>SUM(BPub!G1066:I1066)/1000000</f>
        <v>208.5281966</v>
      </c>
      <c r="D1066" s="1">
        <f>SUM(BPub!L1066:N1066)/1000000</f>
        <v>235.31192719999999</v>
      </c>
      <c r="E1066" s="1">
        <f>SUM(BPub!Q1066:S1066)/1000000</f>
        <v>247.08085401999998</v>
      </c>
      <c r="F1066" s="1">
        <f>SUM(BPub!V1066:X1066)/1000000</f>
        <v>272.29822645000002</v>
      </c>
      <c r="G1066" s="1">
        <f>SUM(BPub!AB1066:AD1066)/1000000</f>
        <v>293.80425277999996</v>
      </c>
    </row>
    <row r="1067" spans="1:7" x14ac:dyDescent="0.25">
      <c r="A1067" t="s">
        <v>1061</v>
      </c>
      <c r="B1067" s="1">
        <f>SUM(BPub!B1067:D1067)/1000000</f>
        <v>172.86195414000002</v>
      </c>
      <c r="C1067" s="1">
        <f>SUM(BPub!G1067:I1067)/1000000</f>
        <v>196.15948915999999</v>
      </c>
      <c r="D1067" s="1">
        <f>SUM(BPub!L1067:N1067)/1000000</f>
        <v>222.11926444999997</v>
      </c>
      <c r="E1067" s="1">
        <f>SUM(BPub!Q1067:S1067)/1000000</f>
        <v>230.84601314000003</v>
      </c>
      <c r="F1067" s="1">
        <f>SUM(BPub!V1067:X1067)/1000000</f>
        <v>254.03460623000001</v>
      </c>
      <c r="G1067" s="1">
        <f>SUM(BPub!AB1067:AD1067)/1000000</f>
        <v>272.61176405999998</v>
      </c>
    </row>
    <row r="1068" spans="1:7" x14ac:dyDescent="0.25">
      <c r="A1068" t="s">
        <v>1062</v>
      </c>
      <c r="B1068" s="1">
        <f>SUM(BPub!B1068:D1068)/1000000</f>
        <v>0</v>
      </c>
      <c r="C1068" s="1">
        <f>SUM(BPub!G1068:I1068)/1000000</f>
        <v>0</v>
      </c>
      <c r="D1068" s="1">
        <f>SUM(BPub!L1068:N1068)/1000000</f>
        <v>0</v>
      </c>
      <c r="E1068" s="1">
        <f>SUM(BPub!Q1068:S1068)/1000000</f>
        <v>0</v>
      </c>
      <c r="F1068" s="1">
        <f>SUM(BPub!V1068:X1068)/1000000</f>
        <v>0</v>
      </c>
      <c r="G1068" s="1">
        <f>SUM(BPub!AB1068:AD1068)/1000000</f>
        <v>0</v>
      </c>
    </row>
    <row r="1069" spans="1:7" x14ac:dyDescent="0.25">
      <c r="A1069" t="s">
        <v>1063</v>
      </c>
      <c r="B1069" s="1">
        <f>SUM(BPub!B1069:D1069)/1000000</f>
        <v>1.4703585100000001</v>
      </c>
      <c r="C1069" s="1">
        <f>SUM(BPub!G1069:I1069)/1000000</f>
        <v>1.4512489499999999</v>
      </c>
      <c r="D1069" s="1">
        <f>SUM(BPub!L1069:N1069)/1000000</f>
        <v>1.1246506000000001</v>
      </c>
      <c r="E1069" s="1">
        <f>SUM(BPub!Q1069:S1069)/1000000</f>
        <v>0.97603209999999996</v>
      </c>
      <c r="F1069" s="1">
        <f>SUM(BPub!V1069:X1069)/1000000</f>
        <v>0.79717700000000002</v>
      </c>
      <c r="G1069" s="1">
        <f>SUM(BPub!AB1069:AD1069)/1000000</f>
        <v>0.66247495000000001</v>
      </c>
    </row>
    <row r="1070" spans="1:7" x14ac:dyDescent="0.25">
      <c r="A1070" t="s">
        <v>1064</v>
      </c>
      <c r="B1070" s="1">
        <f>SUM(BPub!B1070:D1070)/1000000</f>
        <v>0</v>
      </c>
      <c r="C1070" s="1">
        <f>SUM(BPub!G1070:I1070)/1000000</f>
        <v>4.565636E-2</v>
      </c>
      <c r="D1070" s="1">
        <f>SUM(BPub!L1070:N1070)/1000000</f>
        <v>0.35464146999999996</v>
      </c>
      <c r="E1070" s="1">
        <f>SUM(BPub!Q1070:S1070)/1000000</f>
        <v>0.90240399000000004</v>
      </c>
      <c r="F1070" s="1">
        <f>SUM(BPub!V1070:X1070)/1000000</f>
        <v>1.64996169</v>
      </c>
      <c r="G1070" s="1">
        <f>SUM(BPub!AB1070:AD1070)/1000000</f>
        <v>2.4866512200000002</v>
      </c>
    </row>
    <row r="1071" spans="1:7" x14ac:dyDescent="0.25">
      <c r="A1071" t="s">
        <v>1065</v>
      </c>
      <c r="B1071" s="1">
        <f>SUM(BPub!B1071:D1071)/1000000</f>
        <v>0</v>
      </c>
      <c r="C1071" s="1">
        <f>SUM(BPub!G1071:I1071)/1000000</f>
        <v>0</v>
      </c>
      <c r="D1071" s="1">
        <f>SUM(BPub!L1071:N1071)/1000000</f>
        <v>0</v>
      </c>
      <c r="E1071" s="1">
        <f>SUM(BPub!Q1071:S1071)/1000000</f>
        <v>0</v>
      </c>
      <c r="F1071" s="1">
        <f>SUM(BPub!V1071:X1071)/1000000</f>
        <v>0</v>
      </c>
      <c r="G1071" s="1">
        <f>SUM(BPub!AB1071:AD1071)/1000000</f>
        <v>0</v>
      </c>
    </row>
    <row r="1072" spans="1:7" x14ac:dyDescent="0.25">
      <c r="A1072" t="s">
        <v>1066</v>
      </c>
      <c r="B1072" s="1">
        <f>SUM(BPub!B1072:D1072)/1000000</f>
        <v>0</v>
      </c>
      <c r="C1072" s="1">
        <f>SUM(BPub!G1072:I1072)/1000000</f>
        <v>0</v>
      </c>
      <c r="D1072" s="1">
        <f>SUM(BPub!L1072:N1072)/1000000</f>
        <v>0</v>
      </c>
      <c r="E1072" s="1">
        <f>SUM(BPub!Q1072:S1072)/1000000</f>
        <v>0</v>
      </c>
      <c r="F1072" s="1">
        <f>SUM(BPub!V1072:X1072)/1000000</f>
        <v>0</v>
      </c>
      <c r="G1072" s="1">
        <f>SUM(BPub!AB1072:AD1072)/1000000</f>
        <v>0</v>
      </c>
    </row>
    <row r="1073" spans="1:7" x14ac:dyDescent="0.25">
      <c r="A1073" t="s">
        <v>1067</v>
      </c>
      <c r="B1073" s="1">
        <f>SUM(BPub!B1073:D1073)/1000000</f>
        <v>10.48262839</v>
      </c>
      <c r="C1073" s="1">
        <f>SUM(BPub!G1073:I1073)/1000000</f>
        <v>10.871802130000001</v>
      </c>
      <c r="D1073" s="1">
        <f>SUM(BPub!L1073:N1073)/1000000</f>
        <v>11.713370680000001</v>
      </c>
      <c r="E1073" s="1">
        <f>SUM(BPub!Q1073:S1073)/1000000</f>
        <v>14.356404789999999</v>
      </c>
      <c r="F1073" s="1">
        <f>SUM(BPub!V1073:X1073)/1000000</f>
        <v>15.816481529999999</v>
      </c>
      <c r="G1073" s="1">
        <f>SUM(BPub!AB1073:AD1073)/1000000</f>
        <v>18.033835079999999</v>
      </c>
    </row>
    <row r="1074" spans="1:7" x14ac:dyDescent="0.25">
      <c r="A1074" t="s">
        <v>1068</v>
      </c>
      <c r="B1074" s="1">
        <f>SUM(BPub!B1074:D1074)/1000000</f>
        <v>0</v>
      </c>
      <c r="C1074" s="1">
        <f>SUM(BPub!G1074:I1074)/1000000</f>
        <v>0</v>
      </c>
      <c r="D1074" s="1">
        <f>SUM(BPub!L1074:N1074)/1000000</f>
        <v>0</v>
      </c>
      <c r="E1074" s="1">
        <f>SUM(BPub!Q1074:S1074)/1000000</f>
        <v>0</v>
      </c>
      <c r="F1074" s="1">
        <f>SUM(BPub!V1074:X1074)/1000000</f>
        <v>0</v>
      </c>
      <c r="G1074" s="1">
        <f>SUM(BPub!AB1074:AD1074)/1000000</f>
        <v>4.6228199999999997E-3</v>
      </c>
    </row>
    <row r="1075" spans="1:7" x14ac:dyDescent="0.25">
      <c r="A1075" t="s">
        <v>1069</v>
      </c>
      <c r="B1075" s="1">
        <f>SUM(BPub!B1075:D1075)/1000000</f>
        <v>1.3876148400000001</v>
      </c>
      <c r="C1075" s="1">
        <f>SUM(BPub!G1075:I1075)/1000000</f>
        <v>1.2524061799999999</v>
      </c>
      <c r="D1075" s="1">
        <f>SUM(BPub!L1075:N1075)/1000000</f>
        <v>1.1058399999999999</v>
      </c>
      <c r="E1075" s="1">
        <f>SUM(BPub!Q1075:S1075)/1000000</f>
        <v>0.94730126999999997</v>
      </c>
      <c r="F1075" s="1">
        <f>SUM(BPub!V1075:X1075)/1000000</f>
        <v>0.79079065000000004</v>
      </c>
      <c r="G1075" s="1">
        <f>SUM(BPub!AB1075:AD1075)/1000000</f>
        <v>0.49086359000000002</v>
      </c>
    </row>
    <row r="1076" spans="1:7" x14ac:dyDescent="0.25">
      <c r="A1076" t="s">
        <v>1070</v>
      </c>
      <c r="B1076" s="1">
        <f>SUM(BPub!B1076:D1076)/1000000</f>
        <v>0</v>
      </c>
      <c r="C1076" s="1">
        <f>SUM(BPub!G1076:I1076)/1000000</f>
        <v>0</v>
      </c>
      <c r="D1076" s="1">
        <f>SUM(BPub!L1076:N1076)/1000000</f>
        <v>0</v>
      </c>
      <c r="E1076" s="1">
        <f>SUM(BPub!Q1076:S1076)/1000000</f>
        <v>0</v>
      </c>
      <c r="F1076" s="1">
        <f>SUM(BPub!V1076:X1076)/1000000</f>
        <v>0</v>
      </c>
      <c r="G1076" s="1">
        <f>SUM(BPub!AB1076:AD1076)/1000000</f>
        <v>0</v>
      </c>
    </row>
    <row r="1077" spans="1:7" x14ac:dyDescent="0.25">
      <c r="A1077" t="s">
        <v>1071</v>
      </c>
      <c r="B1077" s="1">
        <f>SUM(BPub!B1077:D1077)/1000000</f>
        <v>1.3876148400000001</v>
      </c>
      <c r="C1077" s="1">
        <f>SUM(BPub!G1077:I1077)/1000000</f>
        <v>1.2524061799999999</v>
      </c>
      <c r="D1077" s="1">
        <f>SUM(BPub!L1077:N1077)/1000000</f>
        <v>1.1058399999999999</v>
      </c>
      <c r="E1077" s="1">
        <f>SUM(BPub!Q1077:S1077)/1000000</f>
        <v>0.94730126999999997</v>
      </c>
      <c r="F1077" s="1">
        <f>SUM(BPub!V1077:X1077)/1000000</f>
        <v>0.79079065000000004</v>
      </c>
      <c r="G1077" s="1">
        <f>SUM(BPub!AB1077:AD1077)/1000000</f>
        <v>0.49086359000000002</v>
      </c>
    </row>
    <row r="1078" spans="1:7" x14ac:dyDescent="0.25">
      <c r="A1078" t="s">
        <v>1072</v>
      </c>
      <c r="B1078" s="1">
        <f>SUM(BPub!B1078:D1078)/1000000</f>
        <v>0</v>
      </c>
      <c r="C1078" s="1">
        <f>SUM(BPub!G1078:I1078)/1000000</f>
        <v>0</v>
      </c>
      <c r="D1078" s="1">
        <f>SUM(BPub!L1078:N1078)/1000000</f>
        <v>0</v>
      </c>
      <c r="E1078" s="1">
        <f>SUM(BPub!Q1078:S1078)/1000000</f>
        <v>0</v>
      </c>
      <c r="F1078" s="1">
        <f>SUM(BPub!V1078:X1078)/1000000</f>
        <v>0</v>
      </c>
      <c r="G1078" s="1">
        <f>SUM(BPub!AB1078:AD1078)/1000000</f>
        <v>0</v>
      </c>
    </row>
    <row r="1079" spans="1:7" x14ac:dyDescent="0.25">
      <c r="A1079" t="s">
        <v>1073</v>
      </c>
      <c r="B1079" s="1">
        <f>SUM(BPub!B1079:D1079)/1000000</f>
        <v>0</v>
      </c>
      <c r="C1079" s="1">
        <f>SUM(BPub!G1079:I1079)/1000000</f>
        <v>0</v>
      </c>
      <c r="D1079" s="1">
        <f>SUM(BPub!L1079:N1079)/1000000</f>
        <v>0</v>
      </c>
      <c r="E1079" s="1">
        <f>SUM(BPub!Q1079:S1079)/1000000</f>
        <v>0</v>
      </c>
      <c r="F1079" s="1">
        <f>SUM(BPub!V1079:X1079)/1000000</f>
        <v>0</v>
      </c>
      <c r="G1079" s="1">
        <f>SUM(BPub!AB1079:AD1079)/1000000</f>
        <v>0</v>
      </c>
    </row>
    <row r="1080" spans="1:7" x14ac:dyDescent="0.25">
      <c r="A1080" t="s">
        <v>1074</v>
      </c>
      <c r="B1080" s="1">
        <f>SUM(BPub!B1080:D1080)/1000000</f>
        <v>0</v>
      </c>
      <c r="C1080" s="1">
        <f>SUM(BPub!G1080:I1080)/1000000</f>
        <v>0</v>
      </c>
      <c r="D1080" s="1">
        <f>SUM(BPub!L1080:N1080)/1000000</f>
        <v>0</v>
      </c>
      <c r="E1080" s="1">
        <f>SUM(BPub!Q1080:S1080)/1000000</f>
        <v>0</v>
      </c>
      <c r="F1080" s="1">
        <f>SUM(BPub!V1080:X1080)/1000000</f>
        <v>0</v>
      </c>
      <c r="G1080" s="1">
        <f>SUM(BPub!AB1080:AD1080)/1000000</f>
        <v>0</v>
      </c>
    </row>
    <row r="1081" spans="1:7" x14ac:dyDescent="0.25">
      <c r="A1081" t="s">
        <v>1075</v>
      </c>
      <c r="B1081" s="1">
        <f>SUM(BPub!B1081:D1081)/1000000</f>
        <v>0</v>
      </c>
      <c r="C1081" s="1">
        <f>SUM(BPub!G1081:I1081)/1000000</f>
        <v>0</v>
      </c>
      <c r="D1081" s="1">
        <f>SUM(BPub!L1081:N1081)/1000000</f>
        <v>0</v>
      </c>
      <c r="E1081" s="1">
        <f>SUM(BPub!Q1081:S1081)/1000000</f>
        <v>0</v>
      </c>
      <c r="F1081" s="1">
        <f>SUM(BPub!V1081:X1081)/1000000</f>
        <v>0</v>
      </c>
      <c r="G1081" s="1">
        <f>SUM(BPub!AB1081:AD1081)/1000000</f>
        <v>0</v>
      </c>
    </row>
    <row r="1082" spans="1:7" x14ac:dyDescent="0.25">
      <c r="A1082" t="s">
        <v>1076</v>
      </c>
      <c r="B1082" s="1">
        <f>SUM(BPub!B1082:D1082)/1000000</f>
        <v>0</v>
      </c>
      <c r="C1082" s="1">
        <f>SUM(BPub!G1082:I1082)/1000000</f>
        <v>0</v>
      </c>
      <c r="D1082" s="1">
        <f>SUM(BPub!L1082:N1082)/1000000</f>
        <v>0</v>
      </c>
      <c r="E1082" s="1">
        <f>SUM(BPub!Q1082:S1082)/1000000</f>
        <v>0</v>
      </c>
      <c r="F1082" s="1">
        <f>SUM(BPub!V1082:X1082)/1000000</f>
        <v>0</v>
      </c>
      <c r="G1082" s="1">
        <f>SUM(BPub!AB1082:AD1082)/1000000</f>
        <v>0</v>
      </c>
    </row>
    <row r="1083" spans="1:7" x14ac:dyDescent="0.25">
      <c r="A1083" t="s">
        <v>1077</v>
      </c>
      <c r="B1083" s="1">
        <f>SUM(BPub!B1083:D1083)/1000000</f>
        <v>0</v>
      </c>
      <c r="C1083" s="1">
        <f>SUM(BPub!G1083:I1083)/1000000</f>
        <v>0</v>
      </c>
      <c r="D1083" s="1">
        <f>SUM(BPub!L1083:N1083)/1000000</f>
        <v>0</v>
      </c>
      <c r="E1083" s="1">
        <f>SUM(BPub!Q1083:S1083)/1000000</f>
        <v>0</v>
      </c>
      <c r="F1083" s="1">
        <f>SUM(BPub!V1083:X1083)/1000000</f>
        <v>0</v>
      </c>
      <c r="G1083" s="1">
        <f>SUM(BPub!AB1083:AD1083)/1000000</f>
        <v>0</v>
      </c>
    </row>
    <row r="1084" spans="1:7" x14ac:dyDescent="0.25">
      <c r="A1084" t="s">
        <v>1078</v>
      </c>
      <c r="B1084" s="1">
        <f>SUM(BPub!B1084:D1084)/1000000</f>
        <v>0</v>
      </c>
      <c r="C1084" s="1">
        <f>SUM(BPub!G1084:I1084)/1000000</f>
        <v>0</v>
      </c>
      <c r="D1084" s="1">
        <f>SUM(BPub!L1084:N1084)/1000000</f>
        <v>0</v>
      </c>
      <c r="E1084" s="1">
        <f>SUM(BPub!Q1084:S1084)/1000000</f>
        <v>0</v>
      </c>
      <c r="F1084" s="1">
        <f>SUM(BPub!V1084:X1084)/1000000</f>
        <v>0</v>
      </c>
      <c r="G1084" s="1">
        <f>SUM(BPub!AB1084:AD1084)/1000000</f>
        <v>0</v>
      </c>
    </row>
    <row r="1085" spans="1:7" x14ac:dyDescent="0.25">
      <c r="A1085" t="s">
        <v>1079</v>
      </c>
      <c r="B1085" s="1">
        <f>SUM(BPub!B1085:D1085)/1000000</f>
        <v>0</v>
      </c>
      <c r="C1085" s="1">
        <f>SUM(BPub!G1085:I1085)/1000000</f>
        <v>0</v>
      </c>
      <c r="D1085" s="1">
        <f>SUM(BPub!L1085:N1085)/1000000</f>
        <v>0</v>
      </c>
      <c r="E1085" s="1">
        <f>SUM(BPub!Q1085:S1085)/1000000</f>
        <v>0</v>
      </c>
      <c r="F1085" s="1">
        <f>SUM(BPub!V1085:X1085)/1000000</f>
        <v>0</v>
      </c>
      <c r="G1085" s="1">
        <f>SUM(BPub!AB1085:AD1085)/1000000</f>
        <v>0</v>
      </c>
    </row>
    <row r="1086" spans="1:7" x14ac:dyDescent="0.25">
      <c r="A1086" t="s">
        <v>1080</v>
      </c>
      <c r="B1086" s="1">
        <f>SUM(BPub!B1086:D1086)/1000000</f>
        <v>0</v>
      </c>
      <c r="C1086" s="1">
        <f>SUM(BPub!G1086:I1086)/1000000</f>
        <v>0</v>
      </c>
      <c r="D1086" s="1">
        <f>SUM(BPub!L1086:N1086)/1000000</f>
        <v>0</v>
      </c>
      <c r="E1086" s="1">
        <f>SUM(BPub!Q1086:S1086)/1000000</f>
        <v>0</v>
      </c>
      <c r="F1086" s="1">
        <f>SUM(BPub!V1086:X1086)/1000000</f>
        <v>0</v>
      </c>
      <c r="G1086" s="1">
        <f>SUM(BPub!AB1086:AD1086)/1000000</f>
        <v>0</v>
      </c>
    </row>
    <row r="1087" spans="1:7" x14ac:dyDescent="0.25">
      <c r="A1087" t="s">
        <v>1081</v>
      </c>
      <c r="B1087" s="1">
        <f>SUM(BPub!B1087:D1087)/1000000</f>
        <v>0</v>
      </c>
      <c r="C1087" s="1">
        <f>SUM(BPub!G1087:I1087)/1000000</f>
        <v>0</v>
      </c>
      <c r="D1087" s="1">
        <f>SUM(BPub!L1087:N1087)/1000000</f>
        <v>0</v>
      </c>
      <c r="E1087" s="1">
        <f>SUM(BPub!Q1087:S1087)/1000000</f>
        <v>0</v>
      </c>
      <c r="F1087" s="1">
        <f>SUM(BPub!V1087:X1087)/1000000</f>
        <v>0</v>
      </c>
      <c r="G1087" s="1">
        <f>SUM(BPub!AB1087:AD1087)/1000000</f>
        <v>0</v>
      </c>
    </row>
    <row r="1088" spans="1:7" x14ac:dyDescent="0.25">
      <c r="A1088" t="s">
        <v>1082</v>
      </c>
      <c r="B1088" s="1">
        <f>SUM(BPub!B1088:D1088)/1000000</f>
        <v>0</v>
      </c>
      <c r="C1088" s="1">
        <f>SUM(BPub!G1088:I1088)/1000000</f>
        <v>0</v>
      </c>
      <c r="D1088" s="1">
        <f>SUM(BPub!L1088:N1088)/1000000</f>
        <v>0</v>
      </c>
      <c r="E1088" s="1">
        <f>SUM(BPub!Q1088:S1088)/1000000</f>
        <v>0</v>
      </c>
      <c r="F1088" s="1">
        <f>SUM(BPub!V1088:X1088)/1000000</f>
        <v>0</v>
      </c>
      <c r="G1088" s="1">
        <f>SUM(BPub!AB1088:AD1088)/1000000</f>
        <v>0</v>
      </c>
    </row>
    <row r="1089" spans="1:7" x14ac:dyDescent="0.25">
      <c r="A1089" t="s">
        <v>1083</v>
      </c>
      <c r="B1089" s="1">
        <f>SUM(BPub!B1089:D1089)/1000000</f>
        <v>0</v>
      </c>
      <c r="C1089" s="1">
        <f>SUM(BPub!G1089:I1089)/1000000</f>
        <v>0</v>
      </c>
      <c r="D1089" s="1">
        <f>SUM(BPub!L1089:N1089)/1000000</f>
        <v>0</v>
      </c>
      <c r="E1089" s="1">
        <f>SUM(BPub!Q1089:S1089)/1000000</f>
        <v>0</v>
      </c>
      <c r="F1089" s="1">
        <f>SUM(BPub!V1089:X1089)/1000000</f>
        <v>0</v>
      </c>
      <c r="G1089" s="1">
        <f>SUM(BPub!AB1089:AD1089)/1000000</f>
        <v>0</v>
      </c>
    </row>
    <row r="1090" spans="1:7" x14ac:dyDescent="0.25">
      <c r="A1090" t="s">
        <v>1084</v>
      </c>
      <c r="B1090" s="1">
        <f>SUM(BPub!B1090:D1090)/1000000</f>
        <v>0</v>
      </c>
      <c r="C1090" s="1">
        <f>SUM(BPub!G1090:I1090)/1000000</f>
        <v>0</v>
      </c>
      <c r="D1090" s="1">
        <f>SUM(BPub!L1090:N1090)/1000000</f>
        <v>0</v>
      </c>
      <c r="E1090" s="1">
        <f>SUM(BPub!Q1090:S1090)/1000000</f>
        <v>0</v>
      </c>
      <c r="F1090" s="1">
        <f>SUM(BPub!V1090:X1090)/1000000</f>
        <v>0</v>
      </c>
      <c r="G1090" s="1">
        <f>SUM(BPub!AB1090:AD1090)/1000000</f>
        <v>0</v>
      </c>
    </row>
    <row r="1091" spans="1:7" x14ac:dyDescent="0.25">
      <c r="A1091" t="s">
        <v>1085</v>
      </c>
      <c r="B1091" s="1">
        <f>SUM(BPub!B1091:D1091)/1000000</f>
        <v>0</v>
      </c>
      <c r="C1091" s="1">
        <f>SUM(BPub!G1091:I1091)/1000000</f>
        <v>0</v>
      </c>
      <c r="D1091" s="1">
        <f>SUM(BPub!L1091:N1091)/1000000</f>
        <v>0</v>
      </c>
      <c r="E1091" s="1">
        <f>SUM(BPub!Q1091:S1091)/1000000</f>
        <v>0</v>
      </c>
      <c r="F1091" s="1">
        <f>SUM(BPub!V1091:X1091)/1000000</f>
        <v>0</v>
      </c>
      <c r="G1091" s="1">
        <f>SUM(BPub!AB1091:AD1091)/1000000</f>
        <v>0</v>
      </c>
    </row>
    <row r="1092" spans="1:7" x14ac:dyDescent="0.25">
      <c r="A1092" t="s">
        <v>1086</v>
      </c>
      <c r="B1092" s="1">
        <f>SUM(BPub!B1092:D1092)/1000000</f>
        <v>0</v>
      </c>
      <c r="C1092" s="1">
        <f>SUM(BPub!G1092:I1092)/1000000</f>
        <v>0</v>
      </c>
      <c r="D1092" s="1">
        <f>SUM(BPub!L1092:N1092)/1000000</f>
        <v>0</v>
      </c>
      <c r="E1092" s="1">
        <f>SUM(BPub!Q1092:S1092)/1000000</f>
        <v>0</v>
      </c>
      <c r="F1092" s="1">
        <f>SUM(BPub!V1092:X1092)/1000000</f>
        <v>0</v>
      </c>
      <c r="G1092" s="1">
        <f>SUM(BPub!AB1092:AD1092)/1000000</f>
        <v>0</v>
      </c>
    </row>
    <row r="1093" spans="1:7" x14ac:dyDescent="0.25">
      <c r="A1093" t="s">
        <v>1087</v>
      </c>
      <c r="B1093" s="1">
        <f>SUM(BPub!B1093:D1093)/1000000</f>
        <v>0</v>
      </c>
      <c r="C1093" s="1">
        <f>SUM(BPub!G1093:I1093)/1000000</f>
        <v>0</v>
      </c>
      <c r="D1093" s="1">
        <f>SUM(BPub!L1093:N1093)/1000000</f>
        <v>0</v>
      </c>
      <c r="E1093" s="1">
        <f>SUM(BPub!Q1093:S1093)/1000000</f>
        <v>0</v>
      </c>
      <c r="F1093" s="1">
        <f>SUM(BPub!V1093:X1093)/1000000</f>
        <v>0</v>
      </c>
      <c r="G1093" s="1">
        <f>SUM(BPub!AB1093:AD1093)/1000000</f>
        <v>0</v>
      </c>
    </row>
    <row r="1094" spans="1:7" x14ac:dyDescent="0.25">
      <c r="A1094" t="s">
        <v>1088</v>
      </c>
      <c r="B1094" s="1">
        <f>SUM(BPub!B1094:D1094)/1000000</f>
        <v>0</v>
      </c>
      <c r="C1094" s="1">
        <f>SUM(BPub!G1094:I1094)/1000000</f>
        <v>0</v>
      </c>
      <c r="D1094" s="1">
        <f>SUM(BPub!L1094:N1094)/1000000</f>
        <v>0</v>
      </c>
      <c r="E1094" s="1">
        <f>SUM(BPub!Q1094:S1094)/1000000</f>
        <v>0</v>
      </c>
      <c r="F1094" s="1">
        <f>SUM(BPub!V1094:X1094)/1000000</f>
        <v>0</v>
      </c>
      <c r="G1094" s="1">
        <f>SUM(BPub!AB1094:AD1094)/1000000</f>
        <v>0</v>
      </c>
    </row>
    <row r="1095" spans="1:7" x14ac:dyDescent="0.25">
      <c r="A1095" t="s">
        <v>1089</v>
      </c>
      <c r="B1095" s="1">
        <f>SUM(BPub!B1095:D1095)/1000000</f>
        <v>0</v>
      </c>
      <c r="C1095" s="1">
        <f>SUM(BPub!G1095:I1095)/1000000</f>
        <v>0</v>
      </c>
      <c r="D1095" s="1">
        <f>SUM(BPub!L1095:N1095)/1000000</f>
        <v>0</v>
      </c>
      <c r="E1095" s="1">
        <f>SUM(BPub!Q1095:S1095)/1000000</f>
        <v>0</v>
      </c>
      <c r="F1095" s="1">
        <f>SUM(BPub!V1095:X1095)/1000000</f>
        <v>0</v>
      </c>
      <c r="G1095" s="1">
        <f>SUM(BPub!AB1095:AD1095)/1000000</f>
        <v>0</v>
      </c>
    </row>
    <row r="1096" spans="1:7" x14ac:dyDescent="0.25">
      <c r="A1096" t="s">
        <v>1090</v>
      </c>
      <c r="B1096" s="1">
        <f>SUM(BPub!B1096:D1096)/1000000</f>
        <v>0</v>
      </c>
      <c r="C1096" s="1">
        <f>SUM(BPub!G1096:I1096)/1000000</f>
        <v>0</v>
      </c>
      <c r="D1096" s="1">
        <f>SUM(BPub!L1096:N1096)/1000000</f>
        <v>0</v>
      </c>
      <c r="E1096" s="1">
        <f>SUM(BPub!Q1096:S1096)/1000000</f>
        <v>0</v>
      </c>
      <c r="F1096" s="1">
        <f>SUM(BPub!V1096:X1096)/1000000</f>
        <v>0</v>
      </c>
      <c r="G1096" s="1">
        <f>SUM(BPub!AB1096:AD1096)/1000000</f>
        <v>0</v>
      </c>
    </row>
    <row r="1097" spans="1:7" x14ac:dyDescent="0.25">
      <c r="A1097" t="s">
        <v>1091</v>
      </c>
      <c r="B1097" s="1">
        <f>SUM(BPub!B1097:D1097)/1000000</f>
        <v>0</v>
      </c>
      <c r="C1097" s="1">
        <f>SUM(BPub!G1097:I1097)/1000000</f>
        <v>0</v>
      </c>
      <c r="D1097" s="1">
        <f>SUM(BPub!L1097:N1097)/1000000</f>
        <v>0</v>
      </c>
      <c r="E1097" s="1">
        <f>SUM(BPub!Q1097:S1097)/1000000</f>
        <v>0</v>
      </c>
      <c r="F1097" s="1">
        <f>SUM(BPub!V1097:X1097)/1000000</f>
        <v>0</v>
      </c>
      <c r="G1097" s="1">
        <f>SUM(BPub!AB1097:AD1097)/1000000</f>
        <v>0</v>
      </c>
    </row>
    <row r="1098" spans="1:7" x14ac:dyDescent="0.25">
      <c r="A1098" t="s">
        <v>1092</v>
      </c>
      <c r="B1098" s="1">
        <f>SUM(BPub!B1098:D1098)/1000000</f>
        <v>0</v>
      </c>
      <c r="C1098" s="1">
        <f>SUM(BPub!G1098:I1098)/1000000</f>
        <v>0</v>
      </c>
      <c r="D1098" s="1">
        <f>SUM(BPub!L1098:N1098)/1000000</f>
        <v>0</v>
      </c>
      <c r="E1098" s="1">
        <f>SUM(BPub!Q1098:S1098)/1000000</f>
        <v>0</v>
      </c>
      <c r="F1098" s="1">
        <f>SUM(BPub!V1098:X1098)/1000000</f>
        <v>0</v>
      </c>
      <c r="G1098" s="1">
        <f>SUM(BPub!AB1098:AD1098)/1000000</f>
        <v>0</v>
      </c>
    </row>
    <row r="1099" spans="1:7" x14ac:dyDescent="0.25">
      <c r="A1099" t="s">
        <v>1093</v>
      </c>
      <c r="B1099" s="1">
        <f>SUM(BPub!B1099:D1099)/1000000</f>
        <v>0</v>
      </c>
      <c r="C1099" s="1">
        <f>SUM(BPub!G1099:I1099)/1000000</f>
        <v>0</v>
      </c>
      <c r="D1099" s="1">
        <f>SUM(BPub!L1099:N1099)/1000000</f>
        <v>0</v>
      </c>
      <c r="E1099" s="1">
        <f>SUM(BPub!Q1099:S1099)/1000000</f>
        <v>0</v>
      </c>
      <c r="F1099" s="1">
        <f>SUM(BPub!V1099:X1099)/1000000</f>
        <v>0</v>
      </c>
      <c r="G1099" s="1">
        <f>SUM(BPub!AB1099:AD1099)/1000000</f>
        <v>0</v>
      </c>
    </row>
    <row r="1100" spans="1:7" x14ac:dyDescent="0.25">
      <c r="A1100" t="s">
        <v>1094</v>
      </c>
      <c r="B1100" s="1">
        <f>SUM(BPub!B1100:D1100)/1000000</f>
        <v>276.25795122999995</v>
      </c>
      <c r="C1100" s="1">
        <f>SUM(BPub!G1100:I1100)/1000000</f>
        <v>337.73885531000002</v>
      </c>
      <c r="D1100" s="1">
        <f>SUM(BPub!L1100:N1100)/1000000</f>
        <v>628.92308215000003</v>
      </c>
      <c r="E1100" s="1">
        <f>SUM(BPub!Q1100:S1100)/1000000</f>
        <v>573.75496864000002</v>
      </c>
      <c r="F1100" s="1">
        <f>SUM(BPub!V1100:X1100)/1000000</f>
        <v>767.91130521000002</v>
      </c>
      <c r="G1100" s="1">
        <f>SUM(BPub!AB1100:AD1100)/1000000</f>
        <v>959.73115752000001</v>
      </c>
    </row>
    <row r="1101" spans="1:7" x14ac:dyDescent="0.25">
      <c r="A1101" t="s">
        <v>1095</v>
      </c>
      <c r="B1101" s="1">
        <f>SUM(BPub!B1101:D1101)/1000000</f>
        <v>29.417108760000001</v>
      </c>
      <c r="C1101" s="1">
        <f>SUM(BPub!G1101:I1101)/1000000</f>
        <v>22.674133090000002</v>
      </c>
      <c r="D1101" s="1">
        <f>SUM(BPub!L1101:N1101)/1000000</f>
        <v>22.516362520000001</v>
      </c>
      <c r="E1101" s="1">
        <f>SUM(BPub!Q1101:S1101)/1000000</f>
        <v>43.980118049999994</v>
      </c>
      <c r="F1101" s="1">
        <f>SUM(BPub!V1101:X1101)/1000000</f>
        <v>30.475529550000001</v>
      </c>
      <c r="G1101" s="1">
        <f>SUM(BPub!AB1101:AD1101)/1000000</f>
        <v>34.411569549999996</v>
      </c>
    </row>
    <row r="1102" spans="1:7" x14ac:dyDescent="0.25">
      <c r="A1102" t="s">
        <v>1096</v>
      </c>
      <c r="B1102" s="1">
        <f>SUM(BPub!B1102:D1102)/1000000</f>
        <v>1.26983742</v>
      </c>
      <c r="C1102" s="1">
        <f>SUM(BPub!G1102:I1102)/1000000</f>
        <v>1.26983742</v>
      </c>
      <c r="D1102" s="1">
        <f>SUM(BPub!L1102:N1102)/1000000</f>
        <v>1.26983742</v>
      </c>
      <c r="E1102" s="1">
        <f>SUM(BPub!Q1102:S1102)/1000000</f>
        <v>1.24735043</v>
      </c>
      <c r="F1102" s="1">
        <f>SUM(BPub!V1102:X1102)/1000000</f>
        <v>1.2390741999999999</v>
      </c>
      <c r="G1102" s="1">
        <f>SUM(BPub!AB1102:AD1102)/1000000</f>
        <v>1.2390741999999999</v>
      </c>
    </row>
    <row r="1103" spans="1:7" x14ac:dyDescent="0.25">
      <c r="A1103" t="s">
        <v>1097</v>
      </c>
      <c r="B1103" s="1">
        <f>SUM(BPub!B1103:D1103)/1000000</f>
        <v>0</v>
      </c>
      <c r="C1103" s="1">
        <f>SUM(BPub!G1103:I1103)/1000000</f>
        <v>0</v>
      </c>
      <c r="D1103" s="1">
        <f>SUM(BPub!L1103:N1103)/1000000</f>
        <v>0</v>
      </c>
      <c r="E1103" s="1">
        <f>SUM(BPub!Q1103:S1103)/1000000</f>
        <v>0</v>
      </c>
      <c r="F1103" s="1">
        <f>SUM(BPub!V1103:X1103)/1000000</f>
        <v>0</v>
      </c>
      <c r="G1103" s="1">
        <f>SUM(BPub!AB1103:AD1103)/1000000</f>
        <v>0</v>
      </c>
    </row>
    <row r="1104" spans="1:7" x14ac:dyDescent="0.25">
      <c r="A1104" t="s">
        <v>1098</v>
      </c>
      <c r="B1104" s="1">
        <f>SUM(BPub!B1104:D1104)/1000000</f>
        <v>2.5441999999999999E-3</v>
      </c>
      <c r="C1104" s="1">
        <f>SUM(BPub!G1104:I1104)/1000000</f>
        <v>2.5441999999999999E-3</v>
      </c>
      <c r="D1104" s="1">
        <f>SUM(BPub!L1104:N1104)/1000000</f>
        <v>2.5441999999999999E-3</v>
      </c>
      <c r="E1104" s="1">
        <f>SUM(BPub!Q1104:S1104)/1000000</f>
        <v>8.6145000000000004E-4</v>
      </c>
      <c r="F1104" s="1">
        <f>SUM(BPub!V1104:X1104)/1000000</f>
        <v>8.6145000000000004E-4</v>
      </c>
      <c r="G1104" s="1">
        <f>SUM(BPub!AB1104:AD1104)/1000000</f>
        <v>8.6145000000000004E-4</v>
      </c>
    </row>
    <row r="1105" spans="1:7" x14ac:dyDescent="0.25">
      <c r="A1105" t="s">
        <v>1099</v>
      </c>
      <c r="B1105" s="1">
        <f>SUM(BPub!B1105:D1105)/1000000</f>
        <v>0</v>
      </c>
      <c r="C1105" s="1">
        <f>SUM(BPub!G1105:I1105)/1000000</f>
        <v>0</v>
      </c>
      <c r="D1105" s="1">
        <f>SUM(BPub!L1105:N1105)/1000000</f>
        <v>0</v>
      </c>
      <c r="E1105" s="1">
        <f>SUM(BPub!Q1105:S1105)/1000000</f>
        <v>0</v>
      </c>
      <c r="F1105" s="1">
        <f>SUM(BPub!V1105:X1105)/1000000</f>
        <v>0</v>
      </c>
      <c r="G1105" s="1">
        <f>SUM(BPub!AB1105:AD1105)/1000000</f>
        <v>0</v>
      </c>
    </row>
    <row r="1106" spans="1:7" x14ac:dyDescent="0.25">
      <c r="A1106" t="s">
        <v>1100</v>
      </c>
      <c r="B1106" s="1">
        <f>SUM(BPub!B1106:D1106)/1000000</f>
        <v>0.69809272</v>
      </c>
      <c r="C1106" s="1">
        <f>SUM(BPub!G1106:I1106)/1000000</f>
        <v>0.69809272</v>
      </c>
      <c r="D1106" s="1">
        <f>SUM(BPub!L1106:N1106)/1000000</f>
        <v>0.69809272</v>
      </c>
      <c r="E1106" s="1">
        <f>SUM(BPub!Q1106:S1106)/1000000</f>
        <v>0.69813639000000005</v>
      </c>
      <c r="F1106" s="1">
        <f>SUM(BPub!V1106:X1106)/1000000</f>
        <v>0.69813639000000005</v>
      </c>
      <c r="G1106" s="1">
        <f>SUM(BPub!AB1106:AD1106)/1000000</f>
        <v>0.69813639000000005</v>
      </c>
    </row>
    <row r="1107" spans="1:7" x14ac:dyDescent="0.25">
      <c r="A1107" t="s">
        <v>1101</v>
      </c>
      <c r="B1107" s="1">
        <f>SUM(BPub!B1107:D1107)/1000000</f>
        <v>0</v>
      </c>
      <c r="C1107" s="1">
        <f>SUM(BPub!G1107:I1107)/1000000</f>
        <v>0</v>
      </c>
      <c r="D1107" s="1">
        <f>SUM(BPub!L1107:N1107)/1000000</f>
        <v>0</v>
      </c>
      <c r="E1107" s="1">
        <f>SUM(BPub!Q1107:S1107)/1000000</f>
        <v>0</v>
      </c>
      <c r="F1107" s="1">
        <f>SUM(BPub!V1107:X1107)/1000000</f>
        <v>0</v>
      </c>
      <c r="G1107" s="1">
        <f>SUM(BPub!AB1107:AD1107)/1000000</f>
        <v>0</v>
      </c>
    </row>
    <row r="1108" spans="1:7" x14ac:dyDescent="0.25">
      <c r="A1108" t="s">
        <v>1102</v>
      </c>
      <c r="B1108" s="1">
        <f>SUM(BPub!B1108:D1108)/1000000</f>
        <v>244.47503331000001</v>
      </c>
      <c r="C1108" s="1">
        <f>SUM(BPub!G1108:I1108)/1000000</f>
        <v>312.69891306</v>
      </c>
      <c r="D1108" s="1">
        <f>SUM(BPub!L1108:N1108)/1000000</f>
        <v>604.04091047000009</v>
      </c>
      <c r="E1108" s="1">
        <f>SUM(BPub!Q1108:S1108)/1000000</f>
        <v>527.8285023200001</v>
      </c>
      <c r="F1108" s="1">
        <f>SUM(BPub!V1108:X1108)/1000000</f>
        <v>735.49770362000004</v>
      </c>
      <c r="G1108" s="1">
        <f>SUM(BPub!AB1108:AD1108)/1000000</f>
        <v>923.38151593000009</v>
      </c>
    </row>
    <row r="1109" spans="1:7" x14ac:dyDescent="0.25">
      <c r="A1109" t="s">
        <v>1103</v>
      </c>
      <c r="B1109" s="1">
        <f>SUM(BPub!B1109:D1109)/1000000</f>
        <v>3048.9099358099998</v>
      </c>
      <c r="C1109" s="1">
        <f>SUM(BPub!G1109:I1109)/1000000</f>
        <v>4274.6243796099998</v>
      </c>
      <c r="D1109" s="1">
        <f>SUM(BPub!L1109:N1109)/1000000</f>
        <v>5734.0608206800007</v>
      </c>
      <c r="E1109" s="1">
        <f>SUM(BPub!Q1109:S1109)/1000000</f>
        <v>9198.49071018</v>
      </c>
      <c r="F1109" s="1">
        <f>SUM(BPub!V1109:X1109)/1000000</f>
        <v>9969.8377079000002</v>
      </c>
      <c r="G1109" s="1">
        <f>SUM(BPub!AB1109:AD1109)/1000000</f>
        <v>12605.564123630002</v>
      </c>
    </row>
    <row r="1110" spans="1:7" x14ac:dyDescent="0.25">
      <c r="A1110" t="s">
        <v>1104</v>
      </c>
      <c r="B1110" s="1">
        <f>SUM(BPub!B1110:D1110)/1000000</f>
        <v>1676.88660046</v>
      </c>
      <c r="C1110" s="1">
        <f>SUM(BPub!G1110:I1110)/1000000</f>
        <v>2353.5195429900004</v>
      </c>
      <c r="D1110" s="1">
        <f>SUM(BPub!L1110:N1110)/1000000</f>
        <v>3787.3338584099997</v>
      </c>
      <c r="E1110" s="1">
        <f>SUM(BPub!Q1110:S1110)/1000000</f>
        <v>6219.2377595799999</v>
      </c>
      <c r="F1110" s="1">
        <f>SUM(BPub!V1110:X1110)/1000000</f>
        <v>8910.7572481400002</v>
      </c>
      <c r="G1110" s="1">
        <f>SUM(BPub!AB1110:AD1110)/1000000</f>
        <v>10572.316431070001</v>
      </c>
    </row>
    <row r="1111" spans="1:7" x14ac:dyDescent="0.25">
      <c r="A1111" t="s">
        <v>1105</v>
      </c>
      <c r="B1111" s="1">
        <f>SUM(BPub!B1111:D1111)/1000000</f>
        <v>0</v>
      </c>
      <c r="C1111" s="1">
        <f>SUM(BPub!G1111:I1111)/1000000</f>
        <v>0</v>
      </c>
      <c r="D1111" s="1">
        <f>SUM(BPub!L1111:N1111)/1000000</f>
        <v>0</v>
      </c>
      <c r="E1111" s="1">
        <f>SUM(BPub!Q1111:S1111)/1000000</f>
        <v>0</v>
      </c>
      <c r="F1111" s="1">
        <f>SUM(BPub!V1111:X1111)/1000000</f>
        <v>0</v>
      </c>
      <c r="G1111" s="1">
        <f>SUM(BPub!AB1111:AD1111)/1000000</f>
        <v>0</v>
      </c>
    </row>
    <row r="1112" spans="1:7" x14ac:dyDescent="0.25">
      <c r="A1112" t="s">
        <v>1106</v>
      </c>
      <c r="B1112" s="1">
        <f>SUM(BPub!B1112:D1112)/1000000</f>
        <v>938.68159162999996</v>
      </c>
      <c r="C1112" s="1">
        <f>SUM(BPub!G1112:I1112)/1000000</f>
        <v>1166.6381920399999</v>
      </c>
      <c r="D1112" s="1">
        <f>SUM(BPub!L1112:N1112)/1000000</f>
        <v>1756.8854491999998</v>
      </c>
      <c r="E1112" s="1">
        <f>SUM(BPub!Q1112:S1112)/1000000</f>
        <v>2726.7250336799998</v>
      </c>
      <c r="F1112" s="1">
        <f>SUM(BPub!V1112:X1112)/1000000</f>
        <v>4048.73540576</v>
      </c>
      <c r="G1112" s="1">
        <f>SUM(BPub!AB1112:AD1112)/1000000</f>
        <v>5417.9397444699998</v>
      </c>
    </row>
    <row r="1113" spans="1:7" x14ac:dyDescent="0.25">
      <c r="A1113" t="s">
        <v>1107</v>
      </c>
      <c r="B1113" s="1">
        <f>SUM(BPub!B1113:D1113)/1000000</f>
        <v>3.4789024</v>
      </c>
      <c r="C1113" s="1">
        <f>SUM(BPub!G1113:I1113)/1000000</f>
        <v>3.4789024</v>
      </c>
      <c r="D1113" s="1">
        <f>SUM(BPub!L1113:N1113)/1000000</f>
        <v>3.4789024</v>
      </c>
      <c r="E1113" s="1">
        <f>SUM(BPub!Q1113:S1113)/1000000</f>
        <v>11.11335826</v>
      </c>
      <c r="F1113" s="1">
        <f>SUM(BPub!V1113:X1113)/1000000</f>
        <v>11.114358259999999</v>
      </c>
      <c r="G1113" s="1">
        <f>SUM(BPub!AB1113:AD1113)/1000000</f>
        <v>293.92990423000003</v>
      </c>
    </row>
    <row r="1114" spans="1:7" x14ac:dyDescent="0.25">
      <c r="A1114" t="s">
        <v>1108</v>
      </c>
      <c r="B1114" s="1">
        <f>SUM(BPub!B1114:D1114)/1000000</f>
        <v>263.78680921</v>
      </c>
      <c r="C1114" s="1">
        <f>SUM(BPub!G1114:I1114)/1000000</f>
        <v>480.14215705999999</v>
      </c>
      <c r="D1114" s="1">
        <f>SUM(BPub!L1114:N1114)/1000000</f>
        <v>912.14197199</v>
      </c>
      <c r="E1114" s="1">
        <f>SUM(BPub!Q1114:S1114)/1000000</f>
        <v>1250.4617133900001</v>
      </c>
      <c r="F1114" s="1">
        <f>SUM(BPub!V1114:X1114)/1000000</f>
        <v>1577.0327807599999</v>
      </c>
      <c r="G1114" s="1">
        <f>SUM(BPub!AB1114:AD1114)/1000000</f>
        <v>1820.46339769</v>
      </c>
    </row>
    <row r="1115" spans="1:7" x14ac:dyDescent="0.25">
      <c r="A1115" t="s">
        <v>1109</v>
      </c>
      <c r="B1115" s="1">
        <f>SUM(BPub!B1115:D1115)/1000000</f>
        <v>303.50874152</v>
      </c>
      <c r="C1115" s="1">
        <f>SUM(BPub!G1115:I1115)/1000000</f>
        <v>347.41966137999998</v>
      </c>
      <c r="D1115" s="1">
        <f>SUM(BPub!L1115:N1115)/1000000</f>
        <v>226.48992791000001</v>
      </c>
      <c r="E1115" s="1">
        <f>SUM(BPub!Q1115:S1115)/1000000</f>
        <v>345.39019314999996</v>
      </c>
      <c r="F1115" s="1">
        <f>SUM(BPub!V1115:X1115)/1000000</f>
        <v>554.98402954999995</v>
      </c>
      <c r="G1115" s="1">
        <f>SUM(BPub!AB1115:AD1115)/1000000</f>
        <v>774.42678042</v>
      </c>
    </row>
    <row r="1116" spans="1:7" x14ac:dyDescent="0.25">
      <c r="A1116" t="s">
        <v>1110</v>
      </c>
      <c r="B1116" s="1">
        <f>SUM(BPub!B1116:D1116)/1000000</f>
        <v>167.43055569999999</v>
      </c>
      <c r="C1116" s="1">
        <f>SUM(BPub!G1116:I1116)/1000000</f>
        <v>355.84063011000001</v>
      </c>
      <c r="D1116" s="1">
        <f>SUM(BPub!L1116:N1116)/1000000</f>
        <v>888.33760690999998</v>
      </c>
      <c r="E1116" s="1">
        <f>SUM(BPub!Q1116:S1116)/1000000</f>
        <v>1885.5474611</v>
      </c>
      <c r="F1116" s="1">
        <f>SUM(BPub!V1116:X1116)/1000000</f>
        <v>2718.89067381</v>
      </c>
      <c r="G1116" s="1">
        <f>SUM(BPub!AB1116:AD1116)/1000000</f>
        <v>2265.5566042600003</v>
      </c>
    </row>
    <row r="1117" spans="1:7" x14ac:dyDescent="0.25">
      <c r="A1117" t="s">
        <v>1111</v>
      </c>
      <c r="B1117" s="1">
        <f>SUM(BPub!B1117:D1117)/1000000</f>
        <v>0</v>
      </c>
      <c r="C1117" s="1">
        <f>SUM(BPub!G1117:I1117)/1000000</f>
        <v>0</v>
      </c>
      <c r="D1117" s="1">
        <f>SUM(BPub!L1117:N1117)/1000000</f>
        <v>0</v>
      </c>
      <c r="E1117" s="1">
        <f>SUM(BPub!Q1117:S1117)/1000000</f>
        <v>0</v>
      </c>
      <c r="F1117" s="1">
        <f>SUM(BPub!V1117:X1117)/1000000</f>
        <v>0</v>
      </c>
      <c r="G1117" s="1">
        <f>SUM(BPub!AB1117:AD1117)/1000000</f>
        <v>0</v>
      </c>
    </row>
    <row r="1118" spans="1:7" x14ac:dyDescent="0.25">
      <c r="A1118" t="s">
        <v>1112</v>
      </c>
      <c r="B1118" s="1">
        <f>SUM(BPub!B1118:D1118)/1000000</f>
        <v>0</v>
      </c>
      <c r="C1118" s="1">
        <f>SUM(BPub!G1118:I1118)/1000000</f>
        <v>0</v>
      </c>
      <c r="D1118" s="1">
        <f>SUM(BPub!L1118:N1118)/1000000</f>
        <v>0</v>
      </c>
      <c r="E1118" s="1">
        <f>SUM(BPub!Q1118:S1118)/1000000</f>
        <v>0</v>
      </c>
      <c r="F1118" s="1">
        <f>SUM(BPub!V1118:X1118)/1000000</f>
        <v>0</v>
      </c>
      <c r="G1118" s="1">
        <f>SUM(BPub!AB1118:AD1118)/1000000</f>
        <v>0</v>
      </c>
    </row>
    <row r="1119" spans="1:7" x14ac:dyDescent="0.25">
      <c r="A1119" t="s">
        <v>1113</v>
      </c>
      <c r="B1119" s="1">
        <f>SUM(BPub!B1119:D1119)/1000000</f>
        <v>0</v>
      </c>
      <c r="C1119" s="1">
        <f>SUM(BPub!G1119:I1119)/1000000</f>
        <v>0</v>
      </c>
      <c r="D1119" s="1">
        <f>SUM(BPub!L1119:N1119)/1000000</f>
        <v>0</v>
      </c>
      <c r="E1119" s="1">
        <f>SUM(BPub!Q1119:S1119)/1000000</f>
        <v>0</v>
      </c>
      <c r="F1119" s="1">
        <f>SUM(BPub!V1119:X1119)/1000000</f>
        <v>0</v>
      </c>
      <c r="G1119" s="1">
        <f>SUM(BPub!AB1119:AD1119)/1000000</f>
        <v>0</v>
      </c>
    </row>
    <row r="1120" spans="1:7" x14ac:dyDescent="0.25">
      <c r="A1120" t="s">
        <v>1114</v>
      </c>
      <c r="B1120" s="1">
        <f>SUM(BPub!B1120:D1120)/1000000</f>
        <v>0</v>
      </c>
      <c r="C1120" s="1">
        <f>SUM(BPub!G1120:I1120)/1000000</f>
        <v>0</v>
      </c>
      <c r="D1120" s="1">
        <f>SUM(BPub!L1120:N1120)/1000000</f>
        <v>0</v>
      </c>
      <c r="E1120" s="1">
        <f>SUM(BPub!Q1120:S1120)/1000000</f>
        <v>0</v>
      </c>
      <c r="F1120" s="1">
        <f>SUM(BPub!V1120:X1120)/1000000</f>
        <v>0</v>
      </c>
      <c r="G1120" s="1">
        <f>SUM(BPub!AB1120:AD1120)/1000000</f>
        <v>0</v>
      </c>
    </row>
    <row r="1121" spans="1:7" x14ac:dyDescent="0.25">
      <c r="A1121" t="s">
        <v>1115</v>
      </c>
      <c r="B1121" s="1">
        <f>SUM(BPub!B1121:D1121)/1000000</f>
        <v>0</v>
      </c>
      <c r="C1121" s="1">
        <f>SUM(BPub!G1121:I1121)/1000000</f>
        <v>0</v>
      </c>
      <c r="D1121" s="1">
        <f>SUM(BPub!L1121:N1121)/1000000</f>
        <v>0</v>
      </c>
      <c r="E1121" s="1">
        <f>SUM(BPub!Q1121:S1121)/1000000</f>
        <v>0</v>
      </c>
      <c r="F1121" s="1">
        <f>SUM(BPub!V1121:X1121)/1000000</f>
        <v>0</v>
      </c>
      <c r="G1121" s="1">
        <f>SUM(BPub!AB1121:AD1121)/1000000</f>
        <v>0</v>
      </c>
    </row>
    <row r="1122" spans="1:7" x14ac:dyDescent="0.25">
      <c r="A1122" t="s">
        <v>1116</v>
      </c>
      <c r="B1122" s="1">
        <f>SUM(BPub!B1122:D1122)/1000000</f>
        <v>0</v>
      </c>
      <c r="C1122" s="1">
        <f>SUM(BPub!G1122:I1122)/1000000</f>
        <v>0</v>
      </c>
      <c r="D1122" s="1">
        <f>SUM(BPub!L1122:N1122)/1000000</f>
        <v>0</v>
      </c>
      <c r="E1122" s="1">
        <f>SUM(BPub!Q1122:S1122)/1000000</f>
        <v>0</v>
      </c>
      <c r="F1122" s="1">
        <f>SUM(BPub!V1122:X1122)/1000000</f>
        <v>0</v>
      </c>
      <c r="G1122" s="1">
        <f>SUM(BPub!AB1122:AD1122)/1000000</f>
        <v>0</v>
      </c>
    </row>
    <row r="1123" spans="1:7" x14ac:dyDescent="0.25">
      <c r="A1123" t="s">
        <v>1117</v>
      </c>
      <c r="B1123" s="1">
        <f>SUM(BPub!B1123:D1123)/1000000</f>
        <v>0</v>
      </c>
      <c r="C1123" s="1">
        <f>SUM(BPub!G1123:I1123)/1000000</f>
        <v>0</v>
      </c>
      <c r="D1123" s="1">
        <f>SUM(BPub!L1123:N1123)/1000000</f>
        <v>0</v>
      </c>
      <c r="E1123" s="1">
        <f>SUM(BPub!Q1123:S1123)/1000000</f>
        <v>0</v>
      </c>
      <c r="F1123" s="1">
        <f>SUM(BPub!V1123:X1123)/1000000</f>
        <v>0</v>
      </c>
      <c r="G1123" s="1">
        <f>SUM(BPub!AB1123:AD1123)/1000000</f>
        <v>0</v>
      </c>
    </row>
    <row r="1124" spans="1:7" x14ac:dyDescent="0.25">
      <c r="A1124" t="s">
        <v>1118</v>
      </c>
      <c r="B1124" s="1">
        <f>SUM(BPub!B1124:D1124)/1000000</f>
        <v>0</v>
      </c>
      <c r="C1124" s="1">
        <f>SUM(BPub!G1124:I1124)/1000000</f>
        <v>0</v>
      </c>
      <c r="D1124" s="1">
        <f>SUM(BPub!L1124:N1124)/1000000</f>
        <v>0</v>
      </c>
      <c r="E1124" s="1">
        <f>SUM(BPub!Q1124:S1124)/1000000</f>
        <v>0</v>
      </c>
      <c r="F1124" s="1">
        <f>SUM(BPub!V1124:X1124)/1000000</f>
        <v>0</v>
      </c>
      <c r="G1124" s="1">
        <f>SUM(BPub!AB1124:AD1124)/1000000</f>
        <v>0</v>
      </c>
    </row>
    <row r="1125" spans="1:7" x14ac:dyDescent="0.25">
      <c r="A1125" t="s">
        <v>1119</v>
      </c>
      <c r="B1125" s="1">
        <f>SUM(BPub!B1125:D1125)/1000000</f>
        <v>0</v>
      </c>
      <c r="C1125" s="1">
        <f>SUM(BPub!G1125:I1125)/1000000</f>
        <v>0</v>
      </c>
      <c r="D1125" s="1">
        <f>SUM(BPub!L1125:N1125)/1000000</f>
        <v>0</v>
      </c>
      <c r="E1125" s="1">
        <f>SUM(BPub!Q1125:S1125)/1000000</f>
        <v>0</v>
      </c>
      <c r="F1125" s="1">
        <f>SUM(BPub!V1125:X1125)/1000000</f>
        <v>0</v>
      </c>
      <c r="G1125" s="1">
        <f>SUM(BPub!AB1125:AD1125)/1000000</f>
        <v>0</v>
      </c>
    </row>
    <row r="1126" spans="1:7" x14ac:dyDescent="0.25">
      <c r="A1126" t="s">
        <v>1120</v>
      </c>
      <c r="B1126" s="1">
        <f>SUM(BPub!B1126:D1126)/1000000</f>
        <v>0</v>
      </c>
      <c r="C1126" s="1">
        <f>SUM(BPub!G1126:I1126)/1000000</f>
        <v>0</v>
      </c>
      <c r="D1126" s="1">
        <f>SUM(BPub!L1126:N1126)/1000000</f>
        <v>0</v>
      </c>
      <c r="E1126" s="1">
        <f>SUM(BPub!Q1126:S1126)/1000000</f>
        <v>0</v>
      </c>
      <c r="F1126" s="1">
        <f>SUM(BPub!V1126:X1126)/1000000</f>
        <v>0</v>
      </c>
      <c r="G1126" s="1">
        <f>SUM(BPub!AB1126:AD1126)/1000000</f>
        <v>0</v>
      </c>
    </row>
    <row r="1127" spans="1:7" x14ac:dyDescent="0.25">
      <c r="A1127" t="s">
        <v>1121</v>
      </c>
      <c r="B1127" s="1">
        <f>SUM(BPub!B1127:D1127)/1000000</f>
        <v>0</v>
      </c>
      <c r="C1127" s="1">
        <f>SUM(BPub!G1127:I1127)/1000000</f>
        <v>0</v>
      </c>
      <c r="D1127" s="1">
        <f>SUM(BPub!L1127:N1127)/1000000</f>
        <v>0</v>
      </c>
      <c r="E1127" s="1">
        <f>SUM(BPub!Q1127:S1127)/1000000</f>
        <v>0</v>
      </c>
      <c r="F1127" s="1">
        <f>SUM(BPub!V1127:X1127)/1000000</f>
        <v>0</v>
      </c>
      <c r="G1127" s="1">
        <f>SUM(BPub!AB1127:AD1127)/1000000</f>
        <v>0</v>
      </c>
    </row>
    <row r="1128" spans="1:7" x14ac:dyDescent="0.25">
      <c r="A1128" t="s">
        <v>1122</v>
      </c>
      <c r="B1128" s="1">
        <f>SUM(BPub!B1128:D1128)/1000000</f>
        <v>0</v>
      </c>
      <c r="C1128" s="1">
        <f>SUM(BPub!G1128:I1128)/1000000</f>
        <v>0</v>
      </c>
      <c r="D1128" s="1">
        <f>SUM(BPub!L1128:N1128)/1000000</f>
        <v>0</v>
      </c>
      <c r="E1128" s="1">
        <f>SUM(BPub!Q1128:S1128)/1000000</f>
        <v>0</v>
      </c>
      <c r="F1128" s="1">
        <f>SUM(BPub!V1128:X1128)/1000000</f>
        <v>0</v>
      </c>
      <c r="G1128" s="1">
        <f>SUM(BPub!AB1128:AD1128)/1000000</f>
        <v>0</v>
      </c>
    </row>
    <row r="1129" spans="1:7" x14ac:dyDescent="0.25">
      <c r="A1129" t="s">
        <v>1123</v>
      </c>
      <c r="B1129" s="1">
        <f>SUM(BPub!B1129:D1129)/1000000</f>
        <v>0</v>
      </c>
      <c r="C1129" s="1">
        <f>SUM(BPub!G1129:I1129)/1000000</f>
        <v>0</v>
      </c>
      <c r="D1129" s="1">
        <f>SUM(BPub!L1129:N1129)/1000000</f>
        <v>0</v>
      </c>
      <c r="E1129" s="1">
        <f>SUM(BPub!Q1129:S1129)/1000000</f>
        <v>0</v>
      </c>
      <c r="F1129" s="1">
        <f>SUM(BPub!V1129:X1129)/1000000</f>
        <v>0</v>
      </c>
      <c r="G1129" s="1">
        <f>SUM(BPub!AB1129:AD1129)/1000000</f>
        <v>0</v>
      </c>
    </row>
    <row r="1130" spans="1:7" x14ac:dyDescent="0.25">
      <c r="A1130" t="s">
        <v>1124</v>
      </c>
      <c r="B1130" s="1">
        <f>SUM(BPub!B1130:D1130)/1000000</f>
        <v>0</v>
      </c>
      <c r="C1130" s="1">
        <f>SUM(BPub!G1130:I1130)/1000000</f>
        <v>0</v>
      </c>
      <c r="D1130" s="1">
        <f>SUM(BPub!L1130:N1130)/1000000</f>
        <v>0</v>
      </c>
      <c r="E1130" s="1">
        <f>SUM(BPub!Q1130:S1130)/1000000</f>
        <v>0</v>
      </c>
      <c r="F1130" s="1">
        <f>SUM(BPub!V1130:X1130)/1000000</f>
        <v>0</v>
      </c>
      <c r="G1130" s="1">
        <f>SUM(BPub!AB1130:AD1130)/1000000</f>
        <v>0</v>
      </c>
    </row>
    <row r="1131" spans="1:7" x14ac:dyDescent="0.25">
      <c r="A1131" t="s">
        <v>1125</v>
      </c>
      <c r="B1131" s="1">
        <f>SUM(BPub!B1131:D1131)/1000000</f>
        <v>0</v>
      </c>
      <c r="C1131" s="1">
        <f>SUM(BPub!G1131:I1131)/1000000</f>
        <v>0</v>
      </c>
      <c r="D1131" s="1">
        <f>SUM(BPub!L1131:N1131)/1000000</f>
        <v>0</v>
      </c>
      <c r="E1131" s="1">
        <f>SUM(BPub!Q1131:S1131)/1000000</f>
        <v>0</v>
      </c>
      <c r="F1131" s="1">
        <f>SUM(BPub!V1131:X1131)/1000000</f>
        <v>0</v>
      </c>
      <c r="G1131" s="1">
        <f>SUM(BPub!AB1131:AD1131)/1000000</f>
        <v>0</v>
      </c>
    </row>
    <row r="1132" spans="1:7" x14ac:dyDescent="0.25">
      <c r="A1132" t="s">
        <v>1126</v>
      </c>
      <c r="B1132" s="1">
        <f>SUM(BPub!B1132:D1132)/1000000</f>
        <v>0</v>
      </c>
      <c r="C1132" s="1">
        <f>SUM(BPub!G1132:I1132)/1000000</f>
        <v>0</v>
      </c>
      <c r="D1132" s="1">
        <f>SUM(BPub!L1132:N1132)/1000000</f>
        <v>0</v>
      </c>
      <c r="E1132" s="1">
        <f>SUM(BPub!Q1132:S1132)/1000000</f>
        <v>0</v>
      </c>
      <c r="F1132" s="1">
        <f>SUM(BPub!V1132:X1132)/1000000</f>
        <v>0</v>
      </c>
      <c r="G1132" s="1">
        <f>SUM(BPub!AB1132:AD1132)/1000000</f>
        <v>0</v>
      </c>
    </row>
    <row r="1133" spans="1:7" x14ac:dyDescent="0.25">
      <c r="A1133" t="s">
        <v>1127</v>
      </c>
      <c r="B1133" s="1">
        <f>SUM(BPub!B1133:D1133)/1000000</f>
        <v>0</v>
      </c>
      <c r="C1133" s="1">
        <f>SUM(BPub!G1133:I1133)/1000000</f>
        <v>0</v>
      </c>
      <c r="D1133" s="1">
        <f>SUM(BPub!L1133:N1133)/1000000</f>
        <v>0</v>
      </c>
      <c r="E1133" s="1">
        <f>SUM(BPub!Q1133:S1133)/1000000</f>
        <v>0</v>
      </c>
      <c r="F1133" s="1">
        <f>SUM(BPub!V1133:X1133)/1000000</f>
        <v>0</v>
      </c>
      <c r="G1133" s="1">
        <f>SUM(BPub!AB1133:AD1133)/1000000</f>
        <v>0</v>
      </c>
    </row>
    <row r="1134" spans="1:7" x14ac:dyDescent="0.25">
      <c r="A1134" t="s">
        <v>1128</v>
      </c>
      <c r="B1134" s="1">
        <f>SUM(BPub!B1134:D1134)/1000000</f>
        <v>0</v>
      </c>
      <c r="C1134" s="1">
        <f>SUM(BPub!G1134:I1134)/1000000</f>
        <v>0</v>
      </c>
      <c r="D1134" s="1">
        <f>SUM(BPub!L1134:N1134)/1000000</f>
        <v>0</v>
      </c>
      <c r="E1134" s="1">
        <f>SUM(BPub!Q1134:S1134)/1000000</f>
        <v>0</v>
      </c>
      <c r="F1134" s="1">
        <f>SUM(BPub!V1134:X1134)/1000000</f>
        <v>0</v>
      </c>
      <c r="G1134" s="1">
        <f>SUM(BPub!AB1134:AD1134)/1000000</f>
        <v>0</v>
      </c>
    </row>
    <row r="1135" spans="1:7" x14ac:dyDescent="0.25">
      <c r="A1135" t="s">
        <v>1129</v>
      </c>
      <c r="B1135" s="1">
        <f>SUM(BPub!B1135:D1135)/1000000</f>
        <v>0</v>
      </c>
      <c r="C1135" s="1">
        <f>SUM(BPub!G1135:I1135)/1000000</f>
        <v>0</v>
      </c>
      <c r="D1135" s="1">
        <f>SUM(BPub!L1135:N1135)/1000000</f>
        <v>0</v>
      </c>
      <c r="E1135" s="1">
        <f>SUM(BPub!Q1135:S1135)/1000000</f>
        <v>0</v>
      </c>
      <c r="F1135" s="1">
        <f>SUM(BPub!V1135:X1135)/1000000</f>
        <v>0</v>
      </c>
      <c r="G1135" s="1">
        <f>SUM(BPub!AB1135:AD1135)/1000000</f>
        <v>0</v>
      </c>
    </row>
    <row r="1136" spans="1:7" x14ac:dyDescent="0.25">
      <c r="A1136" t="s">
        <v>1130</v>
      </c>
      <c r="B1136" s="1">
        <f>SUM(BPub!B1136:D1136)/1000000</f>
        <v>0</v>
      </c>
      <c r="C1136" s="1">
        <f>SUM(BPub!G1136:I1136)/1000000</f>
        <v>0</v>
      </c>
      <c r="D1136" s="1">
        <f>SUM(BPub!L1136:N1136)/1000000</f>
        <v>0</v>
      </c>
      <c r="E1136" s="1">
        <f>SUM(BPub!Q1136:S1136)/1000000</f>
        <v>0</v>
      </c>
      <c r="F1136" s="1">
        <f>SUM(BPub!V1136:X1136)/1000000</f>
        <v>0</v>
      </c>
      <c r="G1136" s="1">
        <f>SUM(BPub!AB1136:AD1136)/1000000</f>
        <v>0</v>
      </c>
    </row>
    <row r="1137" spans="1:7" x14ac:dyDescent="0.25">
      <c r="A1137" t="s">
        <v>1131</v>
      </c>
      <c r="B1137" s="1">
        <f>SUM(BPub!B1137:D1137)/1000000</f>
        <v>0</v>
      </c>
      <c r="C1137" s="1">
        <f>SUM(BPub!G1137:I1137)/1000000</f>
        <v>0</v>
      </c>
      <c r="D1137" s="1">
        <f>SUM(BPub!L1137:N1137)/1000000</f>
        <v>0</v>
      </c>
      <c r="E1137" s="1">
        <f>SUM(BPub!Q1137:S1137)/1000000</f>
        <v>0</v>
      </c>
      <c r="F1137" s="1">
        <f>SUM(BPub!V1137:X1137)/1000000</f>
        <v>0</v>
      </c>
      <c r="G1137" s="1">
        <f>SUM(BPub!AB1137:AD1137)/1000000</f>
        <v>0</v>
      </c>
    </row>
    <row r="1138" spans="1:7" x14ac:dyDescent="0.25">
      <c r="A1138" t="s">
        <v>1132</v>
      </c>
      <c r="B1138" s="1">
        <f>SUM(BPub!B1138:D1138)/1000000</f>
        <v>0</v>
      </c>
      <c r="C1138" s="1">
        <f>SUM(BPub!G1138:I1138)/1000000</f>
        <v>0</v>
      </c>
      <c r="D1138" s="1">
        <f>SUM(BPub!L1138:N1138)/1000000</f>
        <v>0</v>
      </c>
      <c r="E1138" s="1">
        <f>SUM(BPub!Q1138:S1138)/1000000</f>
        <v>0</v>
      </c>
      <c r="F1138" s="1">
        <f>SUM(BPub!V1138:X1138)/1000000</f>
        <v>0</v>
      </c>
      <c r="G1138" s="1">
        <f>SUM(BPub!AB1138:AD1138)/1000000</f>
        <v>0</v>
      </c>
    </row>
    <row r="1139" spans="1:7" x14ac:dyDescent="0.25">
      <c r="A1139" t="s">
        <v>1133</v>
      </c>
      <c r="B1139" s="1">
        <f>SUM(BPub!B1139:D1139)/1000000</f>
        <v>0</v>
      </c>
      <c r="C1139" s="1">
        <f>SUM(BPub!G1139:I1139)/1000000</f>
        <v>0</v>
      </c>
      <c r="D1139" s="1">
        <f>SUM(BPub!L1139:N1139)/1000000</f>
        <v>0</v>
      </c>
      <c r="E1139" s="1">
        <f>SUM(BPub!Q1139:S1139)/1000000</f>
        <v>0</v>
      </c>
      <c r="F1139" s="1">
        <f>SUM(BPub!V1139:X1139)/1000000</f>
        <v>0</v>
      </c>
      <c r="G1139" s="1">
        <f>SUM(BPub!AB1139:AD1139)/1000000</f>
        <v>0</v>
      </c>
    </row>
    <row r="1140" spans="1:7" x14ac:dyDescent="0.25">
      <c r="A1140" t="s">
        <v>1134</v>
      </c>
      <c r="B1140" s="1">
        <f>SUM(BPub!B1140:D1140)/1000000</f>
        <v>0</v>
      </c>
      <c r="C1140" s="1">
        <f>SUM(BPub!G1140:I1140)/1000000</f>
        <v>0</v>
      </c>
      <c r="D1140" s="1">
        <f>SUM(BPub!L1140:N1140)/1000000</f>
        <v>0</v>
      </c>
      <c r="E1140" s="1">
        <f>SUM(BPub!Q1140:S1140)/1000000</f>
        <v>0</v>
      </c>
      <c r="F1140" s="1">
        <f>SUM(BPub!V1140:X1140)/1000000</f>
        <v>0</v>
      </c>
      <c r="G1140" s="1">
        <f>SUM(BPub!AB1140:AD1140)/1000000</f>
        <v>0</v>
      </c>
    </row>
    <row r="1141" spans="1:7" x14ac:dyDescent="0.25">
      <c r="A1141" t="s">
        <v>1135</v>
      </c>
      <c r="B1141" s="1">
        <f>SUM(BPub!B1141:D1141)/1000000</f>
        <v>0</v>
      </c>
      <c r="C1141" s="1">
        <f>SUM(BPub!G1141:I1141)/1000000</f>
        <v>0</v>
      </c>
      <c r="D1141" s="1">
        <f>SUM(BPub!L1141:N1141)/1000000</f>
        <v>0</v>
      </c>
      <c r="E1141" s="1">
        <f>SUM(BPub!Q1141:S1141)/1000000</f>
        <v>0</v>
      </c>
      <c r="F1141" s="1">
        <f>SUM(BPub!V1141:X1141)/1000000</f>
        <v>0</v>
      </c>
      <c r="G1141" s="1">
        <f>SUM(BPub!AB1141:AD1141)/1000000</f>
        <v>0</v>
      </c>
    </row>
    <row r="1142" spans="1:7" x14ac:dyDescent="0.25">
      <c r="A1142" t="s">
        <v>1136</v>
      </c>
      <c r="B1142" s="1">
        <f>SUM(BPub!B1142:D1142)/1000000</f>
        <v>0</v>
      </c>
      <c r="C1142" s="1">
        <f>SUM(BPub!G1142:I1142)/1000000</f>
        <v>0</v>
      </c>
      <c r="D1142" s="1">
        <f>SUM(BPub!L1142:N1142)/1000000</f>
        <v>0</v>
      </c>
      <c r="E1142" s="1">
        <f>SUM(BPub!Q1142:S1142)/1000000</f>
        <v>0</v>
      </c>
      <c r="F1142" s="1">
        <f>SUM(BPub!V1142:X1142)/1000000</f>
        <v>0</v>
      </c>
      <c r="G1142" s="1">
        <f>SUM(BPub!AB1142:AD1142)/1000000</f>
        <v>0</v>
      </c>
    </row>
    <row r="1143" spans="1:7" x14ac:dyDescent="0.25">
      <c r="A1143" t="s">
        <v>1137</v>
      </c>
      <c r="B1143" s="1">
        <f>SUM(BPub!B1143:D1143)/1000000</f>
        <v>0</v>
      </c>
      <c r="C1143" s="1">
        <f>SUM(BPub!G1143:I1143)/1000000</f>
        <v>0</v>
      </c>
      <c r="D1143" s="1">
        <f>SUM(BPub!L1143:N1143)/1000000</f>
        <v>0</v>
      </c>
      <c r="E1143" s="1">
        <f>SUM(BPub!Q1143:S1143)/1000000</f>
        <v>0</v>
      </c>
      <c r="F1143" s="1">
        <f>SUM(BPub!V1143:X1143)/1000000</f>
        <v>0</v>
      </c>
      <c r="G1143" s="1">
        <f>SUM(BPub!AB1143:AD1143)/1000000</f>
        <v>0</v>
      </c>
    </row>
    <row r="1144" spans="1:7" x14ac:dyDescent="0.25">
      <c r="A1144" t="s">
        <v>1138</v>
      </c>
      <c r="B1144" s="1">
        <f>SUM(BPub!B1144:D1144)/1000000</f>
        <v>0</v>
      </c>
      <c r="C1144" s="1">
        <f>SUM(BPub!G1144:I1144)/1000000</f>
        <v>0</v>
      </c>
      <c r="D1144" s="1">
        <f>SUM(BPub!L1144:N1144)/1000000</f>
        <v>0</v>
      </c>
      <c r="E1144" s="1">
        <f>SUM(BPub!Q1144:S1144)/1000000</f>
        <v>0</v>
      </c>
      <c r="F1144" s="1">
        <f>SUM(BPub!V1144:X1144)/1000000</f>
        <v>0</v>
      </c>
      <c r="G1144" s="1">
        <f>SUM(BPub!AB1144:AD1144)/1000000</f>
        <v>0</v>
      </c>
    </row>
    <row r="1145" spans="1:7" x14ac:dyDescent="0.25">
      <c r="A1145" t="s">
        <v>1139</v>
      </c>
      <c r="B1145" s="1">
        <f>SUM(BPub!B1145:D1145)/1000000</f>
        <v>0</v>
      </c>
      <c r="C1145" s="1">
        <f>SUM(BPub!G1145:I1145)/1000000</f>
        <v>0</v>
      </c>
      <c r="D1145" s="1">
        <f>SUM(BPub!L1145:N1145)/1000000</f>
        <v>0</v>
      </c>
      <c r="E1145" s="1">
        <f>SUM(BPub!Q1145:S1145)/1000000</f>
        <v>0</v>
      </c>
      <c r="F1145" s="1">
        <f>SUM(BPub!V1145:X1145)/1000000</f>
        <v>0</v>
      </c>
      <c r="G1145" s="1">
        <f>SUM(BPub!AB1145:AD1145)/1000000</f>
        <v>0</v>
      </c>
    </row>
    <row r="1146" spans="1:7" x14ac:dyDescent="0.25">
      <c r="A1146" t="s">
        <v>1140</v>
      </c>
      <c r="B1146" s="1">
        <f>SUM(BPub!B1146:D1146)/1000000</f>
        <v>0</v>
      </c>
      <c r="C1146" s="1">
        <f>SUM(BPub!G1146:I1146)/1000000</f>
        <v>0</v>
      </c>
      <c r="D1146" s="1">
        <f>SUM(BPub!L1146:N1146)/1000000</f>
        <v>0</v>
      </c>
      <c r="E1146" s="1">
        <f>SUM(BPub!Q1146:S1146)/1000000</f>
        <v>0</v>
      </c>
      <c r="F1146" s="1">
        <f>SUM(BPub!V1146:X1146)/1000000</f>
        <v>0</v>
      </c>
      <c r="G1146" s="1">
        <f>SUM(BPub!AB1146:AD1146)/1000000</f>
        <v>0</v>
      </c>
    </row>
    <row r="1147" spans="1:7" x14ac:dyDescent="0.25">
      <c r="A1147" t="s">
        <v>1141</v>
      </c>
      <c r="B1147" s="1">
        <f>SUM(BPub!B1147:D1147)/1000000</f>
        <v>0</v>
      </c>
      <c r="C1147" s="1">
        <f>SUM(BPub!G1147:I1147)/1000000</f>
        <v>0</v>
      </c>
      <c r="D1147" s="1">
        <f>SUM(BPub!L1147:N1147)/1000000</f>
        <v>0</v>
      </c>
      <c r="E1147" s="1">
        <f>SUM(BPub!Q1147:S1147)/1000000</f>
        <v>0</v>
      </c>
      <c r="F1147" s="1">
        <f>SUM(BPub!V1147:X1147)/1000000</f>
        <v>0</v>
      </c>
      <c r="G1147" s="1">
        <f>SUM(BPub!AB1147:AD1147)/1000000</f>
        <v>0</v>
      </c>
    </row>
    <row r="1148" spans="1:7" x14ac:dyDescent="0.25">
      <c r="A1148" t="s">
        <v>1142</v>
      </c>
      <c r="B1148" s="1">
        <f>SUM(BPub!B1148:D1148)/1000000</f>
        <v>0</v>
      </c>
      <c r="C1148" s="1">
        <f>SUM(BPub!G1148:I1148)/1000000</f>
        <v>0</v>
      </c>
      <c r="D1148" s="1">
        <f>SUM(BPub!L1148:N1148)/1000000</f>
        <v>0</v>
      </c>
      <c r="E1148" s="1">
        <f>SUM(BPub!Q1148:S1148)/1000000</f>
        <v>0</v>
      </c>
      <c r="F1148" s="1">
        <f>SUM(BPub!V1148:X1148)/1000000</f>
        <v>0</v>
      </c>
      <c r="G1148" s="1">
        <f>SUM(BPub!AB1148:AD1148)/1000000</f>
        <v>0</v>
      </c>
    </row>
    <row r="1149" spans="1:7" x14ac:dyDescent="0.25">
      <c r="A1149" t="s">
        <v>1143</v>
      </c>
      <c r="B1149" s="1">
        <f>SUM(BPub!B1149:D1149)/1000000</f>
        <v>0</v>
      </c>
      <c r="C1149" s="1">
        <f>SUM(BPub!G1149:I1149)/1000000</f>
        <v>0</v>
      </c>
      <c r="D1149" s="1">
        <f>SUM(BPub!L1149:N1149)/1000000</f>
        <v>0</v>
      </c>
      <c r="E1149" s="1">
        <f>SUM(BPub!Q1149:S1149)/1000000</f>
        <v>0</v>
      </c>
      <c r="F1149" s="1">
        <f>SUM(BPub!V1149:X1149)/1000000</f>
        <v>0</v>
      </c>
      <c r="G1149" s="1">
        <f>SUM(BPub!AB1149:AD1149)/1000000</f>
        <v>0</v>
      </c>
    </row>
    <row r="1150" spans="1:7" x14ac:dyDescent="0.25">
      <c r="A1150" t="s">
        <v>1144</v>
      </c>
      <c r="B1150" s="1">
        <f>SUM(BPub!B1150:D1150)/1000000</f>
        <v>0</v>
      </c>
      <c r="C1150" s="1">
        <f>SUM(BPub!G1150:I1150)/1000000</f>
        <v>0</v>
      </c>
      <c r="D1150" s="1">
        <f>SUM(BPub!L1150:N1150)/1000000</f>
        <v>0</v>
      </c>
      <c r="E1150" s="1">
        <f>SUM(BPub!Q1150:S1150)/1000000</f>
        <v>0</v>
      </c>
      <c r="F1150" s="1">
        <f>SUM(BPub!V1150:X1150)/1000000</f>
        <v>0</v>
      </c>
      <c r="G1150" s="1">
        <f>SUM(BPub!AB1150:AD1150)/1000000</f>
        <v>0</v>
      </c>
    </row>
    <row r="1151" spans="1:7" x14ac:dyDescent="0.25">
      <c r="A1151" t="s">
        <v>1145</v>
      </c>
      <c r="B1151" s="1">
        <f>SUM(BPub!B1151:D1151)/1000000</f>
        <v>0</v>
      </c>
      <c r="C1151" s="1">
        <f>SUM(BPub!G1151:I1151)/1000000</f>
        <v>0</v>
      </c>
      <c r="D1151" s="1">
        <f>SUM(BPub!L1151:N1151)/1000000</f>
        <v>0</v>
      </c>
      <c r="E1151" s="1">
        <f>SUM(BPub!Q1151:S1151)/1000000</f>
        <v>0</v>
      </c>
      <c r="F1151" s="1">
        <f>SUM(BPub!V1151:X1151)/1000000</f>
        <v>0</v>
      </c>
      <c r="G1151" s="1">
        <f>SUM(BPub!AB1151:AD1151)/1000000</f>
        <v>0</v>
      </c>
    </row>
    <row r="1152" spans="1:7" x14ac:dyDescent="0.25">
      <c r="A1152" t="s">
        <v>1146</v>
      </c>
      <c r="B1152" s="1">
        <f>SUM(BPub!B1152:D1152)/1000000</f>
        <v>0</v>
      </c>
      <c r="C1152" s="1">
        <f>SUM(BPub!G1152:I1152)/1000000</f>
        <v>0</v>
      </c>
      <c r="D1152" s="1">
        <f>SUM(BPub!L1152:N1152)/1000000</f>
        <v>0</v>
      </c>
      <c r="E1152" s="1">
        <f>SUM(BPub!Q1152:S1152)/1000000</f>
        <v>100</v>
      </c>
      <c r="F1152" s="1">
        <f>SUM(BPub!V1152:X1152)/1000000</f>
        <v>125</v>
      </c>
      <c r="G1152" s="1">
        <f>SUM(BPub!AB1152:AD1152)/1000000</f>
        <v>125</v>
      </c>
    </row>
    <row r="1153" spans="1:7" x14ac:dyDescent="0.25">
      <c r="A1153" t="s">
        <v>1147</v>
      </c>
      <c r="B1153" s="1">
        <f>SUM(BPub!B1153:D1153)/1000000</f>
        <v>0</v>
      </c>
      <c r="C1153" s="1">
        <f>SUM(BPub!G1153:I1153)/1000000</f>
        <v>0</v>
      </c>
      <c r="D1153" s="1">
        <f>SUM(BPub!L1153:N1153)/1000000</f>
        <v>0</v>
      </c>
      <c r="E1153" s="1">
        <f>SUM(BPub!Q1153:S1153)/1000000</f>
        <v>0</v>
      </c>
      <c r="F1153" s="1">
        <f>SUM(BPub!V1153:X1153)/1000000</f>
        <v>0</v>
      </c>
      <c r="G1153" s="1">
        <f>SUM(BPub!AB1153:AD1153)/1000000</f>
        <v>0</v>
      </c>
    </row>
    <row r="1154" spans="1:7" x14ac:dyDescent="0.25">
      <c r="A1154" t="s">
        <v>1148</v>
      </c>
      <c r="B1154" s="1">
        <f>SUM(BPub!B1154:D1154)/1000000</f>
        <v>0</v>
      </c>
      <c r="C1154" s="1">
        <f>SUM(BPub!G1154:I1154)/1000000</f>
        <v>0</v>
      </c>
      <c r="D1154" s="1">
        <f>SUM(BPub!L1154:N1154)/1000000</f>
        <v>0</v>
      </c>
      <c r="E1154" s="1">
        <f>SUM(BPub!Q1154:S1154)/1000000</f>
        <v>0</v>
      </c>
      <c r="F1154" s="1">
        <f>SUM(BPub!V1154:X1154)/1000000</f>
        <v>0</v>
      </c>
      <c r="G1154" s="1">
        <f>SUM(BPub!AB1154:AD1154)/1000000</f>
        <v>0</v>
      </c>
    </row>
    <row r="1155" spans="1:7" x14ac:dyDescent="0.25">
      <c r="A1155" t="s">
        <v>1149</v>
      </c>
      <c r="B1155" s="1">
        <f>SUM(BPub!B1155:D1155)/1000000</f>
        <v>0</v>
      </c>
      <c r="C1155" s="1">
        <f>SUM(BPub!G1155:I1155)/1000000</f>
        <v>0</v>
      </c>
      <c r="D1155" s="1">
        <f>SUM(BPub!L1155:N1155)/1000000</f>
        <v>0</v>
      </c>
      <c r="E1155" s="1">
        <f>SUM(BPub!Q1155:S1155)/1000000</f>
        <v>0</v>
      </c>
      <c r="F1155" s="1">
        <f>SUM(BPub!V1155:X1155)/1000000</f>
        <v>0</v>
      </c>
      <c r="G1155" s="1">
        <f>SUM(BPub!AB1155:AD1155)/1000000</f>
        <v>0</v>
      </c>
    </row>
    <row r="1156" spans="1:7" x14ac:dyDescent="0.25">
      <c r="A1156" t="s">
        <v>1150</v>
      </c>
      <c r="B1156" s="1">
        <f>SUM(BPub!B1156:D1156)/1000000</f>
        <v>0</v>
      </c>
      <c r="C1156" s="1">
        <f>SUM(BPub!G1156:I1156)/1000000</f>
        <v>0</v>
      </c>
      <c r="D1156" s="1">
        <f>SUM(BPub!L1156:N1156)/1000000</f>
        <v>0</v>
      </c>
      <c r="E1156" s="1">
        <f>SUM(BPub!Q1156:S1156)/1000000</f>
        <v>0</v>
      </c>
      <c r="F1156" s="1">
        <f>SUM(BPub!V1156:X1156)/1000000</f>
        <v>0</v>
      </c>
      <c r="G1156" s="1">
        <f>SUM(BPub!AB1156:AD1156)/1000000</f>
        <v>0</v>
      </c>
    </row>
    <row r="1157" spans="1:7" x14ac:dyDescent="0.25">
      <c r="A1157" t="s">
        <v>1151</v>
      </c>
      <c r="B1157" s="1">
        <f>SUM(BPub!B1157:D1157)/1000000</f>
        <v>0</v>
      </c>
      <c r="C1157" s="1">
        <f>SUM(BPub!G1157:I1157)/1000000</f>
        <v>0</v>
      </c>
      <c r="D1157" s="1">
        <f>SUM(BPub!L1157:N1157)/1000000</f>
        <v>0</v>
      </c>
      <c r="E1157" s="1">
        <f>SUM(BPub!Q1157:S1157)/1000000</f>
        <v>100</v>
      </c>
      <c r="F1157" s="1">
        <f>SUM(BPub!V1157:X1157)/1000000</f>
        <v>125</v>
      </c>
      <c r="G1157" s="1">
        <f>SUM(BPub!AB1157:AD1157)/1000000</f>
        <v>125</v>
      </c>
    </row>
    <row r="1158" spans="1:7" x14ac:dyDescent="0.25">
      <c r="A1158" t="s">
        <v>1152</v>
      </c>
      <c r="B1158" s="1">
        <f>SUM(BPub!B1158:D1158)/1000000</f>
        <v>0</v>
      </c>
      <c r="C1158" s="1">
        <f>SUM(BPub!G1158:I1158)/1000000</f>
        <v>0</v>
      </c>
      <c r="D1158" s="1">
        <f>SUM(BPub!L1158:N1158)/1000000</f>
        <v>0</v>
      </c>
      <c r="E1158" s="1">
        <f>SUM(BPub!Q1158:S1158)/1000000</f>
        <v>0</v>
      </c>
      <c r="F1158" s="1">
        <f>SUM(BPub!V1158:X1158)/1000000</f>
        <v>0</v>
      </c>
      <c r="G1158" s="1">
        <f>SUM(BPub!AB1158:AD1158)/1000000</f>
        <v>0</v>
      </c>
    </row>
    <row r="1159" spans="1:7" x14ac:dyDescent="0.25">
      <c r="A1159" t="s">
        <v>1153</v>
      </c>
      <c r="B1159" s="1">
        <f>SUM(BPub!B1159:D1159)/1000000</f>
        <v>0</v>
      </c>
      <c r="C1159" s="1">
        <f>SUM(BPub!G1159:I1159)/1000000</f>
        <v>0</v>
      </c>
      <c r="D1159" s="1">
        <f>SUM(BPub!L1159:N1159)/1000000</f>
        <v>0</v>
      </c>
      <c r="E1159" s="1">
        <f>SUM(BPub!Q1159:S1159)/1000000</f>
        <v>362.54746189999997</v>
      </c>
      <c r="F1159" s="1">
        <f>SUM(BPub!V1159:X1159)/1000000</f>
        <v>375</v>
      </c>
      <c r="G1159" s="1">
        <f>SUM(BPub!AB1159:AD1159)/1000000</f>
        <v>400</v>
      </c>
    </row>
    <row r="1160" spans="1:7" x14ac:dyDescent="0.25">
      <c r="A1160" t="s">
        <v>1154</v>
      </c>
      <c r="B1160" s="1">
        <f>SUM(BPub!B1160:D1160)/1000000</f>
        <v>0</v>
      </c>
      <c r="C1160" s="1">
        <f>SUM(BPub!G1160:I1160)/1000000</f>
        <v>0</v>
      </c>
      <c r="D1160" s="1">
        <f>SUM(BPub!L1160:N1160)/1000000</f>
        <v>0</v>
      </c>
      <c r="E1160" s="1">
        <f>SUM(BPub!Q1160:S1160)/1000000</f>
        <v>362.54746189999997</v>
      </c>
      <c r="F1160" s="1">
        <f>SUM(BPub!V1160:X1160)/1000000</f>
        <v>375</v>
      </c>
      <c r="G1160" s="1">
        <f>SUM(BPub!AB1160:AD1160)/1000000</f>
        <v>400</v>
      </c>
    </row>
    <row r="1161" spans="1:7" x14ac:dyDescent="0.25">
      <c r="A1161" t="s">
        <v>1155</v>
      </c>
      <c r="B1161" s="1">
        <f>SUM(BPub!B1161:D1161)/1000000</f>
        <v>0</v>
      </c>
      <c r="C1161" s="1">
        <f>SUM(BPub!G1161:I1161)/1000000</f>
        <v>0</v>
      </c>
      <c r="D1161" s="1">
        <f>SUM(BPub!L1161:N1161)/1000000</f>
        <v>0</v>
      </c>
      <c r="E1161" s="1">
        <f>SUM(BPub!Q1161:S1161)/1000000</f>
        <v>0</v>
      </c>
      <c r="F1161" s="1">
        <f>SUM(BPub!V1161:X1161)/1000000</f>
        <v>0</v>
      </c>
      <c r="G1161" s="1">
        <f>SUM(BPub!AB1161:AD1161)/1000000</f>
        <v>0</v>
      </c>
    </row>
    <row r="1162" spans="1:7" x14ac:dyDescent="0.25">
      <c r="A1162" t="s">
        <v>1156</v>
      </c>
      <c r="B1162" s="1">
        <f>SUM(BPub!B1162:D1162)/1000000</f>
        <v>0</v>
      </c>
      <c r="C1162" s="1">
        <f>SUM(BPub!G1162:I1162)/1000000</f>
        <v>0</v>
      </c>
      <c r="D1162" s="1">
        <f>SUM(BPub!L1162:N1162)/1000000</f>
        <v>0</v>
      </c>
      <c r="E1162" s="1">
        <f>SUM(BPub!Q1162:S1162)/1000000</f>
        <v>0</v>
      </c>
      <c r="F1162" s="1">
        <f>SUM(BPub!V1162:X1162)/1000000</f>
        <v>0</v>
      </c>
      <c r="G1162" s="1">
        <f>SUM(BPub!AB1162:AD1162)/1000000</f>
        <v>0</v>
      </c>
    </row>
    <row r="1163" spans="1:7" x14ac:dyDescent="0.25">
      <c r="A1163" t="s">
        <v>1157</v>
      </c>
      <c r="B1163" s="1">
        <f>SUM(BPub!B1163:D1163)/1000000</f>
        <v>0</v>
      </c>
      <c r="C1163" s="1">
        <f>SUM(BPub!G1163:I1163)/1000000</f>
        <v>0</v>
      </c>
      <c r="D1163" s="1">
        <f>SUM(BPub!L1163:N1163)/1000000</f>
        <v>0</v>
      </c>
      <c r="E1163" s="1">
        <f>SUM(BPub!Q1163:S1163)/1000000</f>
        <v>0</v>
      </c>
      <c r="F1163" s="1">
        <f>SUM(BPub!V1163:X1163)/1000000</f>
        <v>0</v>
      </c>
      <c r="G1163" s="1">
        <f>SUM(BPub!AB1163:AD1163)/1000000</f>
        <v>0</v>
      </c>
    </row>
    <row r="1164" spans="1:7" x14ac:dyDescent="0.25">
      <c r="A1164" t="s">
        <v>1158</v>
      </c>
      <c r="B1164" s="1">
        <f>SUM(BPub!B1164:D1164)/1000000</f>
        <v>0</v>
      </c>
      <c r="C1164" s="1">
        <f>SUM(BPub!G1164:I1164)/1000000</f>
        <v>0</v>
      </c>
      <c r="D1164" s="1">
        <f>SUM(BPub!L1164:N1164)/1000000</f>
        <v>0</v>
      </c>
      <c r="E1164" s="1">
        <f>SUM(BPub!Q1164:S1164)/1000000</f>
        <v>0</v>
      </c>
      <c r="F1164" s="1">
        <f>SUM(BPub!V1164:X1164)/1000000</f>
        <v>0</v>
      </c>
      <c r="G1164" s="1">
        <f>SUM(BPub!AB1164:AD1164)/1000000</f>
        <v>0</v>
      </c>
    </row>
    <row r="1165" spans="1:7" x14ac:dyDescent="0.25">
      <c r="A1165" t="s">
        <v>1159</v>
      </c>
      <c r="B1165" s="1">
        <f>SUM(BPub!B1165:D1165)/1000000</f>
        <v>0</v>
      </c>
      <c r="C1165" s="1">
        <f>SUM(BPub!G1165:I1165)/1000000</f>
        <v>0</v>
      </c>
      <c r="D1165" s="1">
        <f>SUM(BPub!L1165:N1165)/1000000</f>
        <v>0</v>
      </c>
      <c r="E1165" s="1">
        <f>SUM(BPub!Q1165:S1165)/1000000</f>
        <v>0</v>
      </c>
      <c r="F1165" s="1">
        <f>SUM(BPub!V1165:X1165)/1000000</f>
        <v>0</v>
      </c>
      <c r="G1165" s="1">
        <f>SUM(BPub!AB1165:AD1165)/1000000</f>
        <v>0</v>
      </c>
    </row>
    <row r="1166" spans="1:7" x14ac:dyDescent="0.25">
      <c r="A1166" t="s">
        <v>1160</v>
      </c>
      <c r="B1166" s="1">
        <f>SUM(BPub!B1166:D1166)/1000000</f>
        <v>0</v>
      </c>
      <c r="C1166" s="1">
        <f>SUM(BPub!G1166:I1166)/1000000</f>
        <v>0</v>
      </c>
      <c r="D1166" s="1">
        <f>SUM(BPub!L1166:N1166)/1000000</f>
        <v>0</v>
      </c>
      <c r="E1166" s="1">
        <f>SUM(BPub!Q1166:S1166)/1000000</f>
        <v>137.4525381</v>
      </c>
      <c r="F1166" s="1">
        <f>SUM(BPub!V1166:X1166)/1000000</f>
        <v>125</v>
      </c>
      <c r="G1166" s="1">
        <f>SUM(BPub!AB1166:AD1166)/1000000</f>
        <v>100</v>
      </c>
    </row>
    <row r="1167" spans="1:7" x14ac:dyDescent="0.25">
      <c r="A1167" t="s">
        <v>1161</v>
      </c>
      <c r="B1167" s="1">
        <f>SUM(BPub!B1167:D1167)/1000000</f>
        <v>0</v>
      </c>
      <c r="C1167" s="1">
        <f>SUM(BPub!G1167:I1167)/1000000</f>
        <v>0</v>
      </c>
      <c r="D1167" s="1">
        <f>SUM(BPub!L1167:N1167)/1000000</f>
        <v>0</v>
      </c>
      <c r="E1167" s="1">
        <f>SUM(BPub!Q1167:S1167)/1000000</f>
        <v>0</v>
      </c>
      <c r="F1167" s="1">
        <f>SUM(BPub!V1167:X1167)/1000000</f>
        <v>0</v>
      </c>
      <c r="G1167" s="1">
        <f>SUM(BPub!AB1167:AD1167)/1000000</f>
        <v>0</v>
      </c>
    </row>
    <row r="1168" spans="1:7" x14ac:dyDescent="0.25">
      <c r="A1168" t="s">
        <v>1162</v>
      </c>
      <c r="B1168" s="1">
        <f>SUM(BPub!B1168:D1168)/1000000</f>
        <v>0</v>
      </c>
      <c r="C1168" s="1">
        <f>SUM(BPub!G1168:I1168)/1000000</f>
        <v>0</v>
      </c>
      <c r="D1168" s="1">
        <f>SUM(BPub!L1168:N1168)/1000000</f>
        <v>0</v>
      </c>
      <c r="E1168" s="1">
        <f>SUM(BPub!Q1168:S1168)/1000000</f>
        <v>0</v>
      </c>
      <c r="F1168" s="1">
        <f>SUM(BPub!V1168:X1168)/1000000</f>
        <v>0</v>
      </c>
      <c r="G1168" s="1">
        <f>SUM(BPub!AB1168:AD1168)/1000000</f>
        <v>0</v>
      </c>
    </row>
    <row r="1169" spans="1:7" x14ac:dyDescent="0.25">
      <c r="A1169" t="s">
        <v>1163</v>
      </c>
      <c r="B1169" s="1">
        <f>SUM(BPub!B1169:D1169)/1000000</f>
        <v>0</v>
      </c>
      <c r="C1169" s="1">
        <f>SUM(BPub!G1169:I1169)/1000000</f>
        <v>0</v>
      </c>
      <c r="D1169" s="1">
        <f>SUM(BPub!L1169:N1169)/1000000</f>
        <v>0</v>
      </c>
      <c r="E1169" s="1">
        <f>SUM(BPub!Q1169:S1169)/1000000</f>
        <v>0</v>
      </c>
      <c r="F1169" s="1">
        <f>SUM(BPub!V1169:X1169)/1000000</f>
        <v>0</v>
      </c>
      <c r="G1169" s="1">
        <f>SUM(BPub!AB1169:AD1169)/1000000</f>
        <v>0</v>
      </c>
    </row>
    <row r="1170" spans="1:7" x14ac:dyDescent="0.25">
      <c r="A1170" t="s">
        <v>1164</v>
      </c>
      <c r="B1170" s="1">
        <f>SUM(BPub!B1170:D1170)/1000000</f>
        <v>0</v>
      </c>
      <c r="C1170" s="1">
        <f>SUM(BPub!G1170:I1170)/1000000</f>
        <v>0</v>
      </c>
      <c r="D1170" s="1">
        <f>SUM(BPub!L1170:N1170)/1000000</f>
        <v>0</v>
      </c>
      <c r="E1170" s="1">
        <f>SUM(BPub!Q1170:S1170)/1000000</f>
        <v>0</v>
      </c>
      <c r="F1170" s="1">
        <f>SUM(BPub!V1170:X1170)/1000000</f>
        <v>0</v>
      </c>
      <c r="G1170" s="1">
        <f>SUM(BPub!AB1170:AD1170)/1000000</f>
        <v>0</v>
      </c>
    </row>
    <row r="1171" spans="1:7" x14ac:dyDescent="0.25">
      <c r="A1171" t="s">
        <v>1165</v>
      </c>
      <c r="B1171" s="1">
        <f>SUM(BPub!B1171:D1171)/1000000</f>
        <v>0</v>
      </c>
      <c r="C1171" s="1">
        <f>SUM(BPub!G1171:I1171)/1000000</f>
        <v>0</v>
      </c>
      <c r="D1171" s="1">
        <f>SUM(BPub!L1171:N1171)/1000000</f>
        <v>0</v>
      </c>
      <c r="E1171" s="1">
        <f>SUM(BPub!Q1171:S1171)/1000000</f>
        <v>0</v>
      </c>
      <c r="F1171" s="1">
        <f>SUM(BPub!V1171:X1171)/1000000</f>
        <v>0</v>
      </c>
      <c r="G1171" s="1">
        <f>SUM(BPub!AB1171:AD1171)/1000000</f>
        <v>0</v>
      </c>
    </row>
    <row r="1172" spans="1:7" x14ac:dyDescent="0.25">
      <c r="A1172" t="s">
        <v>1166</v>
      </c>
      <c r="B1172" s="1">
        <f>SUM(BPub!B1172:D1172)/1000000</f>
        <v>0</v>
      </c>
      <c r="C1172" s="1">
        <f>SUM(BPub!G1172:I1172)/1000000</f>
        <v>0</v>
      </c>
      <c r="D1172" s="1">
        <f>SUM(BPub!L1172:N1172)/1000000</f>
        <v>0</v>
      </c>
      <c r="E1172" s="1">
        <f>SUM(BPub!Q1172:S1172)/1000000</f>
        <v>0</v>
      </c>
      <c r="F1172" s="1">
        <f>SUM(BPub!V1172:X1172)/1000000</f>
        <v>0</v>
      </c>
      <c r="G1172" s="1">
        <f>SUM(BPub!AB1172:AD1172)/1000000</f>
        <v>0</v>
      </c>
    </row>
    <row r="1173" spans="1:7" x14ac:dyDescent="0.25">
      <c r="A1173" t="s">
        <v>1167</v>
      </c>
      <c r="B1173" s="1">
        <f>SUM(BPub!B1173:D1173)/1000000</f>
        <v>0</v>
      </c>
      <c r="C1173" s="1">
        <f>SUM(BPub!G1173:I1173)/1000000</f>
        <v>0</v>
      </c>
      <c r="D1173" s="1">
        <f>SUM(BPub!L1173:N1173)/1000000</f>
        <v>0</v>
      </c>
      <c r="E1173" s="1">
        <f>SUM(BPub!Q1173:S1173)/1000000</f>
        <v>0</v>
      </c>
      <c r="F1173" s="1">
        <f>SUM(BPub!V1173:X1173)/1000000</f>
        <v>0</v>
      </c>
      <c r="G1173" s="1">
        <f>SUM(BPub!AB1173:AD1173)/1000000</f>
        <v>0</v>
      </c>
    </row>
    <row r="1174" spans="1:7" x14ac:dyDescent="0.25">
      <c r="A1174" t="s">
        <v>1168</v>
      </c>
      <c r="B1174" s="1">
        <f>SUM(BPub!B1174:D1174)/1000000</f>
        <v>0</v>
      </c>
      <c r="C1174" s="1">
        <f>SUM(BPub!G1174:I1174)/1000000</f>
        <v>0</v>
      </c>
      <c r="D1174" s="1">
        <f>SUM(BPub!L1174:N1174)/1000000</f>
        <v>0</v>
      </c>
      <c r="E1174" s="1">
        <f>SUM(BPub!Q1174:S1174)/1000000</f>
        <v>0</v>
      </c>
      <c r="F1174" s="1">
        <f>SUM(BPub!V1174:X1174)/1000000</f>
        <v>0</v>
      </c>
      <c r="G1174" s="1">
        <f>SUM(BPub!AB1174:AD1174)/1000000</f>
        <v>0</v>
      </c>
    </row>
    <row r="1175" spans="1:7" x14ac:dyDescent="0.25">
      <c r="A1175" t="s">
        <v>1169</v>
      </c>
      <c r="B1175" s="1">
        <f>SUM(BPub!B1175:D1175)/1000000</f>
        <v>0</v>
      </c>
      <c r="C1175" s="1">
        <f>SUM(BPub!G1175:I1175)/1000000</f>
        <v>0</v>
      </c>
      <c r="D1175" s="1">
        <f>SUM(BPub!L1175:N1175)/1000000</f>
        <v>0</v>
      </c>
      <c r="E1175" s="1">
        <f>SUM(BPub!Q1175:S1175)/1000000</f>
        <v>0</v>
      </c>
      <c r="F1175" s="1">
        <f>SUM(BPub!V1175:X1175)/1000000</f>
        <v>0</v>
      </c>
      <c r="G1175" s="1">
        <f>SUM(BPub!AB1175:AD1175)/1000000</f>
        <v>0</v>
      </c>
    </row>
    <row r="1176" spans="1:7" x14ac:dyDescent="0.25">
      <c r="A1176" t="s">
        <v>1170</v>
      </c>
      <c r="B1176" s="1">
        <f>SUM(BPub!B1176:D1176)/1000000</f>
        <v>0</v>
      </c>
      <c r="C1176" s="1">
        <f>SUM(BPub!G1176:I1176)/1000000</f>
        <v>0</v>
      </c>
      <c r="D1176" s="1">
        <f>SUM(BPub!L1176:N1176)/1000000</f>
        <v>0</v>
      </c>
      <c r="E1176" s="1">
        <f>SUM(BPub!Q1176:S1176)/1000000</f>
        <v>0</v>
      </c>
      <c r="F1176" s="1">
        <f>SUM(BPub!V1176:X1176)/1000000</f>
        <v>0</v>
      </c>
      <c r="G1176" s="1">
        <f>SUM(BPub!AB1176:AD1176)/1000000</f>
        <v>0</v>
      </c>
    </row>
    <row r="1177" spans="1:7" x14ac:dyDescent="0.25">
      <c r="A1177" t="s">
        <v>1171</v>
      </c>
      <c r="B1177" s="1">
        <f>SUM(BPub!B1177:D1177)/1000000</f>
        <v>0</v>
      </c>
      <c r="C1177" s="1">
        <f>SUM(BPub!G1177:I1177)/1000000</f>
        <v>0</v>
      </c>
      <c r="D1177" s="1">
        <f>SUM(BPub!L1177:N1177)/1000000</f>
        <v>0</v>
      </c>
      <c r="E1177" s="1">
        <f>SUM(BPub!Q1177:S1177)/1000000</f>
        <v>0</v>
      </c>
      <c r="F1177" s="1">
        <f>SUM(BPub!V1177:X1177)/1000000</f>
        <v>0</v>
      </c>
      <c r="G1177" s="1">
        <f>SUM(BPub!AB1177:AD1177)/1000000</f>
        <v>0</v>
      </c>
    </row>
    <row r="1178" spans="1:7" x14ac:dyDescent="0.25">
      <c r="A1178" t="s">
        <v>1172</v>
      </c>
      <c r="B1178" s="1">
        <f>SUM(BPub!B1178:D1178)/1000000</f>
        <v>0</v>
      </c>
      <c r="C1178" s="1">
        <f>SUM(BPub!G1178:I1178)/1000000</f>
        <v>0</v>
      </c>
      <c r="D1178" s="1">
        <f>SUM(BPub!L1178:N1178)/1000000</f>
        <v>0</v>
      </c>
      <c r="E1178" s="1">
        <f>SUM(BPub!Q1178:S1178)/1000000</f>
        <v>0</v>
      </c>
      <c r="F1178" s="1">
        <f>SUM(BPub!V1178:X1178)/1000000</f>
        <v>0</v>
      </c>
      <c r="G1178" s="1">
        <f>SUM(BPub!AB1178:AD1178)/1000000</f>
        <v>0</v>
      </c>
    </row>
    <row r="1179" spans="1:7" x14ac:dyDescent="0.25">
      <c r="A1179" t="s">
        <v>1173</v>
      </c>
      <c r="B1179" s="1">
        <f>SUM(BPub!B1179:D1179)/1000000</f>
        <v>0</v>
      </c>
      <c r="C1179" s="1">
        <f>SUM(BPub!G1179:I1179)/1000000</f>
        <v>0</v>
      </c>
      <c r="D1179" s="1">
        <f>SUM(BPub!L1179:N1179)/1000000</f>
        <v>0</v>
      </c>
      <c r="E1179" s="1">
        <f>SUM(BPub!Q1179:S1179)/1000000</f>
        <v>0</v>
      </c>
      <c r="F1179" s="1">
        <f>SUM(BPub!V1179:X1179)/1000000</f>
        <v>0</v>
      </c>
      <c r="G1179" s="1">
        <f>SUM(BPub!AB1179:AD1179)/1000000</f>
        <v>0</v>
      </c>
    </row>
    <row r="1180" spans="1:7" x14ac:dyDescent="0.25">
      <c r="A1180" t="s">
        <v>1174</v>
      </c>
      <c r="B1180" s="1">
        <f>SUM(BPub!B1180:D1180)/1000000</f>
        <v>0</v>
      </c>
      <c r="C1180" s="1">
        <f>SUM(BPub!G1180:I1180)/1000000</f>
        <v>0</v>
      </c>
      <c r="D1180" s="1">
        <f>SUM(BPub!L1180:N1180)/1000000</f>
        <v>0</v>
      </c>
      <c r="E1180" s="1">
        <f>SUM(BPub!Q1180:S1180)/1000000</f>
        <v>0</v>
      </c>
      <c r="F1180" s="1">
        <f>SUM(BPub!V1180:X1180)/1000000</f>
        <v>0</v>
      </c>
      <c r="G1180" s="1">
        <f>SUM(BPub!AB1180:AD1180)/1000000</f>
        <v>0</v>
      </c>
    </row>
    <row r="1181" spans="1:7" x14ac:dyDescent="0.25">
      <c r="A1181" t="s">
        <v>1175</v>
      </c>
      <c r="B1181" s="1">
        <f>SUM(BPub!B1181:D1181)/1000000</f>
        <v>0</v>
      </c>
      <c r="C1181" s="1">
        <f>SUM(BPub!G1181:I1181)/1000000</f>
        <v>0</v>
      </c>
      <c r="D1181" s="1">
        <f>SUM(BPub!L1181:N1181)/1000000</f>
        <v>0</v>
      </c>
      <c r="E1181" s="1">
        <f>SUM(BPub!Q1181:S1181)/1000000</f>
        <v>0</v>
      </c>
      <c r="F1181" s="1">
        <f>SUM(BPub!V1181:X1181)/1000000</f>
        <v>0</v>
      </c>
      <c r="G1181" s="1">
        <f>SUM(BPub!AB1181:AD1181)/1000000</f>
        <v>0</v>
      </c>
    </row>
    <row r="1182" spans="1:7" x14ac:dyDescent="0.25">
      <c r="A1182" t="s">
        <v>1176</v>
      </c>
      <c r="B1182" s="1">
        <f>SUM(BPub!B1182:D1182)/1000000</f>
        <v>0</v>
      </c>
      <c r="C1182" s="1">
        <f>SUM(BPub!G1182:I1182)/1000000</f>
        <v>0</v>
      </c>
      <c r="D1182" s="1">
        <f>SUM(BPub!L1182:N1182)/1000000</f>
        <v>0</v>
      </c>
      <c r="E1182" s="1">
        <f>SUM(BPub!Q1182:S1182)/1000000</f>
        <v>0</v>
      </c>
      <c r="F1182" s="1">
        <f>SUM(BPub!V1182:X1182)/1000000</f>
        <v>0</v>
      </c>
      <c r="G1182" s="1">
        <f>SUM(BPub!AB1182:AD1182)/1000000</f>
        <v>0</v>
      </c>
    </row>
    <row r="1183" spans="1:7" x14ac:dyDescent="0.25">
      <c r="A1183" t="s">
        <v>1177</v>
      </c>
      <c r="B1183" s="1">
        <f>SUM(BPub!B1183:D1183)/1000000</f>
        <v>0</v>
      </c>
      <c r="C1183" s="1">
        <f>SUM(BPub!G1183:I1183)/1000000</f>
        <v>0</v>
      </c>
      <c r="D1183" s="1">
        <f>SUM(BPub!L1183:N1183)/1000000</f>
        <v>0</v>
      </c>
      <c r="E1183" s="1">
        <f>SUM(BPub!Q1183:S1183)/1000000</f>
        <v>0</v>
      </c>
      <c r="F1183" s="1">
        <f>SUM(BPub!V1183:X1183)/1000000</f>
        <v>0</v>
      </c>
      <c r="G1183" s="1">
        <f>SUM(BPub!AB1183:AD1183)/1000000</f>
        <v>0</v>
      </c>
    </row>
    <row r="1184" spans="1:7" x14ac:dyDescent="0.25">
      <c r="A1184" t="s">
        <v>1178</v>
      </c>
      <c r="B1184" s="1">
        <f>SUM(BPub!B1184:D1184)/1000000</f>
        <v>0</v>
      </c>
      <c r="C1184" s="1">
        <f>SUM(BPub!G1184:I1184)/1000000</f>
        <v>0</v>
      </c>
      <c r="D1184" s="1">
        <f>SUM(BPub!L1184:N1184)/1000000</f>
        <v>0</v>
      </c>
      <c r="E1184" s="1">
        <f>SUM(BPub!Q1184:S1184)/1000000</f>
        <v>0</v>
      </c>
      <c r="F1184" s="1">
        <f>SUM(BPub!V1184:X1184)/1000000</f>
        <v>0</v>
      </c>
      <c r="G1184" s="1">
        <f>SUM(BPub!AB1184:AD1184)/1000000</f>
        <v>0</v>
      </c>
    </row>
    <row r="1185" spans="1:7" x14ac:dyDescent="0.25">
      <c r="A1185" t="s">
        <v>1179</v>
      </c>
      <c r="B1185" s="1">
        <f>SUM(BPub!B1185:D1185)/1000000</f>
        <v>0</v>
      </c>
      <c r="C1185" s="1">
        <f>SUM(BPub!G1185:I1185)/1000000</f>
        <v>0</v>
      </c>
      <c r="D1185" s="1">
        <f>SUM(BPub!L1185:N1185)/1000000</f>
        <v>0</v>
      </c>
      <c r="E1185" s="1">
        <f>SUM(BPub!Q1185:S1185)/1000000</f>
        <v>0</v>
      </c>
      <c r="F1185" s="1">
        <f>SUM(BPub!V1185:X1185)/1000000</f>
        <v>0</v>
      </c>
      <c r="G1185" s="1">
        <f>SUM(BPub!AB1185:AD1185)/1000000</f>
        <v>0</v>
      </c>
    </row>
    <row r="1186" spans="1:7" x14ac:dyDescent="0.25">
      <c r="A1186" t="s">
        <v>1180</v>
      </c>
      <c r="B1186" s="1">
        <f>SUM(BPub!B1186:D1186)/1000000</f>
        <v>0</v>
      </c>
      <c r="C1186" s="1">
        <f>SUM(BPub!G1186:I1186)/1000000</f>
        <v>0</v>
      </c>
      <c r="D1186" s="1">
        <f>SUM(BPub!L1186:N1186)/1000000</f>
        <v>0</v>
      </c>
      <c r="E1186" s="1">
        <f>SUM(BPub!Q1186:S1186)/1000000</f>
        <v>0</v>
      </c>
      <c r="F1186" s="1">
        <f>SUM(BPub!V1186:X1186)/1000000</f>
        <v>0</v>
      </c>
      <c r="G1186" s="1">
        <f>SUM(BPub!AB1186:AD1186)/1000000</f>
        <v>0</v>
      </c>
    </row>
    <row r="1187" spans="1:7" x14ac:dyDescent="0.25">
      <c r="A1187" t="s">
        <v>1181</v>
      </c>
      <c r="B1187" s="1">
        <f>SUM(BPub!B1187:D1187)/1000000</f>
        <v>0</v>
      </c>
      <c r="C1187" s="1">
        <f>SUM(BPub!G1187:I1187)/1000000</f>
        <v>8.4713300000000005E-2</v>
      </c>
      <c r="D1187" s="1">
        <f>SUM(BPub!L1187:N1187)/1000000</f>
        <v>4.7672029999999997E-2</v>
      </c>
      <c r="E1187" s="1">
        <f>SUM(BPub!Q1187:S1187)/1000000</f>
        <v>29.88108356</v>
      </c>
      <c r="F1187" s="1">
        <f>SUM(BPub!V1187:X1187)/1000000</f>
        <v>33.702438790000002</v>
      </c>
      <c r="G1187" s="1">
        <f>SUM(BPub!AB1187:AD1187)/1000000</f>
        <v>31.318315040000002</v>
      </c>
    </row>
    <row r="1188" spans="1:7" x14ac:dyDescent="0.25">
      <c r="A1188" t="s">
        <v>1182</v>
      </c>
      <c r="B1188" s="1">
        <f>SUM(BPub!B1188:D1188)/1000000</f>
        <v>0</v>
      </c>
      <c r="C1188" s="1">
        <f>SUM(BPub!G1188:I1188)/1000000</f>
        <v>0</v>
      </c>
      <c r="D1188" s="1">
        <f>SUM(BPub!L1188:N1188)/1000000</f>
        <v>0</v>
      </c>
      <c r="E1188" s="1">
        <f>SUM(BPub!Q1188:S1188)/1000000</f>
        <v>0</v>
      </c>
      <c r="F1188" s="1">
        <f>SUM(BPub!V1188:X1188)/1000000</f>
        <v>0</v>
      </c>
      <c r="G1188" s="1">
        <f>SUM(BPub!AB1188:AD1188)/1000000</f>
        <v>9.1529000000000003E-3</v>
      </c>
    </row>
    <row r="1189" spans="1:7" x14ac:dyDescent="0.25">
      <c r="A1189" t="s">
        <v>1183</v>
      </c>
      <c r="B1189" s="1">
        <f>SUM(BPub!B1189:D1189)/1000000</f>
        <v>0</v>
      </c>
      <c r="C1189" s="1">
        <f>SUM(BPub!G1189:I1189)/1000000</f>
        <v>0</v>
      </c>
      <c r="D1189" s="1">
        <f>SUM(BPub!L1189:N1189)/1000000</f>
        <v>0</v>
      </c>
      <c r="E1189" s="1">
        <f>SUM(BPub!Q1189:S1189)/1000000</f>
        <v>0</v>
      </c>
      <c r="F1189" s="1">
        <f>SUM(BPub!V1189:X1189)/1000000</f>
        <v>0</v>
      </c>
      <c r="G1189" s="1">
        <f>SUM(BPub!AB1189:AD1189)/1000000</f>
        <v>0</v>
      </c>
    </row>
    <row r="1190" spans="1:7" x14ac:dyDescent="0.25">
      <c r="A1190" t="s">
        <v>1184</v>
      </c>
      <c r="B1190" s="1">
        <f>SUM(BPub!B1190:D1190)/1000000</f>
        <v>0</v>
      </c>
      <c r="C1190" s="1">
        <f>SUM(BPub!G1190:I1190)/1000000</f>
        <v>0</v>
      </c>
      <c r="D1190" s="1">
        <f>SUM(BPub!L1190:N1190)/1000000</f>
        <v>0</v>
      </c>
      <c r="E1190" s="1">
        <f>SUM(BPub!Q1190:S1190)/1000000</f>
        <v>0</v>
      </c>
      <c r="F1190" s="1">
        <f>SUM(BPub!V1190:X1190)/1000000</f>
        <v>0</v>
      </c>
      <c r="G1190" s="1">
        <f>SUM(BPub!AB1190:AD1190)/1000000</f>
        <v>0</v>
      </c>
    </row>
    <row r="1191" spans="1:7" x14ac:dyDescent="0.25">
      <c r="A1191" t="s">
        <v>1185</v>
      </c>
      <c r="B1191" s="1">
        <f>SUM(BPub!B1191:D1191)/1000000</f>
        <v>0</v>
      </c>
      <c r="C1191" s="1">
        <f>SUM(BPub!G1191:I1191)/1000000</f>
        <v>0</v>
      </c>
      <c r="D1191" s="1">
        <f>SUM(BPub!L1191:N1191)/1000000</f>
        <v>0</v>
      </c>
      <c r="E1191" s="1">
        <f>SUM(BPub!Q1191:S1191)/1000000</f>
        <v>0</v>
      </c>
      <c r="F1191" s="1">
        <f>SUM(BPub!V1191:X1191)/1000000</f>
        <v>0</v>
      </c>
      <c r="G1191" s="1">
        <f>SUM(BPub!AB1191:AD1191)/1000000</f>
        <v>0</v>
      </c>
    </row>
    <row r="1192" spans="1:7" x14ac:dyDescent="0.25">
      <c r="A1192" t="s">
        <v>1186</v>
      </c>
      <c r="B1192" s="1">
        <f>SUM(BPub!B1192:D1192)/1000000</f>
        <v>0</v>
      </c>
      <c r="C1192" s="1">
        <f>SUM(BPub!G1192:I1192)/1000000</f>
        <v>0</v>
      </c>
      <c r="D1192" s="1">
        <f>SUM(BPub!L1192:N1192)/1000000</f>
        <v>0</v>
      </c>
      <c r="E1192" s="1">
        <f>SUM(BPub!Q1192:S1192)/1000000</f>
        <v>0</v>
      </c>
      <c r="F1192" s="1">
        <f>SUM(BPub!V1192:X1192)/1000000</f>
        <v>0</v>
      </c>
      <c r="G1192" s="1">
        <f>SUM(BPub!AB1192:AD1192)/1000000</f>
        <v>0</v>
      </c>
    </row>
    <row r="1193" spans="1:7" x14ac:dyDescent="0.25">
      <c r="A1193" t="s">
        <v>1187</v>
      </c>
      <c r="B1193" s="1">
        <f>SUM(BPub!B1193:D1193)/1000000</f>
        <v>0</v>
      </c>
      <c r="C1193" s="1">
        <f>SUM(BPub!G1193:I1193)/1000000</f>
        <v>0</v>
      </c>
      <c r="D1193" s="1">
        <f>SUM(BPub!L1193:N1193)/1000000</f>
        <v>0</v>
      </c>
      <c r="E1193" s="1">
        <f>SUM(BPub!Q1193:S1193)/1000000</f>
        <v>5.6962379600000004</v>
      </c>
      <c r="F1193" s="1">
        <f>SUM(BPub!V1193:X1193)/1000000</f>
        <v>2.4127633999999998</v>
      </c>
      <c r="G1193" s="1">
        <f>SUM(BPub!AB1193:AD1193)/1000000</f>
        <v>1.1697187900000001</v>
      </c>
    </row>
    <row r="1194" spans="1:7" x14ac:dyDescent="0.25">
      <c r="A1194" t="s">
        <v>1188</v>
      </c>
      <c r="B1194" s="1">
        <f>SUM(BPub!B1194:D1194)/1000000</f>
        <v>0</v>
      </c>
      <c r="C1194" s="1">
        <f>SUM(BPub!G1194:I1194)/1000000</f>
        <v>0</v>
      </c>
      <c r="D1194" s="1">
        <f>SUM(BPub!L1194:N1194)/1000000</f>
        <v>0</v>
      </c>
      <c r="E1194" s="1">
        <f>SUM(BPub!Q1194:S1194)/1000000</f>
        <v>0</v>
      </c>
      <c r="F1194" s="1">
        <f>SUM(BPub!V1194:X1194)/1000000</f>
        <v>0</v>
      </c>
      <c r="G1194" s="1">
        <f>SUM(BPub!AB1194:AD1194)/1000000</f>
        <v>0</v>
      </c>
    </row>
    <row r="1195" spans="1:7" x14ac:dyDescent="0.25">
      <c r="A1195" t="s">
        <v>1189</v>
      </c>
      <c r="B1195" s="1">
        <f>SUM(BPub!B1195:D1195)/1000000</f>
        <v>0</v>
      </c>
      <c r="C1195" s="1">
        <f>SUM(BPub!G1195:I1195)/1000000</f>
        <v>0</v>
      </c>
      <c r="D1195" s="1">
        <f>SUM(BPub!L1195:N1195)/1000000</f>
        <v>0</v>
      </c>
      <c r="E1195" s="1">
        <f>SUM(BPub!Q1195:S1195)/1000000</f>
        <v>1.1657299399999999</v>
      </c>
      <c r="F1195" s="1">
        <f>SUM(BPub!V1195:X1195)/1000000</f>
        <v>0.84012920999999996</v>
      </c>
      <c r="G1195" s="1">
        <f>SUM(BPub!AB1195:AD1195)/1000000</f>
        <v>0.36493529999999996</v>
      </c>
    </row>
    <row r="1196" spans="1:7" x14ac:dyDescent="0.25">
      <c r="A1196" t="s">
        <v>1190</v>
      </c>
      <c r="B1196" s="1">
        <f>SUM(BPub!B1196:D1196)/1000000</f>
        <v>0</v>
      </c>
      <c r="C1196" s="1">
        <f>SUM(BPub!G1196:I1196)/1000000</f>
        <v>0</v>
      </c>
      <c r="D1196" s="1">
        <f>SUM(BPub!L1196:N1196)/1000000</f>
        <v>0</v>
      </c>
      <c r="E1196" s="1">
        <f>SUM(BPub!Q1196:S1196)/1000000</f>
        <v>0</v>
      </c>
      <c r="F1196" s="1">
        <f>SUM(BPub!V1196:X1196)/1000000</f>
        <v>0</v>
      </c>
      <c r="G1196" s="1">
        <f>SUM(BPub!AB1196:AD1196)/1000000</f>
        <v>0</v>
      </c>
    </row>
    <row r="1197" spans="1:7" x14ac:dyDescent="0.25">
      <c r="A1197" t="s">
        <v>1191</v>
      </c>
      <c r="B1197" s="1">
        <f>SUM(BPub!B1197:D1197)/1000000</f>
        <v>0</v>
      </c>
      <c r="C1197" s="1">
        <f>SUM(BPub!G1197:I1197)/1000000</f>
        <v>0</v>
      </c>
      <c r="D1197" s="1">
        <f>SUM(BPub!L1197:N1197)/1000000</f>
        <v>0</v>
      </c>
      <c r="E1197" s="1">
        <f>SUM(BPub!Q1197:S1197)/1000000</f>
        <v>0</v>
      </c>
      <c r="F1197" s="1">
        <f>SUM(BPub!V1197:X1197)/1000000</f>
        <v>0</v>
      </c>
      <c r="G1197" s="1">
        <f>SUM(BPub!AB1197:AD1197)/1000000</f>
        <v>0</v>
      </c>
    </row>
    <row r="1198" spans="1:7" x14ac:dyDescent="0.25">
      <c r="A1198" t="s">
        <v>1192</v>
      </c>
      <c r="B1198" s="1">
        <f>SUM(BPub!B1198:D1198)/1000000</f>
        <v>0</v>
      </c>
      <c r="C1198" s="1">
        <f>SUM(BPub!G1198:I1198)/1000000</f>
        <v>0</v>
      </c>
      <c r="D1198" s="1">
        <f>SUM(BPub!L1198:N1198)/1000000</f>
        <v>0</v>
      </c>
      <c r="E1198" s="1">
        <f>SUM(BPub!Q1198:S1198)/1000000</f>
        <v>19.4441478</v>
      </c>
      <c r="F1198" s="1">
        <f>SUM(BPub!V1198:X1198)/1000000</f>
        <v>26.880529589999998</v>
      </c>
      <c r="G1198" s="1">
        <f>SUM(BPub!AB1198:AD1198)/1000000</f>
        <v>24.724737300000001</v>
      </c>
    </row>
    <row r="1199" spans="1:7" x14ac:dyDescent="0.25">
      <c r="A1199" t="s">
        <v>1193</v>
      </c>
      <c r="B1199" s="1">
        <f>SUM(BPub!B1199:D1199)/1000000</f>
        <v>0</v>
      </c>
      <c r="C1199" s="1">
        <f>SUM(BPub!G1199:I1199)/1000000</f>
        <v>8.4713300000000005E-2</v>
      </c>
      <c r="D1199" s="1">
        <f>SUM(BPub!L1199:N1199)/1000000</f>
        <v>4.7672029999999997E-2</v>
      </c>
      <c r="E1199" s="1">
        <f>SUM(BPub!Q1199:S1199)/1000000</f>
        <v>0</v>
      </c>
      <c r="F1199" s="1">
        <f>SUM(BPub!V1199:X1199)/1000000</f>
        <v>0</v>
      </c>
      <c r="G1199" s="1">
        <f>SUM(BPub!AB1199:AD1199)/1000000</f>
        <v>0</v>
      </c>
    </row>
    <row r="1200" spans="1:7" x14ac:dyDescent="0.25">
      <c r="A1200" t="s">
        <v>1194</v>
      </c>
      <c r="B1200" s="1">
        <f>SUM(BPub!B1200:D1200)/1000000</f>
        <v>0</v>
      </c>
      <c r="C1200" s="1">
        <f>SUM(BPub!G1200:I1200)/1000000</f>
        <v>0</v>
      </c>
      <c r="D1200" s="1">
        <f>SUM(BPub!L1200:N1200)/1000000</f>
        <v>0</v>
      </c>
      <c r="E1200" s="1">
        <f>SUM(BPub!Q1200:S1200)/1000000</f>
        <v>2.3255401899999999</v>
      </c>
      <c r="F1200" s="1">
        <f>SUM(BPub!V1200:X1200)/1000000</f>
        <v>2.3195889199999997</v>
      </c>
      <c r="G1200" s="1">
        <f>SUM(BPub!AB1200:AD1200)/1000000</f>
        <v>2.3153555499999996</v>
      </c>
    </row>
    <row r="1201" spans="1:7" x14ac:dyDescent="0.25">
      <c r="A1201" t="s">
        <v>1195</v>
      </c>
      <c r="B1201" s="1">
        <f>SUM(BPub!B1201:D1201)/1000000</f>
        <v>0</v>
      </c>
      <c r="C1201" s="1">
        <f>SUM(BPub!G1201:I1201)/1000000</f>
        <v>0</v>
      </c>
      <c r="D1201" s="1">
        <f>SUM(BPub!L1201:N1201)/1000000</f>
        <v>0</v>
      </c>
      <c r="E1201" s="1">
        <f>SUM(BPub!Q1201:S1201)/1000000</f>
        <v>1.24942767</v>
      </c>
      <c r="F1201" s="1">
        <f>SUM(BPub!V1201:X1201)/1000000</f>
        <v>1.24942767</v>
      </c>
      <c r="G1201" s="1">
        <f>SUM(BPub!AB1201:AD1201)/1000000</f>
        <v>1.24942767</v>
      </c>
    </row>
    <row r="1202" spans="1:7" x14ac:dyDescent="0.25">
      <c r="A1202" t="s">
        <v>1196</v>
      </c>
      <c r="B1202" s="1">
        <f>SUM(BPub!B1202:D1202)/1000000</f>
        <v>0</v>
      </c>
      <c r="C1202" s="1">
        <f>SUM(BPub!G1202:I1202)/1000000</f>
        <v>0</v>
      </c>
      <c r="D1202" s="1">
        <f>SUM(BPub!L1202:N1202)/1000000</f>
        <v>0</v>
      </c>
      <c r="E1202" s="1">
        <f>SUM(BPub!Q1202:S1202)/1000000</f>
        <v>0</v>
      </c>
      <c r="F1202" s="1">
        <f>SUM(BPub!V1202:X1202)/1000000</f>
        <v>0</v>
      </c>
      <c r="G1202" s="1">
        <f>SUM(BPub!AB1202:AD1202)/1000000</f>
        <v>0</v>
      </c>
    </row>
    <row r="1203" spans="1:7" x14ac:dyDescent="0.25">
      <c r="A1203" t="s">
        <v>1197</v>
      </c>
      <c r="B1203" s="1">
        <f>SUM(BPub!B1203:D1203)/1000000</f>
        <v>0</v>
      </c>
      <c r="C1203" s="1">
        <f>SUM(BPub!G1203:I1203)/1000000</f>
        <v>0.32507238999999999</v>
      </c>
      <c r="D1203" s="1">
        <f>SUM(BPub!L1203:N1203)/1000000</f>
        <v>0.57521898999999999</v>
      </c>
      <c r="E1203" s="1">
        <f>SUM(BPub!Q1203:S1203)/1000000</f>
        <v>0</v>
      </c>
      <c r="F1203" s="1">
        <f>SUM(BPub!V1203:X1203)/1000000</f>
        <v>0</v>
      </c>
      <c r="G1203" s="1">
        <f>SUM(BPub!AB1203:AD1203)/1000000</f>
        <v>0</v>
      </c>
    </row>
    <row r="1204" spans="1:7" x14ac:dyDescent="0.25">
      <c r="A1204" t="s">
        <v>1198</v>
      </c>
      <c r="B1204" s="1">
        <f>SUM(BPub!B1204:D1204)/1000000</f>
        <v>0</v>
      </c>
      <c r="C1204" s="1">
        <f>SUM(BPub!G1204:I1204)/1000000</f>
        <v>0.17349587999999999</v>
      </c>
      <c r="D1204" s="1">
        <f>SUM(BPub!L1204:N1204)/1000000</f>
        <v>0.22419173000000001</v>
      </c>
      <c r="E1204" s="1">
        <f>SUM(BPub!Q1204:S1204)/1000000</f>
        <v>0</v>
      </c>
      <c r="F1204" s="1">
        <f>SUM(BPub!V1204:X1204)/1000000</f>
        <v>0</v>
      </c>
      <c r="G1204" s="1">
        <f>SUM(BPub!AB1204:AD1204)/1000000</f>
        <v>0</v>
      </c>
    </row>
    <row r="1205" spans="1:7" x14ac:dyDescent="0.25">
      <c r="A1205" t="s">
        <v>1199</v>
      </c>
      <c r="B1205" s="1">
        <f>SUM(BPub!B1205:D1205)/1000000</f>
        <v>0</v>
      </c>
      <c r="C1205" s="1">
        <f>SUM(BPub!G1205:I1205)/1000000</f>
        <v>0.15157651</v>
      </c>
      <c r="D1205" s="1">
        <f>SUM(BPub!L1205:N1205)/1000000</f>
        <v>0.35102726000000001</v>
      </c>
      <c r="E1205" s="1">
        <f>SUM(BPub!Q1205:S1205)/1000000</f>
        <v>0</v>
      </c>
      <c r="F1205" s="1">
        <f>SUM(BPub!V1205:X1205)/1000000</f>
        <v>0</v>
      </c>
      <c r="G1205" s="1">
        <f>SUM(BPub!AB1205:AD1205)/1000000</f>
        <v>0</v>
      </c>
    </row>
    <row r="1206" spans="1:7" x14ac:dyDescent="0.25">
      <c r="A1206" t="s">
        <v>1200</v>
      </c>
      <c r="B1206" s="1">
        <f>SUM(BPub!B1206:D1206)/1000000</f>
        <v>0</v>
      </c>
      <c r="C1206" s="1">
        <f>SUM(BPub!G1206:I1206)/1000000</f>
        <v>0</v>
      </c>
      <c r="D1206" s="1">
        <f>SUM(BPub!L1206:N1206)/1000000</f>
        <v>0</v>
      </c>
      <c r="E1206" s="1">
        <f>SUM(BPub!Q1206:S1206)/1000000</f>
        <v>0</v>
      </c>
      <c r="F1206" s="1">
        <f>SUM(BPub!V1206:X1206)/1000000</f>
        <v>0</v>
      </c>
      <c r="G1206" s="1">
        <f>SUM(BPub!AB1206:AD1206)/1000000</f>
        <v>0</v>
      </c>
    </row>
    <row r="1207" spans="1:7" x14ac:dyDescent="0.25">
      <c r="A1207" t="s">
        <v>1201</v>
      </c>
      <c r="B1207" s="1">
        <f>SUM(BPub!B1207:D1207)/1000000</f>
        <v>0</v>
      </c>
      <c r="C1207" s="1">
        <f>SUM(BPub!G1207:I1207)/1000000</f>
        <v>0</v>
      </c>
      <c r="D1207" s="1">
        <f>SUM(BPub!L1207:N1207)/1000000</f>
        <v>0</v>
      </c>
      <c r="E1207" s="1">
        <f>SUM(BPub!Q1207:S1207)/1000000</f>
        <v>0</v>
      </c>
      <c r="F1207" s="1">
        <f>SUM(BPub!V1207:X1207)/1000000</f>
        <v>0</v>
      </c>
      <c r="G1207" s="1">
        <f>SUM(BPub!AB1207:AD1207)/1000000</f>
        <v>0</v>
      </c>
    </row>
    <row r="1208" spans="1:7" x14ac:dyDescent="0.25">
      <c r="A1208" t="s">
        <v>1202</v>
      </c>
      <c r="B1208" s="1">
        <f>SUM(BPub!B1208:D1208)/1000000</f>
        <v>0</v>
      </c>
      <c r="C1208" s="1">
        <f>SUM(BPub!G1208:I1208)/1000000</f>
        <v>0</v>
      </c>
      <c r="D1208" s="1">
        <f>SUM(BPub!L1208:N1208)/1000000</f>
        <v>0</v>
      </c>
      <c r="E1208" s="1">
        <f>SUM(BPub!Q1208:S1208)/1000000</f>
        <v>0</v>
      </c>
      <c r="F1208" s="1">
        <f>SUM(BPub!V1208:X1208)/1000000</f>
        <v>0</v>
      </c>
      <c r="G1208" s="1">
        <f>SUM(BPub!AB1208:AD1208)/1000000</f>
        <v>0</v>
      </c>
    </row>
    <row r="1209" spans="1:7" x14ac:dyDescent="0.25">
      <c r="A1209" t="s">
        <v>1203</v>
      </c>
      <c r="B1209" s="1">
        <f>SUM(BPub!B1209:D1209)/1000000</f>
        <v>0</v>
      </c>
      <c r="C1209" s="1">
        <f>SUM(BPub!G1209:I1209)/1000000</f>
        <v>1.030357E-2</v>
      </c>
      <c r="D1209" s="1">
        <f>SUM(BPub!L1209:N1209)/1000000</f>
        <v>1.5932290000000002E-2</v>
      </c>
      <c r="E1209" s="1">
        <f>SUM(BPub!Q1209:S1209)/1000000</f>
        <v>0</v>
      </c>
      <c r="F1209" s="1">
        <f>SUM(BPub!V1209:X1209)/1000000</f>
        <v>0</v>
      </c>
      <c r="G1209" s="1">
        <f>SUM(BPub!AB1209:AD1209)/1000000</f>
        <v>0</v>
      </c>
    </row>
    <row r="1210" spans="1:7" x14ac:dyDescent="0.25">
      <c r="A1210" t="s">
        <v>1204</v>
      </c>
      <c r="B1210" s="1">
        <f>SUM(BPub!B1210:D1210)/1000000</f>
        <v>0</v>
      </c>
      <c r="C1210" s="1">
        <f>SUM(BPub!G1210:I1210)/1000000</f>
        <v>3.50738E-3</v>
      </c>
      <c r="D1210" s="1">
        <f>SUM(BPub!L1210:N1210)/1000000</f>
        <v>8.2113199999999994E-3</v>
      </c>
      <c r="E1210" s="1">
        <f>SUM(BPub!Q1210:S1210)/1000000</f>
        <v>0</v>
      </c>
      <c r="F1210" s="1">
        <f>SUM(BPub!V1210:X1210)/1000000</f>
        <v>0</v>
      </c>
      <c r="G1210" s="1">
        <f>SUM(BPub!AB1210:AD1210)/1000000</f>
        <v>0</v>
      </c>
    </row>
    <row r="1211" spans="1:7" x14ac:dyDescent="0.25">
      <c r="A1211" t="s">
        <v>1205</v>
      </c>
      <c r="B1211" s="1">
        <f>SUM(BPub!B1211:D1211)/1000000</f>
        <v>0</v>
      </c>
      <c r="C1211" s="1">
        <f>SUM(BPub!G1211:I1211)/1000000</f>
        <v>6.7961899999999997E-3</v>
      </c>
      <c r="D1211" s="1">
        <f>SUM(BPub!L1211:N1211)/1000000</f>
        <v>7.7209700000000006E-3</v>
      </c>
      <c r="E1211" s="1">
        <f>SUM(BPub!Q1211:S1211)/1000000</f>
        <v>0</v>
      </c>
      <c r="F1211" s="1">
        <f>SUM(BPub!V1211:X1211)/1000000</f>
        <v>0</v>
      </c>
      <c r="G1211" s="1">
        <f>SUM(BPub!AB1211:AD1211)/1000000</f>
        <v>0</v>
      </c>
    </row>
    <row r="1212" spans="1:7" x14ac:dyDescent="0.25">
      <c r="A1212" t="s">
        <v>1206</v>
      </c>
      <c r="B1212" s="1">
        <f>SUM(BPub!B1212:D1212)/1000000</f>
        <v>0</v>
      </c>
      <c r="C1212" s="1">
        <f>SUM(BPub!G1212:I1212)/1000000</f>
        <v>1.3454299999999999</v>
      </c>
      <c r="D1212" s="1">
        <f>SUM(BPub!L1212:N1212)/1000000</f>
        <v>1.67658</v>
      </c>
      <c r="E1212" s="1">
        <f>SUM(BPub!Q1212:S1212)/1000000</f>
        <v>190.46390628000003</v>
      </c>
      <c r="F1212" s="1">
        <f>SUM(BPub!V1212:X1212)/1000000</f>
        <v>215.13026056000001</v>
      </c>
      <c r="G1212" s="1">
        <f>SUM(BPub!AB1212:AD1212)/1000000</f>
        <v>250.79057319</v>
      </c>
    </row>
    <row r="1213" spans="1:7" x14ac:dyDescent="0.25">
      <c r="A1213" t="s">
        <v>1207</v>
      </c>
      <c r="B1213" s="1">
        <f>SUM(BPub!B1213:D1213)/1000000</f>
        <v>0</v>
      </c>
      <c r="C1213" s="1">
        <f>SUM(BPub!G1213:I1213)/1000000</f>
        <v>0</v>
      </c>
      <c r="D1213" s="1">
        <f>SUM(BPub!L1213:N1213)/1000000</f>
        <v>0</v>
      </c>
      <c r="E1213" s="1">
        <f>SUM(BPub!Q1213:S1213)/1000000</f>
        <v>0</v>
      </c>
      <c r="F1213" s="1">
        <f>SUM(BPub!V1213:X1213)/1000000</f>
        <v>0</v>
      </c>
      <c r="G1213" s="1">
        <f>SUM(BPub!AB1213:AD1213)/1000000</f>
        <v>0</v>
      </c>
    </row>
    <row r="1214" spans="1:7" x14ac:dyDescent="0.25">
      <c r="A1214" t="s">
        <v>1208</v>
      </c>
      <c r="B1214" s="1">
        <f>SUM(BPub!B1214:D1214)/1000000</f>
        <v>0</v>
      </c>
      <c r="C1214" s="1">
        <f>SUM(BPub!G1214:I1214)/1000000</f>
        <v>0</v>
      </c>
      <c r="D1214" s="1">
        <f>SUM(BPub!L1214:N1214)/1000000</f>
        <v>0</v>
      </c>
      <c r="E1214" s="1">
        <f>SUM(BPub!Q1214:S1214)/1000000</f>
        <v>0</v>
      </c>
      <c r="F1214" s="1">
        <f>SUM(BPub!V1214:X1214)/1000000</f>
        <v>0</v>
      </c>
      <c r="G1214" s="1">
        <f>SUM(BPub!AB1214:AD1214)/1000000</f>
        <v>0</v>
      </c>
    </row>
    <row r="1215" spans="1:7" x14ac:dyDescent="0.25">
      <c r="A1215" t="s">
        <v>1209</v>
      </c>
      <c r="B1215" s="1">
        <f>SUM(BPub!B1215:D1215)/1000000</f>
        <v>0</v>
      </c>
      <c r="C1215" s="1">
        <f>SUM(BPub!G1215:I1215)/1000000</f>
        <v>1.3454299999999999</v>
      </c>
      <c r="D1215" s="1">
        <f>SUM(BPub!L1215:N1215)/1000000</f>
        <v>1.67658</v>
      </c>
      <c r="E1215" s="1">
        <f>SUM(BPub!Q1215:S1215)/1000000</f>
        <v>38.365772599999993</v>
      </c>
      <c r="F1215" s="1">
        <f>SUM(BPub!V1215:X1215)/1000000</f>
        <v>11.64740069</v>
      </c>
      <c r="G1215" s="1">
        <f>SUM(BPub!AB1215:AD1215)/1000000</f>
        <v>2.2874006900000001</v>
      </c>
    </row>
    <row r="1216" spans="1:7" x14ac:dyDescent="0.25">
      <c r="A1216" t="s">
        <v>1210</v>
      </c>
      <c r="B1216" s="1">
        <f>SUM(BPub!B1216:D1216)/1000000</f>
        <v>0</v>
      </c>
      <c r="C1216" s="1">
        <f>SUM(BPub!G1216:I1216)/1000000</f>
        <v>0</v>
      </c>
      <c r="D1216" s="1">
        <f>SUM(BPub!L1216:N1216)/1000000</f>
        <v>0</v>
      </c>
      <c r="E1216" s="1">
        <f>SUM(BPub!Q1216:S1216)/1000000</f>
        <v>152.09813367999999</v>
      </c>
      <c r="F1216" s="1">
        <f>SUM(BPub!V1216:X1216)/1000000</f>
        <v>203.48285987</v>
      </c>
      <c r="G1216" s="1">
        <f>SUM(BPub!AB1216:AD1216)/1000000</f>
        <v>248.50317250000001</v>
      </c>
    </row>
    <row r="1217" spans="1:7" x14ac:dyDescent="0.25">
      <c r="A1217" t="s">
        <v>1211</v>
      </c>
      <c r="B1217" s="1">
        <f>SUM(BPub!B1217:D1217)/1000000</f>
        <v>19.504668070000001</v>
      </c>
      <c r="C1217" s="1">
        <f>SUM(BPub!G1217:I1217)/1000000</f>
        <v>19.517128800000002</v>
      </c>
      <c r="D1217" s="1">
        <f>SUM(BPub!L1217:N1217)/1000000</f>
        <v>19.29754359</v>
      </c>
      <c r="E1217" s="1">
        <f>SUM(BPub!Q1217:S1217)/1000000</f>
        <v>18.66875426</v>
      </c>
      <c r="F1217" s="1">
        <f>SUM(BPub!V1217:X1217)/1000000</f>
        <v>18.844359659999999</v>
      </c>
      <c r="G1217" s="1">
        <f>SUM(BPub!AB1217:AD1217)/1000000</f>
        <v>20.95672583</v>
      </c>
    </row>
    <row r="1218" spans="1:7" x14ac:dyDescent="0.25">
      <c r="A1218" t="s">
        <v>1212</v>
      </c>
      <c r="B1218" s="1">
        <f>SUM(BPub!B1218:D1218)/1000000</f>
        <v>18.568629250000001</v>
      </c>
      <c r="C1218" s="1">
        <f>SUM(BPub!G1218:I1218)/1000000</f>
        <v>18.598870229999999</v>
      </c>
      <c r="D1218" s="1">
        <f>SUM(BPub!L1218:N1218)/1000000</f>
        <v>18.538750480000001</v>
      </c>
      <c r="E1218" s="1">
        <f>SUM(BPub!Q1218:S1218)/1000000</f>
        <v>17.459664010000001</v>
      </c>
      <c r="F1218" s="1">
        <f>SUM(BPub!V1218:X1218)/1000000</f>
        <v>16.614914089999999</v>
      </c>
      <c r="G1218" s="1">
        <f>SUM(BPub!AB1218:AD1218)/1000000</f>
        <v>16.53812701</v>
      </c>
    </row>
    <row r="1219" spans="1:7" x14ac:dyDescent="0.25">
      <c r="A1219" t="s">
        <v>1213</v>
      </c>
      <c r="B1219" s="1">
        <f>SUM(BPub!B1219:D1219)/1000000</f>
        <v>0.55239042000000005</v>
      </c>
      <c r="C1219" s="1">
        <f>SUM(BPub!G1219:I1219)/1000000</f>
        <v>0.55239042000000005</v>
      </c>
      <c r="D1219" s="1">
        <f>SUM(BPub!L1219:N1219)/1000000</f>
        <v>0.32428015999999998</v>
      </c>
      <c r="E1219" s="1">
        <f>SUM(BPub!Q1219:S1219)/1000000</f>
        <v>0.45027178000000001</v>
      </c>
      <c r="F1219" s="1">
        <f>SUM(BPub!V1219:X1219)/1000000</f>
        <v>0.47054029999999997</v>
      </c>
      <c r="G1219" s="1">
        <f>SUM(BPub!AB1219:AD1219)/1000000</f>
        <v>0.47054029999999997</v>
      </c>
    </row>
    <row r="1220" spans="1:7" x14ac:dyDescent="0.25">
      <c r="A1220" t="s">
        <v>1214</v>
      </c>
      <c r="B1220" s="1">
        <f>SUM(BPub!B1220:D1220)/1000000</f>
        <v>0</v>
      </c>
      <c r="C1220" s="1">
        <f>SUM(BPub!G1220:I1220)/1000000</f>
        <v>2.7996700000000002E-3</v>
      </c>
      <c r="D1220" s="1">
        <f>SUM(BPub!L1220:N1220)/1000000</f>
        <v>0.15041707999999998</v>
      </c>
      <c r="E1220" s="1">
        <f>SUM(BPub!Q1220:S1220)/1000000</f>
        <v>0.54031056000000011</v>
      </c>
      <c r="F1220" s="1">
        <f>SUM(BPub!V1220:X1220)/1000000</f>
        <v>1.5633255400000001</v>
      </c>
      <c r="G1220" s="1">
        <f>SUM(BPub!AB1220:AD1220)/1000000</f>
        <v>3.7866940599999999</v>
      </c>
    </row>
    <row r="1221" spans="1:7" x14ac:dyDescent="0.25">
      <c r="A1221" t="s">
        <v>1215</v>
      </c>
      <c r="B1221" s="1">
        <f>SUM(BPub!B1221:D1221)/1000000</f>
        <v>0.3836484</v>
      </c>
      <c r="C1221" s="1">
        <f>SUM(BPub!G1221:I1221)/1000000</f>
        <v>0.36306847999999997</v>
      </c>
      <c r="D1221" s="1">
        <f>SUM(BPub!L1221:N1221)/1000000</f>
        <v>0.28409586999999997</v>
      </c>
      <c r="E1221" s="1">
        <f>SUM(BPub!Q1221:S1221)/1000000</f>
        <v>0.21850791</v>
      </c>
      <c r="F1221" s="1">
        <f>SUM(BPub!V1221:X1221)/1000000</f>
        <v>0.19557973000000001</v>
      </c>
      <c r="G1221" s="1">
        <f>SUM(BPub!AB1221:AD1221)/1000000</f>
        <v>0.16136445999999999</v>
      </c>
    </row>
  </sheetData>
  <pageMargins left="0.7" right="0.7" top="0.75" bottom="0.75" header="0.3" footer="0.3"/>
  <ignoredErrors>
    <ignoredError sqref="B6:G1221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D38"/>
  <sheetViews>
    <sheetView workbookViewId="0">
      <pane xSplit="3" topLeftCell="D1" activePane="topRight" state="frozen"/>
      <selection pane="topRight" activeCell="AD5" sqref="AD5"/>
    </sheetView>
  </sheetViews>
  <sheetFormatPr baseColWidth="10" defaultRowHeight="15" x14ac:dyDescent="0.25"/>
  <cols>
    <col min="1" max="1" width="5.140625" style="12" customWidth="1"/>
    <col min="2" max="2" width="2.7109375" style="12" hidden="1" customWidth="1"/>
    <col min="3" max="3" width="71.28515625" style="12" customWidth="1"/>
    <col min="4" max="9" width="7.140625" style="12" customWidth="1"/>
    <col min="10" max="10" width="8.85546875" style="12" customWidth="1"/>
    <col min="11" max="15" width="5.85546875" style="12" customWidth="1"/>
    <col min="16" max="16" width="6.85546875" style="12" customWidth="1"/>
    <col min="17" max="17" width="8.85546875" style="12" customWidth="1"/>
    <col min="18" max="23" width="7.140625" style="12" bestFit="1" customWidth="1"/>
    <col min="24" max="24" width="8.85546875" style="12" customWidth="1"/>
    <col min="25" max="25" width="5.85546875" style="12" bestFit="1" customWidth="1"/>
    <col min="26" max="29" width="6.140625" style="12" bestFit="1" customWidth="1"/>
    <col min="30" max="30" width="5.85546875" style="12" bestFit="1" customWidth="1"/>
    <col min="31" max="16384" width="11.42578125" style="12"/>
  </cols>
  <sheetData>
    <row r="2" spans="2:30" x14ac:dyDescent="0.25">
      <c r="D2" s="275" t="s">
        <v>1221</v>
      </c>
      <c r="E2" s="275"/>
      <c r="F2" s="275"/>
      <c r="G2" s="275"/>
      <c r="H2" s="275"/>
      <c r="I2" s="212"/>
      <c r="K2" s="275" t="s">
        <v>1226</v>
      </c>
      <c r="L2" s="275"/>
      <c r="M2" s="275"/>
      <c r="N2" s="275"/>
      <c r="O2" s="275"/>
      <c r="P2" s="212"/>
      <c r="Q2"/>
      <c r="R2" s="275" t="s">
        <v>1224</v>
      </c>
      <c r="S2" s="275"/>
      <c r="T2" s="275"/>
      <c r="U2" s="275"/>
      <c r="V2" s="275"/>
      <c r="W2" s="212"/>
      <c r="X2"/>
      <c r="Y2" s="275" t="s">
        <v>1225</v>
      </c>
      <c r="Z2" s="275"/>
      <c r="AA2" s="275"/>
      <c r="AB2" s="275"/>
      <c r="AC2" s="275"/>
    </row>
    <row r="3" spans="2:30" x14ac:dyDescent="0.25">
      <c r="D3" s="86"/>
      <c r="E3" s="86"/>
      <c r="F3" s="86"/>
      <c r="G3" s="86"/>
      <c r="H3" s="86"/>
      <c r="I3" s="86"/>
      <c r="R3" s="13"/>
      <c r="S3" s="13"/>
      <c r="T3" s="13"/>
      <c r="U3" s="13"/>
      <c r="V3" s="13"/>
      <c r="W3" s="13"/>
    </row>
    <row r="4" spans="2:30" x14ac:dyDescent="0.25">
      <c r="D4" s="13"/>
      <c r="E4" s="13"/>
      <c r="F4" s="13"/>
      <c r="G4" s="13"/>
      <c r="H4" s="13"/>
      <c r="I4" s="13"/>
      <c r="J4" s="104"/>
      <c r="R4" s="103"/>
      <c r="S4" s="103"/>
      <c r="T4" s="103"/>
      <c r="U4" s="103"/>
      <c r="V4" s="103"/>
      <c r="W4" s="103"/>
    </row>
    <row r="5" spans="2:30" s="17" customFormat="1" x14ac:dyDescent="0.25">
      <c r="B5" s="26"/>
      <c r="C5" s="27"/>
      <c r="D5" s="25">
        <v>2008</v>
      </c>
      <c r="E5" s="25">
        <v>2009</v>
      </c>
      <c r="F5" s="25">
        <v>2010</v>
      </c>
      <c r="G5" s="25">
        <v>2011</v>
      </c>
      <c r="H5" s="25">
        <v>2012</v>
      </c>
      <c r="I5" s="25">
        <v>2013</v>
      </c>
      <c r="K5" s="25">
        <v>2008</v>
      </c>
      <c r="L5" s="25">
        <v>2009</v>
      </c>
      <c r="M5" s="25">
        <v>2010</v>
      </c>
      <c r="N5" s="25">
        <v>2011</v>
      </c>
      <c r="O5" s="25">
        <v>2012</v>
      </c>
      <c r="P5" s="25">
        <v>2013</v>
      </c>
      <c r="R5" s="237">
        <v>2008</v>
      </c>
      <c r="S5" s="237">
        <v>2009</v>
      </c>
      <c r="T5" s="237">
        <v>2010</v>
      </c>
      <c r="U5" s="237">
        <v>2011</v>
      </c>
      <c r="V5" s="237">
        <v>2012</v>
      </c>
      <c r="W5" s="237">
        <v>2013</v>
      </c>
      <c r="Y5" s="25">
        <v>2008</v>
      </c>
      <c r="Z5" s="25">
        <v>2009</v>
      </c>
      <c r="AA5" s="25">
        <v>2010</v>
      </c>
      <c r="AB5" s="25">
        <v>2011</v>
      </c>
      <c r="AC5" s="25">
        <v>2012</v>
      </c>
      <c r="AD5" s="25">
        <v>2013</v>
      </c>
    </row>
    <row r="6" spans="2:30" x14ac:dyDescent="0.25">
      <c r="B6" s="140" t="s">
        <v>1271</v>
      </c>
      <c r="C6" s="14" t="s">
        <v>1251</v>
      </c>
      <c r="D6" s="15">
        <f>+Cuentas!C7</f>
        <v>638.72002987999997</v>
      </c>
      <c r="E6" s="15">
        <f>+Cuentas!D7</f>
        <v>886.64824836000003</v>
      </c>
      <c r="F6" s="15">
        <f>+Cuentas!E7</f>
        <v>1034.6424141299999</v>
      </c>
      <c r="G6" s="15">
        <f>+Cuentas!F7</f>
        <v>1058.7535242199999</v>
      </c>
      <c r="H6" s="15">
        <f>+Cuentas!G7</f>
        <v>1393.64014391</v>
      </c>
      <c r="I6" s="15">
        <f>+Cuentas!H7</f>
        <v>1489.97571427</v>
      </c>
      <c r="J6" s="13"/>
      <c r="K6" s="15">
        <f>+Cuentas!K7</f>
        <v>75.800618710000009</v>
      </c>
      <c r="L6" s="15">
        <f>+Cuentas!L7</f>
        <v>96.072483079999998</v>
      </c>
      <c r="M6" s="15">
        <f>+Cuentas!M7</f>
        <v>142.57571092000001</v>
      </c>
      <c r="N6" s="15">
        <f>+Cuentas!N7</f>
        <v>215.00854257</v>
      </c>
      <c r="O6" s="15">
        <f>+Cuentas!O7</f>
        <v>178.98601576999999</v>
      </c>
      <c r="P6" s="15">
        <f>+Cuentas!P7</f>
        <v>120.98800172999999</v>
      </c>
      <c r="Q6" s="11"/>
      <c r="R6" s="15">
        <f>+Cuentas!S7</f>
        <v>585.73797588999992</v>
      </c>
      <c r="S6" s="15">
        <f>+Cuentas!T7</f>
        <v>1020.8648994299998</v>
      </c>
      <c r="T6" s="15">
        <f>+Cuentas!U7</f>
        <v>1145.1896374800001</v>
      </c>
      <c r="U6" s="15">
        <f>+Cuentas!V7</f>
        <v>1298.5291131199999</v>
      </c>
      <c r="V6" s="15">
        <f>+Cuentas!W7</f>
        <v>2323.4869536400001</v>
      </c>
      <c r="W6" s="15">
        <f>+Cuentas!X7</f>
        <v>3041.45456474</v>
      </c>
      <c r="X6" s="11"/>
      <c r="Y6" s="15">
        <f>+Cuentas!AA7</f>
        <v>554.93252934999998</v>
      </c>
      <c r="Z6" s="15">
        <f>+Cuentas!AB7</f>
        <v>820.92978665999999</v>
      </c>
      <c r="AA6" s="15">
        <f>+Cuentas!AC7</f>
        <v>1104.60872477</v>
      </c>
      <c r="AB6" s="15">
        <f>+Cuentas!AD7</f>
        <v>1114.5548096</v>
      </c>
      <c r="AC6" s="15">
        <f>+Cuentas!AE7</f>
        <v>1618.4004875099999</v>
      </c>
      <c r="AD6" s="15">
        <f>+Cuentas!AF7</f>
        <v>1714.7574903700001</v>
      </c>
    </row>
    <row r="7" spans="2:30" x14ac:dyDescent="0.25">
      <c r="B7" s="141" t="s">
        <v>1272</v>
      </c>
      <c r="C7" s="14" t="s">
        <v>1252</v>
      </c>
      <c r="D7" s="15">
        <f>+Cuentas!C31</f>
        <v>381.90633611999993</v>
      </c>
      <c r="E7" s="15">
        <f>+Cuentas!D31</f>
        <v>647.25189654999997</v>
      </c>
      <c r="F7" s="15">
        <f>+Cuentas!E31</f>
        <v>810.7460105900002</v>
      </c>
      <c r="G7" s="15">
        <f>+Cuentas!F31</f>
        <v>863.92686207999998</v>
      </c>
      <c r="H7" s="15">
        <f>+Cuentas!G31</f>
        <v>1270.3380192200002</v>
      </c>
      <c r="I7" s="15">
        <f>+Cuentas!H31</f>
        <v>1287.1604814000002</v>
      </c>
      <c r="J7" s="13"/>
      <c r="K7" s="15">
        <f>+Cuentas!K31</f>
        <v>55.965522980000003</v>
      </c>
      <c r="L7" s="15">
        <f>+Cuentas!L31</f>
        <v>112.57599518999999</v>
      </c>
      <c r="M7" s="15">
        <f>+Cuentas!M31</f>
        <v>179.97617450000001</v>
      </c>
      <c r="N7" s="15">
        <f>+Cuentas!N31</f>
        <v>199.25990662000001</v>
      </c>
      <c r="O7" s="15">
        <f>+Cuentas!O31</f>
        <v>174.26041425999998</v>
      </c>
      <c r="P7" s="15">
        <f>+Cuentas!P31</f>
        <v>84.881170490000002</v>
      </c>
      <c r="Q7" s="11"/>
      <c r="R7" s="15">
        <f>+Cuentas!S31</f>
        <v>189.18775343999999</v>
      </c>
      <c r="S7" s="15">
        <f>+Cuentas!T31</f>
        <v>760.22098226999981</v>
      </c>
      <c r="T7" s="15">
        <f>+Cuentas!U31</f>
        <v>841.12683217999995</v>
      </c>
      <c r="U7" s="15">
        <f>+Cuentas!V31</f>
        <v>980.26739510999994</v>
      </c>
      <c r="V7" s="15">
        <f>+Cuentas!W31</f>
        <v>1633.6114378700001</v>
      </c>
      <c r="W7" s="15">
        <f>+Cuentas!X31</f>
        <v>2167.2991611599996</v>
      </c>
      <c r="X7" s="13"/>
      <c r="Y7" s="15">
        <f>+Cuentas!AA31</f>
        <v>61.577382379999996</v>
      </c>
      <c r="Z7" s="15">
        <f>+Cuentas!AB31</f>
        <v>259.99740690000004</v>
      </c>
      <c r="AA7" s="15">
        <f>+Cuentas!AC31</f>
        <v>423.52686411000002</v>
      </c>
      <c r="AB7" s="15">
        <f>+Cuentas!AD31</f>
        <v>339.58813852000003</v>
      </c>
      <c r="AC7" s="15">
        <f>+Cuentas!AE31</f>
        <v>694.10638882000012</v>
      </c>
      <c r="AD7" s="15">
        <f>+Cuentas!AF31</f>
        <v>749.58880341999998</v>
      </c>
    </row>
    <row r="8" spans="2:30" x14ac:dyDescent="0.25">
      <c r="B8" s="141" t="s">
        <v>1273</v>
      </c>
      <c r="C8" s="14" t="s">
        <v>1253</v>
      </c>
      <c r="D8" s="15">
        <f>+Cuentas!C44</f>
        <v>63.50024887</v>
      </c>
      <c r="E8" s="15">
        <f>+Cuentas!D44</f>
        <v>103.19706133000001</v>
      </c>
      <c r="F8" s="15">
        <f>+Cuentas!E44</f>
        <v>89.950172140000006</v>
      </c>
      <c r="G8" s="15">
        <f>+Cuentas!F44</f>
        <v>100.51476597</v>
      </c>
      <c r="H8" s="15">
        <f>+Cuentas!G44</f>
        <v>103.21589693</v>
      </c>
      <c r="I8" s="15">
        <f>+Cuentas!H44</f>
        <v>137.84004995999999</v>
      </c>
      <c r="J8" s="13"/>
      <c r="K8" s="15">
        <f>+Cuentas!K44</f>
        <v>7.966467670000001</v>
      </c>
      <c r="L8" s="15">
        <f>+Cuentas!L44</f>
        <v>8.3687863</v>
      </c>
      <c r="M8" s="15">
        <f>+Cuentas!M44</f>
        <v>9.1052211500000002</v>
      </c>
      <c r="N8" s="15">
        <f>+Cuentas!N44</f>
        <v>11.341161699999997</v>
      </c>
      <c r="O8" s="15">
        <f>+Cuentas!O44</f>
        <v>14.461446530000002</v>
      </c>
      <c r="P8" s="15">
        <f>+Cuentas!P44</f>
        <v>12.48596188</v>
      </c>
      <c r="Q8" s="11"/>
      <c r="R8" s="15">
        <f>+Cuentas!S44</f>
        <v>49.427444870000002</v>
      </c>
      <c r="S8" s="15">
        <f>+Cuentas!T44</f>
        <v>69.841710239999983</v>
      </c>
      <c r="T8" s="15">
        <f>+Cuentas!U44</f>
        <v>105.02811887</v>
      </c>
      <c r="U8" s="15">
        <f>+Cuentas!V44</f>
        <v>110.97439487</v>
      </c>
      <c r="V8" s="15">
        <f>+Cuentas!W44</f>
        <v>187.41452412000001</v>
      </c>
      <c r="W8" s="15">
        <f>+Cuentas!X44</f>
        <v>192.65586834000001</v>
      </c>
      <c r="X8" s="11"/>
      <c r="Y8" s="15">
        <f>+Cuentas!AA44</f>
        <v>30.291968500000003</v>
      </c>
      <c r="Z8" s="15">
        <f>+Cuentas!AB44</f>
        <v>45.13103521</v>
      </c>
      <c r="AA8" s="15">
        <f>+Cuentas!AC44</f>
        <v>60.520607139999996</v>
      </c>
      <c r="AB8" s="15">
        <f>+Cuentas!AD44</f>
        <v>74.776394029999992</v>
      </c>
      <c r="AC8" s="15">
        <f>+Cuentas!AE44</f>
        <v>81.632344039999992</v>
      </c>
      <c r="AD8" s="15">
        <f>+Cuentas!AF44</f>
        <v>92.399873669999991</v>
      </c>
    </row>
    <row r="9" spans="2:30" x14ac:dyDescent="0.25">
      <c r="B9" s="141" t="s">
        <v>1274</v>
      </c>
      <c r="C9" s="14" t="s">
        <v>1254</v>
      </c>
      <c r="D9" s="15">
        <f>+Cuentas!C53</f>
        <v>9.9167720699999986</v>
      </c>
      <c r="E9" s="15">
        <f>+Cuentas!D53</f>
        <v>6.5592497399999994</v>
      </c>
      <c r="F9" s="15">
        <f>+Cuentas!E53</f>
        <v>11.07704601</v>
      </c>
      <c r="G9" s="15">
        <f>+Cuentas!F53</f>
        <v>14.533193559999999</v>
      </c>
      <c r="H9" s="15">
        <f>+Cuentas!G53</f>
        <v>16.890153550000001</v>
      </c>
      <c r="I9" s="15">
        <f>+Cuentas!H53</f>
        <v>22.8333887</v>
      </c>
      <c r="J9" s="13"/>
      <c r="K9" s="15">
        <f>+Cuentas!K53</f>
        <v>1.55224947</v>
      </c>
      <c r="L9" s="15">
        <f>+Cuentas!L53</f>
        <v>1.2781032000000001</v>
      </c>
      <c r="M9" s="15">
        <f>+Cuentas!M53</f>
        <v>1.38537606</v>
      </c>
      <c r="N9" s="15">
        <f>+Cuentas!N53</f>
        <v>1.4048293300000001</v>
      </c>
      <c r="O9" s="15">
        <f>+Cuentas!O53</f>
        <v>2.6402843300000001</v>
      </c>
      <c r="P9" s="15">
        <f>+Cuentas!P53</f>
        <v>1.6044359699999999</v>
      </c>
      <c r="Q9" s="11"/>
      <c r="R9" s="15">
        <f>+Cuentas!S53</f>
        <v>11.60092289</v>
      </c>
      <c r="S9" s="15">
        <f>+Cuentas!T53</f>
        <v>32.053337030000002</v>
      </c>
      <c r="T9" s="15">
        <f>+Cuentas!U53</f>
        <v>30.730315900000004</v>
      </c>
      <c r="U9" s="15">
        <f>+Cuentas!V53</f>
        <v>44.434297649999998</v>
      </c>
      <c r="V9" s="15">
        <f>+Cuentas!W53</f>
        <v>52.014941819999997</v>
      </c>
      <c r="W9" s="15">
        <f>+Cuentas!X53</f>
        <v>69.919285260000009</v>
      </c>
      <c r="X9" s="13"/>
      <c r="Y9" s="15">
        <f>+Cuentas!AA53</f>
        <v>1.5183956300000001</v>
      </c>
      <c r="Z9" s="15">
        <f>+Cuentas!AB53</f>
        <v>7.0542062400000001</v>
      </c>
      <c r="AA9" s="15">
        <f>+Cuentas!AC53</f>
        <v>10.00330441</v>
      </c>
      <c r="AB9" s="15">
        <f>+Cuentas!AD53</f>
        <v>12.945828799999999</v>
      </c>
      <c r="AC9" s="15">
        <f>+Cuentas!AE53</f>
        <v>14.118865929999998</v>
      </c>
      <c r="AD9" s="15">
        <f>+Cuentas!AF53</f>
        <v>21.97279005</v>
      </c>
    </row>
    <row r="10" spans="2:30" x14ac:dyDescent="0.25">
      <c r="B10" s="141" t="s">
        <v>1275</v>
      </c>
      <c r="C10" s="14" t="s">
        <v>1255</v>
      </c>
      <c r="D10" s="16">
        <f t="shared" ref="D10:H11" si="0">+D8/D6</f>
        <v>9.9417970158114752E-2</v>
      </c>
      <c r="E10" s="16">
        <f t="shared" si="0"/>
        <v>0.11639008087015312</v>
      </c>
      <c r="F10" s="16">
        <f t="shared" si="0"/>
        <v>8.6938415544887973E-2</v>
      </c>
      <c r="G10" s="16">
        <f t="shared" si="0"/>
        <v>9.4936889153734605E-2</v>
      </c>
      <c r="H10" s="16">
        <f t="shared" si="0"/>
        <v>7.4062086530040136E-2</v>
      </c>
      <c r="I10" s="16">
        <f t="shared" ref="I10" si="1">+I8/I6</f>
        <v>9.2511608504661738E-2</v>
      </c>
      <c r="J10" s="13"/>
      <c r="K10" s="16">
        <f t="shared" ref="K10:V10" si="2">+K8/K6</f>
        <v>0.1050976602246259</v>
      </c>
      <c r="L10" s="16">
        <f t="shared" si="2"/>
        <v>8.7109087136129013E-2</v>
      </c>
      <c r="M10" s="16">
        <f t="shared" si="2"/>
        <v>6.3862358400646441E-2</v>
      </c>
      <c r="N10" s="16">
        <f t="shared" si="2"/>
        <v>5.2747493492300068E-2</v>
      </c>
      <c r="O10" s="16">
        <f t="shared" si="2"/>
        <v>8.0796516240593905E-2</v>
      </c>
      <c r="P10" s="16">
        <f t="shared" ref="P10" si="3">+P8/P6</f>
        <v>0.10320000083862861</v>
      </c>
      <c r="Q10" s="13"/>
      <c r="R10" s="16">
        <f t="shared" si="2"/>
        <v>8.4384907423660629E-2</v>
      </c>
      <c r="S10" s="16">
        <f t="shared" si="2"/>
        <v>6.8414253716624129E-2</v>
      </c>
      <c r="T10" s="16">
        <f t="shared" si="2"/>
        <v>9.171242511512355E-2</v>
      </c>
      <c r="U10" s="16">
        <f t="shared" si="2"/>
        <v>8.5461614798423555E-2</v>
      </c>
      <c r="V10" s="16">
        <f t="shared" si="2"/>
        <v>8.0660889369916347E-2</v>
      </c>
      <c r="W10" s="16">
        <f t="shared" ref="W10" si="4">+W8/W6</f>
        <v>6.3343332684790338E-2</v>
      </c>
      <c r="X10" s="13"/>
      <c r="Y10" s="16">
        <f t="shared" ref="Y10:AB11" si="5">+Y8/Y6</f>
        <v>5.4586759466923658E-2</v>
      </c>
      <c r="Z10" s="16">
        <f t="shared" si="5"/>
        <v>5.4975511844463837E-2</v>
      </c>
      <c r="AA10" s="16">
        <f t="shared" si="5"/>
        <v>5.4789180804815305E-2</v>
      </c>
      <c r="AB10" s="16">
        <f t="shared" si="5"/>
        <v>6.7090818132879732E-2</v>
      </c>
      <c r="AC10" s="16">
        <f t="shared" ref="AC10" si="6">+AC8/AC6</f>
        <v>5.0440138068418364E-2</v>
      </c>
      <c r="AD10" s="16">
        <f t="shared" ref="AD10" si="7">+AD8/AD6</f>
        <v>5.3885096982467476E-2</v>
      </c>
    </row>
    <row r="11" spans="2:30" x14ac:dyDescent="0.25">
      <c r="B11" s="141" t="s">
        <v>1276</v>
      </c>
      <c r="C11" s="14" t="s">
        <v>1256</v>
      </c>
      <c r="D11" s="16">
        <f t="shared" si="0"/>
        <v>2.5966503124169218E-2</v>
      </c>
      <c r="E11" s="16">
        <f t="shared" si="0"/>
        <v>1.0133998486466079E-2</v>
      </c>
      <c r="F11" s="16">
        <f t="shared" si="0"/>
        <v>1.3662782012259247E-2</v>
      </c>
      <c r="G11" s="16">
        <f t="shared" si="0"/>
        <v>1.6822249889313221E-2</v>
      </c>
      <c r="H11" s="16">
        <f t="shared" si="0"/>
        <v>1.3295794736876976E-2</v>
      </c>
      <c r="I11" s="16">
        <f t="shared" ref="I11" si="8">+I9/I7</f>
        <v>1.7739348768045542E-2</v>
      </c>
      <c r="J11" s="13"/>
      <c r="K11" s="16">
        <f t="shared" ref="K11:V11" si="9">+K9/K7</f>
        <v>2.7735816398154919E-2</v>
      </c>
      <c r="L11" s="16">
        <f t="shared" si="9"/>
        <v>1.1353248068941191E-2</v>
      </c>
      <c r="M11" s="16">
        <f t="shared" si="9"/>
        <v>7.6975525446564032E-3</v>
      </c>
      <c r="N11" s="16">
        <f t="shared" si="9"/>
        <v>7.0502358142678929E-3</v>
      </c>
      <c r="O11" s="16">
        <f t="shared" si="9"/>
        <v>1.5151371820226731E-2</v>
      </c>
      <c r="P11" s="16">
        <f t="shared" ref="P11" si="10">+P9/P7</f>
        <v>1.8902142380199875E-2</v>
      </c>
      <c r="Q11" s="13"/>
      <c r="R11" s="16">
        <f t="shared" si="9"/>
        <v>6.1319629199356067E-2</v>
      </c>
      <c r="S11" s="16">
        <f t="shared" si="9"/>
        <v>4.2163183834113049E-2</v>
      </c>
      <c r="T11" s="16">
        <f t="shared" si="9"/>
        <v>3.6534699315624447E-2</v>
      </c>
      <c r="U11" s="16">
        <f t="shared" si="9"/>
        <v>4.5328752003440692E-2</v>
      </c>
      <c r="V11" s="16">
        <f t="shared" si="9"/>
        <v>3.1840461332604389E-2</v>
      </c>
      <c r="W11" s="16">
        <f t="shared" ref="W11" si="11">+W9/W7</f>
        <v>3.2261021696043675E-2</v>
      </c>
      <c r="X11" s="13"/>
      <c r="Y11" s="16">
        <f t="shared" si="5"/>
        <v>2.465833348728326E-2</v>
      </c>
      <c r="Z11" s="16">
        <f t="shared" si="5"/>
        <v>2.7131833059831946E-2</v>
      </c>
      <c r="AA11" s="16">
        <f t="shared" si="5"/>
        <v>2.3619055265882507E-2</v>
      </c>
      <c r="AB11" s="16">
        <f t="shared" si="5"/>
        <v>3.8122146599173852E-2</v>
      </c>
      <c r="AC11" s="16">
        <f t="shared" ref="AC11" si="12">+AC9/AC7</f>
        <v>2.0341068973594174E-2</v>
      </c>
      <c r="AD11" s="16">
        <f>+AD9/AD7</f>
        <v>2.9313124675487568E-2</v>
      </c>
    </row>
    <row r="12" spans="2:30" s="17" customFormat="1" x14ac:dyDescent="0.25">
      <c r="B12" s="141"/>
      <c r="C12" s="18" t="s">
        <v>1290</v>
      </c>
      <c r="D12" s="19">
        <f t="shared" ref="D12:I12" si="13">+D8-D9</f>
        <v>53.5834768</v>
      </c>
      <c r="E12" s="19">
        <f t="shared" si="13"/>
        <v>96.637811590000013</v>
      </c>
      <c r="F12" s="19">
        <f t="shared" si="13"/>
        <v>78.873126130000003</v>
      </c>
      <c r="G12" s="19">
        <f t="shared" si="13"/>
        <v>85.981572409999998</v>
      </c>
      <c r="H12" s="19">
        <f t="shared" si="13"/>
        <v>86.325743380000006</v>
      </c>
      <c r="I12" s="19">
        <f t="shared" si="13"/>
        <v>115.00666125999999</v>
      </c>
      <c r="J12" s="72"/>
      <c r="K12" s="19">
        <f t="shared" ref="K12:V12" si="14">+K8-K9</f>
        <v>6.4142182000000005</v>
      </c>
      <c r="L12" s="19">
        <f t="shared" si="14"/>
        <v>7.0906830999999997</v>
      </c>
      <c r="M12" s="19">
        <f t="shared" si="14"/>
        <v>7.7198450899999997</v>
      </c>
      <c r="N12" s="19">
        <f t="shared" si="14"/>
        <v>9.936332369999997</v>
      </c>
      <c r="O12" s="19">
        <f t="shared" si="14"/>
        <v>11.821162200000002</v>
      </c>
      <c r="P12" s="19">
        <f t="shared" ref="P12" si="15">+P8-P9</f>
        <v>10.881525910000001</v>
      </c>
      <c r="Q12" s="20"/>
      <c r="R12" s="19">
        <f t="shared" si="14"/>
        <v>37.826521980000003</v>
      </c>
      <c r="S12" s="19">
        <f t="shared" si="14"/>
        <v>37.788373209999982</v>
      </c>
      <c r="T12" s="19">
        <f t="shared" si="14"/>
        <v>74.297802969999992</v>
      </c>
      <c r="U12" s="19">
        <f t="shared" si="14"/>
        <v>66.540097220000007</v>
      </c>
      <c r="V12" s="19">
        <f t="shared" si="14"/>
        <v>135.39958230000002</v>
      </c>
      <c r="W12" s="19">
        <f t="shared" ref="W12" si="16">+W8-W9</f>
        <v>122.73658308</v>
      </c>
      <c r="X12" s="22"/>
      <c r="Y12" s="19">
        <f>+Y8-Y9</f>
        <v>28.773572870000002</v>
      </c>
      <c r="Z12" s="19">
        <f>+Z8-Z9</f>
        <v>38.076828970000001</v>
      </c>
      <c r="AA12" s="19">
        <f>+AA8-AA9</f>
        <v>50.517302729999997</v>
      </c>
      <c r="AB12" s="19">
        <f>+AB8-AB9</f>
        <v>61.830565229999991</v>
      </c>
      <c r="AC12" s="19">
        <f t="shared" ref="AC12:AD12" si="17">+AC8-AC9</f>
        <v>67.513478109999994</v>
      </c>
      <c r="AD12" s="19">
        <f t="shared" si="17"/>
        <v>70.427083619999991</v>
      </c>
    </row>
    <row r="13" spans="2:30" s="17" customFormat="1" x14ac:dyDescent="0.25">
      <c r="B13" s="141" t="s">
        <v>1277</v>
      </c>
      <c r="C13" s="18" t="s">
        <v>1257</v>
      </c>
      <c r="D13" s="21">
        <f t="shared" ref="D13:I13" si="18">+D10-D11</f>
        <v>7.3451467033945533E-2</v>
      </c>
      <c r="E13" s="21">
        <f t="shared" si="18"/>
        <v>0.10625608238368704</v>
      </c>
      <c r="F13" s="21">
        <f t="shared" si="18"/>
        <v>7.3275633532628726E-2</v>
      </c>
      <c r="G13" s="21">
        <f t="shared" si="18"/>
        <v>7.8114639264421387E-2</v>
      </c>
      <c r="H13" s="21">
        <f t="shared" si="18"/>
        <v>6.076629179316316E-2</v>
      </c>
      <c r="I13" s="21">
        <f t="shared" si="18"/>
        <v>7.4772259736616192E-2</v>
      </c>
      <c r="J13" s="22"/>
      <c r="K13" s="21">
        <f t="shared" ref="K13:V13" si="19">+K10-K11</f>
        <v>7.7361843826470975E-2</v>
      </c>
      <c r="L13" s="21">
        <f t="shared" si="19"/>
        <v>7.5755839067187816E-2</v>
      </c>
      <c r="M13" s="21">
        <f t="shared" si="19"/>
        <v>5.6164805855990041E-2</v>
      </c>
      <c r="N13" s="21">
        <f t="shared" si="19"/>
        <v>4.5697257678032177E-2</v>
      </c>
      <c r="O13" s="21">
        <f t="shared" si="19"/>
        <v>6.5645144420367174E-2</v>
      </c>
      <c r="P13" s="21">
        <f t="shared" ref="P13" si="20">+P10-P11</f>
        <v>8.4297858458428743E-2</v>
      </c>
      <c r="Q13" s="22"/>
      <c r="R13" s="21">
        <f t="shared" si="19"/>
        <v>2.3065278224304563E-2</v>
      </c>
      <c r="S13" s="21">
        <f t="shared" si="19"/>
        <v>2.625106988251108E-2</v>
      </c>
      <c r="T13" s="21">
        <f t="shared" si="19"/>
        <v>5.5177725799499103E-2</v>
      </c>
      <c r="U13" s="21">
        <f t="shared" si="19"/>
        <v>4.0132862794982863E-2</v>
      </c>
      <c r="V13" s="21">
        <f t="shared" si="19"/>
        <v>4.8820428037311958E-2</v>
      </c>
      <c r="W13" s="21">
        <f t="shared" ref="W13" si="21">+W10-W11</f>
        <v>3.1082310988746663E-2</v>
      </c>
      <c r="X13" s="22"/>
      <c r="Y13" s="21">
        <f>+Y10-Y11</f>
        <v>2.9928425979640398E-2</v>
      </c>
      <c r="Z13" s="21">
        <f>+Z10-Z11</f>
        <v>2.7843678784631891E-2</v>
      </c>
      <c r="AA13" s="21">
        <f>+AA10-AA11</f>
        <v>3.1170125538932798E-2</v>
      </c>
      <c r="AB13" s="21">
        <f>+AB10-AB11</f>
        <v>2.8968671533705879E-2</v>
      </c>
      <c r="AC13" s="21">
        <f t="shared" ref="AC13:AD13" si="22">+AC10-AC11</f>
        <v>3.0099069094824189E-2</v>
      </c>
      <c r="AD13" s="21">
        <f t="shared" si="22"/>
        <v>2.4571972306979908E-2</v>
      </c>
    </row>
    <row r="14" spans="2:30" x14ac:dyDescent="0.25">
      <c r="B14" s="141" t="s">
        <v>1278</v>
      </c>
      <c r="C14" s="14" t="s">
        <v>1258</v>
      </c>
      <c r="D14" s="15">
        <f>+Cuentas!C67</f>
        <v>40.00156449</v>
      </c>
      <c r="E14" s="15">
        <f>+Cuentas!D67</f>
        <v>45.282598760000006</v>
      </c>
      <c r="F14" s="15">
        <f>+Cuentas!E67</f>
        <v>44.90794829</v>
      </c>
      <c r="G14" s="15">
        <f>+Cuentas!F67</f>
        <v>50.343636600000004</v>
      </c>
      <c r="H14" s="15">
        <f>+Cuentas!G67</f>
        <v>46.809255440000001</v>
      </c>
      <c r="I14" s="15">
        <f>+Cuentas!H67</f>
        <v>52.720597549999994</v>
      </c>
      <c r="J14" s="13"/>
      <c r="K14" s="15">
        <f>+Cuentas!K67</f>
        <v>5.1450471000000002</v>
      </c>
      <c r="L14" s="15">
        <f>+Cuentas!L67</f>
        <v>4.9717444199999994</v>
      </c>
      <c r="M14" s="15">
        <f>+Cuentas!M67</f>
        <v>6.0206937400000005</v>
      </c>
      <c r="N14" s="15">
        <f>+Cuentas!N67</f>
        <v>7.3568331200000001</v>
      </c>
      <c r="O14" s="15">
        <f>+Cuentas!O67</f>
        <v>7.4360161900000001</v>
      </c>
      <c r="P14" s="15">
        <f>+Cuentas!P67</f>
        <v>6.4046362700000001</v>
      </c>
      <c r="Q14" s="11"/>
      <c r="R14" s="15">
        <f>+Cuentas!S67</f>
        <v>13.349389589999999</v>
      </c>
      <c r="S14" s="15">
        <f>+Cuentas!T67</f>
        <v>16.31500423</v>
      </c>
      <c r="T14" s="15">
        <f>+Cuentas!U67</f>
        <v>19.497705519999997</v>
      </c>
      <c r="U14" s="15">
        <f>+Cuentas!V67</f>
        <v>21.115867189999999</v>
      </c>
      <c r="V14" s="15">
        <f>+Cuentas!W67</f>
        <v>23.895274329999999</v>
      </c>
      <c r="W14" s="15">
        <f>+Cuentas!X67</f>
        <v>25.379907350000003</v>
      </c>
      <c r="X14" s="154"/>
      <c r="Y14" s="15">
        <f>+Cuentas!AA67</f>
        <v>9.8213273300000008</v>
      </c>
      <c r="Z14" s="15">
        <f>+Cuentas!AB67</f>
        <v>10.07929831</v>
      </c>
      <c r="AA14" s="15">
        <f>+Cuentas!AC67</f>
        <v>10.030127540000001</v>
      </c>
      <c r="AB14" s="15">
        <f>+Cuentas!AD67</f>
        <v>10.681052000000001</v>
      </c>
      <c r="AC14" s="15">
        <f>+Cuentas!AE67</f>
        <v>11.67915166</v>
      </c>
      <c r="AD14" s="15">
        <f>+Cuentas!AF67</f>
        <v>15.0435795</v>
      </c>
    </row>
    <row r="15" spans="2:30" x14ac:dyDescent="0.25">
      <c r="B15" s="141" t="s">
        <v>1279</v>
      </c>
      <c r="C15" s="14" t="s">
        <v>1259</v>
      </c>
      <c r="D15" s="16">
        <f t="shared" ref="D15:I15" si="23">+D14/((D$6+D$7)/2)</f>
        <v>7.8386304376542051E-2</v>
      </c>
      <c r="E15" s="16">
        <f t="shared" si="23"/>
        <v>5.9042433642454491E-2</v>
      </c>
      <c r="F15" s="16">
        <f t="shared" si="23"/>
        <v>4.8670456244802623E-2</v>
      </c>
      <c r="G15" s="16">
        <f t="shared" si="23"/>
        <v>5.2368180336910951E-2</v>
      </c>
      <c r="H15" s="16">
        <f t="shared" si="23"/>
        <v>3.5142371726502579E-2</v>
      </c>
      <c r="I15" s="16">
        <f t="shared" si="23"/>
        <v>3.7967599595727312E-2</v>
      </c>
      <c r="J15" s="13"/>
      <c r="K15" s="16">
        <f t="shared" ref="K15:V15" si="24">+K14/((K$6+K$7)/2)</f>
        <v>7.8093613943777909E-2</v>
      </c>
      <c r="L15" s="16">
        <f t="shared" si="24"/>
        <v>4.7656656412958361E-2</v>
      </c>
      <c r="M15" s="16">
        <f t="shared" si="24"/>
        <v>3.7331629496819452E-2</v>
      </c>
      <c r="N15" s="16">
        <f t="shared" si="24"/>
        <v>3.5517226254543288E-2</v>
      </c>
      <c r="O15" s="16">
        <f t="shared" si="24"/>
        <v>4.2101012538858416E-2</v>
      </c>
      <c r="P15" s="16">
        <f t="shared" ref="P15" si="25">+P14/((P$6+P$7)/2)</f>
        <v>6.2220450016243815E-2</v>
      </c>
      <c r="Q15" s="13"/>
      <c r="R15" s="16">
        <f t="shared" si="24"/>
        <v>3.4453339422713114E-2</v>
      </c>
      <c r="S15" s="16">
        <f t="shared" si="24"/>
        <v>1.8320289209667707E-2</v>
      </c>
      <c r="T15" s="16">
        <f t="shared" si="24"/>
        <v>1.9632023212632816E-2</v>
      </c>
      <c r="U15" s="16">
        <f t="shared" si="24"/>
        <v>1.8532472832689426E-2</v>
      </c>
      <c r="V15" s="16">
        <f t="shared" si="24"/>
        <v>1.2077169666171344E-2</v>
      </c>
      <c r="W15" s="16">
        <f t="shared" ref="W15" si="26">+W14/((W$6+W$7)/2)</f>
        <v>9.745097843194616E-3</v>
      </c>
      <c r="X15" s="13"/>
      <c r="Y15" s="16">
        <f>+Y14/((Y$6+Y$7)/2)</f>
        <v>3.1861052492863223E-2</v>
      </c>
      <c r="Z15" s="16">
        <f>+Z14/((Z$6+Z$7)/2)</f>
        <v>1.8649356534003268E-2</v>
      </c>
      <c r="AA15" s="16">
        <f>+AA14/((AA$6+AA$7)/2)</f>
        <v>1.3127274324330441E-2</v>
      </c>
      <c r="AB15" s="16">
        <f>+AB14/((AB$6+AB$7)/2)</f>
        <v>1.4690511704931186E-2</v>
      </c>
      <c r="AC15" s="16">
        <f t="shared" ref="AC15" si="27">+AC14/((AC$6+AC$7)/2)</f>
        <v>1.0100857886775302E-2</v>
      </c>
      <c r="AD15" s="16">
        <f t="shared" ref="AD15" si="28">+AD14/((AD$6+AD$7)/2)</f>
        <v>1.2208981779800093E-2</v>
      </c>
    </row>
    <row r="16" spans="2:30" x14ac:dyDescent="0.25">
      <c r="B16" s="141" t="s">
        <v>1280</v>
      </c>
      <c r="C16" s="14" t="s">
        <v>1260</v>
      </c>
      <c r="D16" s="15">
        <f>+Cuentas!C71</f>
        <v>12.80151339</v>
      </c>
      <c r="E16" s="15">
        <f>+Cuentas!D71</f>
        <v>17.39900527</v>
      </c>
      <c r="F16" s="15">
        <f>+Cuentas!E71</f>
        <v>15.802058990000003</v>
      </c>
      <c r="G16" s="15">
        <f>+Cuentas!F71</f>
        <v>18.91232342</v>
      </c>
      <c r="H16" s="15">
        <f>+Cuentas!G71</f>
        <v>21.447781069999998</v>
      </c>
      <c r="I16" s="15">
        <f>+Cuentas!H71</f>
        <v>23.519188829999997</v>
      </c>
      <c r="J16" s="13"/>
      <c r="K16" s="15">
        <f>+Cuentas!K71</f>
        <v>1.05751291</v>
      </c>
      <c r="L16" s="15">
        <f>+Cuentas!L71</f>
        <v>0.95097971000000003</v>
      </c>
      <c r="M16" s="15">
        <f>+Cuentas!M71</f>
        <v>1.3336994799999999</v>
      </c>
      <c r="N16" s="15">
        <f>+Cuentas!N71</f>
        <v>1.6316688000000001</v>
      </c>
      <c r="O16" s="15">
        <f>+Cuentas!O71</f>
        <v>1.7244043799999997</v>
      </c>
      <c r="P16" s="15">
        <f>+Cuentas!P71</f>
        <v>1.8730214100000002</v>
      </c>
      <c r="Q16" s="11"/>
      <c r="R16" s="15">
        <f>+Cuentas!S71</f>
        <v>3.63308257</v>
      </c>
      <c r="S16" s="15">
        <f>+Cuentas!T71</f>
        <v>4.7390590899999996</v>
      </c>
      <c r="T16" s="15">
        <f>+Cuentas!U71</f>
        <v>6.4994430700000008</v>
      </c>
      <c r="U16" s="15">
        <f>+Cuentas!V71</f>
        <v>7.4335055700000003</v>
      </c>
      <c r="V16" s="15">
        <f>+Cuentas!W71</f>
        <v>11.044074609999999</v>
      </c>
      <c r="W16" s="15">
        <f>+Cuentas!X71</f>
        <v>12.004876889999998</v>
      </c>
      <c r="X16" s="11"/>
      <c r="Y16" s="15">
        <f>+Cuentas!AA71</f>
        <v>1.6566248699999999</v>
      </c>
      <c r="Z16" s="15">
        <f>+Cuentas!AB71</f>
        <v>1.8865342300000001</v>
      </c>
      <c r="AA16" s="15">
        <f>+Cuentas!AC71</f>
        <v>1.20682881</v>
      </c>
      <c r="AB16" s="15">
        <f>+Cuentas!AD71</f>
        <v>2.7553445400000003</v>
      </c>
      <c r="AC16" s="15">
        <f>+Cuentas!AE71</f>
        <v>1.43239107</v>
      </c>
      <c r="AD16" s="15">
        <f>+Cuentas!AF71</f>
        <v>2.0857241399999999</v>
      </c>
    </row>
    <row r="17" spans="2:30" x14ac:dyDescent="0.25">
      <c r="B17" s="141" t="s">
        <v>1281</v>
      </c>
      <c r="C17" s="14" t="s">
        <v>1261</v>
      </c>
      <c r="D17" s="16">
        <f t="shared" ref="D17:I17" si="29">+D16/((D$6+D$7)/2)</f>
        <v>2.5085601972387222E-2</v>
      </c>
      <c r="E17" s="16">
        <f t="shared" si="29"/>
        <v>2.2685968611106517E-2</v>
      </c>
      <c r="F17" s="16">
        <f t="shared" si="29"/>
        <v>1.7125997733943348E-2</v>
      </c>
      <c r="G17" s="16">
        <f t="shared" si="29"/>
        <v>1.9672872885955647E-2</v>
      </c>
      <c r="H17" s="16">
        <f t="shared" si="29"/>
        <v>1.6102069729280556E-2</v>
      </c>
      <c r="I17" s="16">
        <f t="shared" si="29"/>
        <v>1.6937728057176436E-2</v>
      </c>
      <c r="J17" s="13"/>
      <c r="K17" s="16">
        <f t="shared" ref="K17:V17" si="30">+K16/((K$6+K$7)/2)</f>
        <v>1.6051360333339058E-2</v>
      </c>
      <c r="L17" s="16">
        <f t="shared" si="30"/>
        <v>9.1156160628153918E-3</v>
      </c>
      <c r="M17" s="16">
        <f t="shared" si="30"/>
        <v>8.2696740604282521E-3</v>
      </c>
      <c r="N17" s="16">
        <f t="shared" si="30"/>
        <v>7.877350076697015E-3</v>
      </c>
      <c r="O17" s="16">
        <f t="shared" si="30"/>
        <v>9.7631807905520923E-3</v>
      </c>
      <c r="P17" s="16">
        <f t="shared" ref="P17" si="31">+P16/((P$6+P$7)/2)</f>
        <v>1.8196230060112301E-2</v>
      </c>
      <c r="Q17" s="13"/>
      <c r="R17" s="16">
        <f t="shared" si="30"/>
        <v>9.3765955432687977E-3</v>
      </c>
      <c r="S17" s="16">
        <f t="shared" si="30"/>
        <v>5.3215391112714817E-3</v>
      </c>
      <c r="T17" s="16">
        <f t="shared" si="30"/>
        <v>6.544217066389745E-3</v>
      </c>
      <c r="U17" s="16">
        <f t="shared" si="30"/>
        <v>6.5240626296849966E-3</v>
      </c>
      <c r="V17" s="16">
        <f t="shared" si="30"/>
        <v>5.581905485946565E-3</v>
      </c>
      <c r="W17" s="16">
        <f t="shared" ref="W17" si="32">+W16/((W$6+W$7)/2)</f>
        <v>4.6095006681951441E-3</v>
      </c>
      <c r="X17" s="13"/>
      <c r="Y17" s="16">
        <f>+Y16/((Y$6+Y$7)/2)</f>
        <v>5.3742035236751147E-3</v>
      </c>
      <c r="Z17" s="16">
        <f>+Z16/((Z$6+Z$7)/2)</f>
        <v>3.490585196190242E-3</v>
      </c>
      <c r="AA17" s="16">
        <f>+AA16/((AA$6+AA$7)/2)</f>
        <v>1.5794787043530714E-3</v>
      </c>
      <c r="AB17" s="16">
        <f>+AB16/((AB$6+AB$7)/2)</f>
        <v>3.7896474257393593E-3</v>
      </c>
      <c r="AC17" s="16">
        <f t="shared" ref="AC17" si="33">+AC16/((AC$6+AC$7)/2)</f>
        <v>1.2388210254952725E-3</v>
      </c>
      <c r="AD17" s="16">
        <f t="shared" ref="AD17" si="34">+AD16/((AD$6+AD$7)/2)</f>
        <v>1.692720008755178E-3</v>
      </c>
    </row>
    <row r="18" spans="2:30" x14ac:dyDescent="0.25">
      <c r="B18" s="141" t="s">
        <v>1282</v>
      </c>
      <c r="C18" s="14" t="s">
        <v>1262</v>
      </c>
      <c r="D18" s="15">
        <f>+Cuentas!C76</f>
        <v>39.375808999999997</v>
      </c>
      <c r="E18" s="15">
        <f>+Cuentas!D76</f>
        <v>42.172747310000005</v>
      </c>
      <c r="F18" s="15">
        <f>+Cuentas!E76</f>
        <v>45.150936999999999</v>
      </c>
      <c r="G18" s="15">
        <f>+Cuentas!F76</f>
        <v>34.674981219999999</v>
      </c>
      <c r="H18" s="15">
        <f>+Cuentas!G76</f>
        <v>48.462869789999999</v>
      </c>
      <c r="I18" s="15">
        <f>+Cuentas!H76</f>
        <v>49.008898719999998</v>
      </c>
      <c r="J18" s="13"/>
      <c r="K18" s="15">
        <f>+Cuentas!K76</f>
        <v>4.0612468900000005</v>
      </c>
      <c r="L18" s="15">
        <f>+Cuentas!L76</f>
        <v>4.0709501000000001</v>
      </c>
      <c r="M18" s="15">
        <f>+Cuentas!M76</f>
        <v>3.1988281499999998</v>
      </c>
      <c r="N18" s="15">
        <f>+Cuentas!N76</f>
        <v>6.79043055</v>
      </c>
      <c r="O18" s="15">
        <f>+Cuentas!O76</f>
        <v>19.332260059999999</v>
      </c>
      <c r="P18" s="15">
        <f>+Cuentas!P76</f>
        <v>36.177881970000001</v>
      </c>
      <c r="Q18" s="11"/>
      <c r="R18" s="15">
        <f>+Cuentas!S76</f>
        <v>12.73106875</v>
      </c>
      <c r="S18" s="15">
        <f>+Cuentas!T76</f>
        <v>41.157174869999999</v>
      </c>
      <c r="T18" s="15">
        <f>+Cuentas!U76</f>
        <v>58.067796350000002</v>
      </c>
      <c r="U18" s="15">
        <f>+Cuentas!V76</f>
        <v>27.196974640000001</v>
      </c>
      <c r="V18" s="15">
        <f>+Cuentas!W76</f>
        <v>40.927182189999996</v>
      </c>
      <c r="W18" s="15">
        <f>+Cuentas!X76</f>
        <v>32.990835310000001</v>
      </c>
      <c r="X18" s="11"/>
      <c r="Y18" s="15">
        <f>+Cuentas!AA76</f>
        <v>3.4807113900000002</v>
      </c>
      <c r="Z18" s="15">
        <f>+Cuentas!AB76</f>
        <v>1.0979882700000001</v>
      </c>
      <c r="AA18" s="15">
        <f>+Cuentas!AC76</f>
        <v>1.7644384</v>
      </c>
      <c r="AB18" s="15">
        <f>+Cuentas!AD76</f>
        <v>1.89485708</v>
      </c>
      <c r="AC18" s="15">
        <f>+Cuentas!AE76</f>
        <v>1.7410829999999999</v>
      </c>
      <c r="AD18" s="15">
        <f>+Cuentas!AF76</f>
        <v>16.355972640000001</v>
      </c>
    </row>
    <row r="19" spans="2:30" x14ac:dyDescent="0.25">
      <c r="B19" s="141" t="s">
        <v>1283</v>
      </c>
      <c r="C19" s="14" t="s">
        <v>1263</v>
      </c>
      <c r="D19" s="16">
        <f t="shared" ref="D19:I19" si="35">+D18/((D$6+D$7)/2)</f>
        <v>7.7160085829097613E-2</v>
      </c>
      <c r="E19" s="16">
        <f t="shared" si="35"/>
        <v>5.498760457118862E-2</v>
      </c>
      <c r="F19" s="16">
        <f t="shared" si="35"/>
        <v>4.8933803198479182E-2</v>
      </c>
      <c r="G19" s="16">
        <f t="shared" si="35"/>
        <v>3.6069417951184721E-2</v>
      </c>
      <c r="H19" s="16">
        <f t="shared" si="35"/>
        <v>3.6383834117513406E-2</v>
      </c>
      <c r="I19" s="16">
        <f t="shared" si="35"/>
        <v>3.5294559047131149E-2</v>
      </c>
      <c r="J19" s="13"/>
      <c r="K19" s="16">
        <f t="shared" ref="K19:V19" si="36">+K18/((K$6+K$7)/2)</f>
        <v>6.1643254297522113E-2</v>
      </c>
      <c r="L19" s="16">
        <f t="shared" si="36"/>
        <v>3.902209240876435E-2</v>
      </c>
      <c r="M19" s="16">
        <f t="shared" si="36"/>
        <v>1.9834502879031411E-2</v>
      </c>
      <c r="N19" s="16">
        <f t="shared" si="36"/>
        <v>3.2782755062699155E-2</v>
      </c>
      <c r="O19" s="16">
        <f t="shared" si="36"/>
        <v>0.10945480784254878</v>
      </c>
      <c r="P19" s="16">
        <f t="shared" ref="P19" si="37">+P18/((P$6+P$7)/2)</f>
        <v>0.35146478299663902</v>
      </c>
      <c r="Q19" s="13"/>
      <c r="R19" s="16">
        <f t="shared" si="36"/>
        <v>3.2857519806465244E-2</v>
      </c>
      <c r="S19" s="16">
        <f t="shared" si="36"/>
        <v>4.6215822934620711E-2</v>
      </c>
      <c r="T19" s="16">
        <f t="shared" si="36"/>
        <v>5.8467819440614646E-2</v>
      </c>
      <c r="U19" s="16">
        <f t="shared" si="36"/>
        <v>2.3869594798637456E-2</v>
      </c>
      <c r="V19" s="16">
        <f t="shared" si="36"/>
        <v>2.068545087370571E-2</v>
      </c>
      <c r="W19" s="16">
        <f t="shared" ref="W19" si="38">+W18/((W$6+W$7)/2)</f>
        <v>1.2667458300420853E-2</v>
      </c>
      <c r="X19" s="13"/>
      <c r="Y19" s="16">
        <f>+Y18/((Y$6+Y$7)/2)</f>
        <v>1.1291664006610082E-2</v>
      </c>
      <c r="Z19" s="16">
        <f>+Z18/((Z$6+Z$7)/2)</f>
        <v>2.0315674849178508E-3</v>
      </c>
      <c r="AA19" s="16">
        <f>+AA18/((AA$6+AA$7)/2)</f>
        <v>2.3092694298065407E-3</v>
      </c>
      <c r="AB19" s="16">
        <f>+AB18/((AB$6+AB$7)/2)</f>
        <v>2.6061496669908288E-3</v>
      </c>
      <c r="AC19" s="16">
        <f t="shared" ref="AC19" si="39">+AC18/((AC$6+AC$7)/2)</f>
        <v>1.5057970359535859E-3</v>
      </c>
      <c r="AD19" s="16">
        <f t="shared" ref="AD19" si="40">+AD18/((AD$6+AD$7)/2)</f>
        <v>1.3274086260698049E-2</v>
      </c>
    </row>
    <row r="20" spans="2:30" s="17" customFormat="1" x14ac:dyDescent="0.25">
      <c r="B20" s="141" t="s">
        <v>1284</v>
      </c>
      <c r="C20" s="18" t="s">
        <v>1264</v>
      </c>
      <c r="D20" s="21">
        <f t="shared" ref="D20:I20" si="41">+D13-D15-D17-D19</f>
        <v>-0.10718052514408136</v>
      </c>
      <c r="E20" s="21">
        <f t="shared" si="41"/>
        <v>-3.0459924441062585E-2</v>
      </c>
      <c r="F20" s="21">
        <f t="shared" si="41"/>
        <v>-4.1454623644596428E-2</v>
      </c>
      <c r="G20" s="21">
        <f t="shared" si="41"/>
        <v>-2.9995831909629931E-2</v>
      </c>
      <c r="H20" s="21">
        <f t="shared" si="41"/>
        <v>-2.6861983780133381E-2</v>
      </c>
      <c r="I20" s="21">
        <f t="shared" si="41"/>
        <v>-1.5427626963418706E-2</v>
      </c>
      <c r="J20" s="22"/>
      <c r="K20" s="21">
        <f t="shared" ref="K20:V20" si="42">+K13-K15-K17-K19</f>
        <v>-7.8426384748168099E-2</v>
      </c>
      <c r="L20" s="21">
        <f t="shared" si="42"/>
        <v>-2.0038525817350286E-2</v>
      </c>
      <c r="M20" s="21">
        <f t="shared" si="42"/>
        <v>-9.2710005802890735E-3</v>
      </c>
      <c r="N20" s="21">
        <f>+N13-N15-N17-N19</f>
        <v>-3.0480073715907281E-2</v>
      </c>
      <c r="O20" s="21">
        <f t="shared" si="42"/>
        <v>-9.5673856751592123E-2</v>
      </c>
      <c r="P20" s="21">
        <f t="shared" ref="P20" si="43">+P13-P15-P17-P19</f>
        <v>-0.34758360461456639</v>
      </c>
      <c r="Q20" s="22"/>
      <c r="R20" s="21">
        <f t="shared" si="42"/>
        <v>-5.3622176548142594E-2</v>
      </c>
      <c r="S20" s="21">
        <f t="shared" si="42"/>
        <v>-4.3606581373048819E-2</v>
      </c>
      <c r="T20" s="21">
        <f t="shared" si="42"/>
        <v>-2.9466333920138102E-2</v>
      </c>
      <c r="U20" s="21">
        <f t="shared" si="42"/>
        <v>-8.7932674660290144E-3</v>
      </c>
      <c r="V20" s="21">
        <f t="shared" si="42"/>
        <v>1.0475902011488337E-2</v>
      </c>
      <c r="W20" s="21">
        <f t="shared" ref="W20" si="44">+W13-W15-W17-W19</f>
        <v>4.0602541769360501E-3</v>
      </c>
      <c r="X20" s="22"/>
      <c r="Y20" s="21">
        <f>+Y13-Y15-Y17-Y19</f>
        <v>-1.8598494043508024E-2</v>
      </c>
      <c r="Z20" s="21">
        <f>+Z13-Z15-Z17-Z19</f>
        <v>3.6721695695205304E-3</v>
      </c>
      <c r="AA20" s="21">
        <f>+AA13-AA15-AA17-AA19</f>
        <v>1.4154103080442744E-2</v>
      </c>
      <c r="AB20" s="21">
        <f>+AB13-AB15-AB17-AB19</f>
        <v>7.8823627360445053E-3</v>
      </c>
      <c r="AC20" s="21">
        <f t="shared" ref="AC20" si="45">+AC13-AC15-AC17-AC19</f>
        <v>1.7253593146600025E-2</v>
      </c>
      <c r="AD20" s="21">
        <f t="shared" ref="AD20" si="46">+AD13-AD15-AD17-AD19</f>
        <v>-2.6038157422734135E-3</v>
      </c>
    </row>
    <row r="21" spans="2:30" x14ac:dyDescent="0.25">
      <c r="B21" s="141" t="s">
        <v>1285</v>
      </c>
      <c r="C21" s="14" t="s">
        <v>1265</v>
      </c>
      <c r="D21" s="15">
        <f>+Cuentas!C79</f>
        <v>0</v>
      </c>
      <c r="E21" s="15">
        <f>+Cuentas!D79</f>
        <v>0</v>
      </c>
      <c r="F21" s="15">
        <f>+Cuentas!E79</f>
        <v>0</v>
      </c>
      <c r="G21" s="15">
        <f>+Cuentas!F79</f>
        <v>0</v>
      </c>
      <c r="H21" s="15">
        <f>+Cuentas!G79</f>
        <v>0</v>
      </c>
      <c r="I21" s="15">
        <f>+Cuentas!H79</f>
        <v>0</v>
      </c>
      <c r="J21" s="11"/>
      <c r="K21" s="15">
        <f>+Cuentas!K79</f>
        <v>0</v>
      </c>
      <c r="L21" s="15">
        <f>+Cuentas!L79</f>
        <v>0</v>
      </c>
      <c r="M21" s="15">
        <f>+Cuentas!M79</f>
        <v>0</v>
      </c>
      <c r="N21" s="15">
        <f>+Cuentas!N79</f>
        <v>0</v>
      </c>
      <c r="O21" s="15">
        <f>+Cuentas!O79</f>
        <v>0</v>
      </c>
      <c r="P21" s="15">
        <f>+Cuentas!P79</f>
        <v>0</v>
      </c>
      <c r="Q21" s="11"/>
      <c r="R21" s="15">
        <f>+Cuentas!S79</f>
        <v>0.36710595000000001</v>
      </c>
      <c r="S21" s="15">
        <f>+Cuentas!T79</f>
        <v>0</v>
      </c>
      <c r="T21" s="15">
        <f>+Cuentas!U79</f>
        <v>0</v>
      </c>
      <c r="U21" s="15">
        <f>+Cuentas!V79</f>
        <v>0</v>
      </c>
      <c r="V21" s="15">
        <f>+Cuentas!W79</f>
        <v>0</v>
      </c>
      <c r="W21" s="15">
        <f>+Cuentas!X79</f>
        <v>0</v>
      </c>
      <c r="X21" s="11"/>
      <c r="Y21" s="15">
        <f>+Cuentas!AA79</f>
        <v>1.12181434</v>
      </c>
      <c r="Z21" s="15">
        <f>+Cuentas!AB79</f>
        <v>1.69656473</v>
      </c>
      <c r="AA21" s="15">
        <f>+Cuentas!AC79</f>
        <v>1.87379099</v>
      </c>
      <c r="AB21" s="15">
        <f>+Cuentas!AD79</f>
        <v>2.2383413500000002</v>
      </c>
      <c r="AC21" s="15">
        <f>+Cuentas!AE79</f>
        <v>2.5933896400000003</v>
      </c>
      <c r="AD21" s="15">
        <f>+Cuentas!AF79</f>
        <v>2.1601288400000001</v>
      </c>
    </row>
    <row r="22" spans="2:30" x14ac:dyDescent="0.25">
      <c r="B22" s="141" t="s">
        <v>1286</v>
      </c>
      <c r="C22" s="14" t="s">
        <v>1266</v>
      </c>
      <c r="D22" s="16">
        <f t="shared" ref="D22:I22" si="47">+D21/((D$6+D$7)/2)</f>
        <v>0</v>
      </c>
      <c r="E22" s="16">
        <f t="shared" si="47"/>
        <v>0</v>
      </c>
      <c r="F22" s="16">
        <f t="shared" si="47"/>
        <v>0</v>
      </c>
      <c r="G22" s="16">
        <f t="shared" si="47"/>
        <v>0</v>
      </c>
      <c r="H22" s="16">
        <f t="shared" si="47"/>
        <v>0</v>
      </c>
      <c r="I22" s="16">
        <f t="shared" si="47"/>
        <v>0</v>
      </c>
      <c r="J22" s="13"/>
      <c r="K22" s="16">
        <f t="shared" ref="K22:V22" si="48">+K21/((K$6+K$7)/2)</f>
        <v>0</v>
      </c>
      <c r="L22" s="16">
        <f t="shared" si="48"/>
        <v>0</v>
      </c>
      <c r="M22" s="16">
        <f t="shared" si="48"/>
        <v>0</v>
      </c>
      <c r="N22" s="16">
        <f t="shared" si="48"/>
        <v>0</v>
      </c>
      <c r="O22" s="16">
        <f t="shared" si="48"/>
        <v>0</v>
      </c>
      <c r="P22" s="16">
        <f t="shared" ref="P22" si="49">+P21/((P$6+P$7)/2)</f>
        <v>0</v>
      </c>
      <c r="Q22" s="13"/>
      <c r="R22" s="16">
        <f t="shared" si="48"/>
        <v>9.474609916937445E-4</v>
      </c>
      <c r="S22" s="16">
        <f t="shared" si="48"/>
        <v>0</v>
      </c>
      <c r="T22" s="16">
        <f t="shared" si="48"/>
        <v>0</v>
      </c>
      <c r="U22" s="16">
        <f t="shared" si="48"/>
        <v>0</v>
      </c>
      <c r="V22" s="16">
        <f t="shared" si="48"/>
        <v>0</v>
      </c>
      <c r="W22" s="16">
        <f t="shared" ref="W22" si="50">+W21/((W$6+W$7)/2)</f>
        <v>0</v>
      </c>
      <c r="X22" s="13"/>
      <c r="Y22" s="16">
        <f>+Y21/((Y$6+Y$7)/2)</f>
        <v>3.6392418634505186E-3</v>
      </c>
      <c r="Z22" s="16">
        <f>+Z21/((Z$6+Z$7)/2)</f>
        <v>3.1390915874961326E-3</v>
      </c>
      <c r="AA22" s="16">
        <f>+AA21/((AA$6+AA$7)/2)</f>
        <v>2.4523883922804753E-3</v>
      </c>
      <c r="AB22" s="16">
        <f>+AB21/((AB$6+AB$7)/2)</f>
        <v>3.0785712682427227E-3</v>
      </c>
      <c r="AC22" s="16">
        <f t="shared" ref="AC22" si="51">+AC21/((AC$6+AC$7)/2)</f>
        <v>2.2429249110954147E-3</v>
      </c>
      <c r="AD22" s="16">
        <f t="shared" ref="AD22" si="52">+AD21/((AD$6+AD$7)/2)</f>
        <v>1.7531049475014049E-3</v>
      </c>
    </row>
    <row r="23" spans="2:30" s="17" customFormat="1" x14ac:dyDescent="0.25">
      <c r="B23" s="141"/>
      <c r="C23" s="18" t="s">
        <v>1267</v>
      </c>
      <c r="D23" s="19">
        <f t="shared" ref="D23:I23" si="53">+D12-D14-D16-D18-D21</f>
        <v>-38.595410079999994</v>
      </c>
      <c r="E23" s="19">
        <f t="shared" si="53"/>
        <v>-8.2165397499999955</v>
      </c>
      <c r="F23" s="19">
        <f t="shared" si="53"/>
        <v>-26.987818149999999</v>
      </c>
      <c r="G23" s="19">
        <f t="shared" si="53"/>
        <v>-17.949368830000004</v>
      </c>
      <c r="H23" s="19">
        <f t="shared" si="53"/>
        <v>-30.394162919999992</v>
      </c>
      <c r="I23" s="19">
        <f t="shared" si="53"/>
        <v>-10.242023840000002</v>
      </c>
      <c r="J23" s="20"/>
      <c r="K23" s="19">
        <f t="shared" ref="K23:V23" si="54">+K12-K14-K16-K18-K21</f>
        <v>-3.8495887</v>
      </c>
      <c r="L23" s="19">
        <f t="shared" si="54"/>
        <v>-2.9029911299999998</v>
      </c>
      <c r="M23" s="19">
        <f t="shared" si="54"/>
        <v>-2.8333762800000004</v>
      </c>
      <c r="N23" s="19">
        <f t="shared" si="54"/>
        <v>-5.842600100000003</v>
      </c>
      <c r="O23" s="19">
        <f t="shared" si="54"/>
        <v>-16.671518429999999</v>
      </c>
      <c r="P23" s="19">
        <f t="shared" ref="P23" si="55">+P12-P14-P16-P18-P21</f>
        <v>-33.574013739999998</v>
      </c>
      <c r="Q23" s="20"/>
      <c r="R23" s="19">
        <f t="shared" si="54"/>
        <v>7.7458751200000018</v>
      </c>
      <c r="S23" s="19">
        <f t="shared" si="54"/>
        <v>-24.422864980000014</v>
      </c>
      <c r="T23" s="19">
        <f t="shared" si="54"/>
        <v>-9.7671419700000044</v>
      </c>
      <c r="U23" s="19">
        <f t="shared" si="54"/>
        <v>10.793749820000002</v>
      </c>
      <c r="V23" s="19">
        <f t="shared" si="54"/>
        <v>59.533051170000022</v>
      </c>
      <c r="W23" s="19">
        <f t="shared" ref="W23" si="56">+W12-W14-W16-W18-W21</f>
        <v>52.360963530000014</v>
      </c>
      <c r="X23" s="20"/>
      <c r="Y23" s="19">
        <f>+Y12-Y14-Y16-Y18-Y21</f>
        <v>12.693094939999998</v>
      </c>
      <c r="Z23" s="19">
        <f>+Z12-Z14-Z16-Z18-Z21</f>
        <v>23.316443430000007</v>
      </c>
      <c r="AA23" s="19">
        <f>+AA12-AA14-AA16-AA18-AA21</f>
        <v>35.642116989999991</v>
      </c>
      <c r="AB23" s="19">
        <f>+AB12-AB14-AB16-AB18-AB21</f>
        <v>44.260970259999986</v>
      </c>
      <c r="AC23" s="195">
        <f t="shared" ref="AC23" si="57">+AC12-AC14-AC16-AC18-AC21</f>
        <v>50.067462739999989</v>
      </c>
      <c r="AD23" s="195">
        <f t="shared" ref="AD23" si="58">+AD12-AD14-AD16-AD18-AD21</f>
        <v>34.781678499999984</v>
      </c>
    </row>
    <row r="24" spans="2:30" s="17" customFormat="1" x14ac:dyDescent="0.25">
      <c r="B24" s="141" t="s">
        <v>1287</v>
      </c>
      <c r="C24" s="18" t="s">
        <v>1268</v>
      </c>
      <c r="D24" s="23">
        <f t="shared" ref="D24:I24" si="59">+D20-D22</f>
        <v>-0.10718052514408136</v>
      </c>
      <c r="E24" s="23">
        <f t="shared" si="59"/>
        <v>-3.0459924441062585E-2</v>
      </c>
      <c r="F24" s="23">
        <f t="shared" si="59"/>
        <v>-4.1454623644596428E-2</v>
      </c>
      <c r="G24" s="23">
        <f t="shared" si="59"/>
        <v>-2.9995831909629931E-2</v>
      </c>
      <c r="H24" s="23">
        <f t="shared" si="59"/>
        <v>-2.6861983780133381E-2</v>
      </c>
      <c r="I24" s="23">
        <f t="shared" si="59"/>
        <v>-1.5427626963418706E-2</v>
      </c>
      <c r="J24" s="24"/>
      <c r="K24" s="23">
        <f t="shared" ref="K24:V24" si="60">+K20-K22</f>
        <v>-7.8426384748168099E-2</v>
      </c>
      <c r="L24" s="23">
        <f t="shared" si="60"/>
        <v>-2.0038525817350286E-2</v>
      </c>
      <c r="M24" s="23">
        <f t="shared" si="60"/>
        <v>-9.2710005802890735E-3</v>
      </c>
      <c r="N24" s="23">
        <f t="shared" si="60"/>
        <v>-3.0480073715907281E-2</v>
      </c>
      <c r="O24" s="23">
        <f t="shared" si="60"/>
        <v>-9.5673856751592123E-2</v>
      </c>
      <c r="P24" s="23">
        <f t="shared" ref="P24" si="61">+P20-P22</f>
        <v>-0.34758360461456639</v>
      </c>
      <c r="Q24" s="24"/>
      <c r="R24" s="23">
        <f t="shared" si="60"/>
        <v>-5.456963753983634E-2</v>
      </c>
      <c r="S24" s="23">
        <f t="shared" si="60"/>
        <v>-4.3606581373048819E-2</v>
      </c>
      <c r="T24" s="23">
        <f t="shared" si="60"/>
        <v>-2.9466333920138102E-2</v>
      </c>
      <c r="U24" s="23">
        <f t="shared" si="60"/>
        <v>-8.7932674660290144E-3</v>
      </c>
      <c r="V24" s="23">
        <f t="shared" si="60"/>
        <v>1.0475902011488337E-2</v>
      </c>
      <c r="W24" s="23">
        <f t="shared" ref="W24" si="62">+W20-W22</f>
        <v>4.0602541769360501E-3</v>
      </c>
      <c r="X24" s="24"/>
      <c r="Y24" s="23">
        <f>+Y20-Y22</f>
        <v>-2.2237735906958541E-2</v>
      </c>
      <c r="Z24" s="23">
        <f>+Z20-Z22</f>
        <v>5.3307798202439785E-4</v>
      </c>
      <c r="AA24" s="23">
        <f>+AA20-AA22</f>
        <v>1.1701714688162269E-2</v>
      </c>
      <c r="AB24" s="23">
        <f>+AB20-AB22</f>
        <v>4.8037914678017825E-3</v>
      </c>
      <c r="AC24" s="23">
        <f t="shared" ref="AC24" si="63">+AC20-AC22</f>
        <v>1.501066823550461E-2</v>
      </c>
      <c r="AD24" s="23">
        <f t="shared" ref="AD24" si="64">+AD20-AD22</f>
        <v>-4.3569206897748182E-3</v>
      </c>
    </row>
    <row r="25" spans="2:30" x14ac:dyDescent="0.25">
      <c r="B25" s="141" t="s">
        <v>1288</v>
      </c>
      <c r="C25" s="14" t="s">
        <v>1246</v>
      </c>
      <c r="D25" s="15">
        <f>+Cuentas!C82</f>
        <v>14.38057242</v>
      </c>
      <c r="E25" s="15">
        <f>+Cuentas!D82</f>
        <v>48.490338589999993</v>
      </c>
      <c r="F25" s="15">
        <f>+Cuentas!E82</f>
        <v>49.024216420000002</v>
      </c>
      <c r="G25" s="15">
        <f>+Cuentas!F82</f>
        <v>33.219732030000003</v>
      </c>
      <c r="H25" s="15">
        <f>+Cuentas!G82</f>
        <v>46.473365710000003</v>
      </c>
      <c r="I25" s="15">
        <f>+Cuentas!H82</f>
        <v>34.105865819999991</v>
      </c>
      <c r="J25" s="13"/>
      <c r="K25" s="15">
        <f>+Cuentas!K82</f>
        <v>5.2340426600000001</v>
      </c>
      <c r="L25" s="15">
        <f>+Cuentas!L82</f>
        <v>5.4793468700000005</v>
      </c>
      <c r="M25" s="15">
        <f>+Cuentas!M82</f>
        <v>11.376575240000001</v>
      </c>
      <c r="N25" s="15">
        <f>+Cuentas!N82</f>
        <v>9.0464215699999997</v>
      </c>
      <c r="O25" s="15">
        <f>+Cuentas!O82</f>
        <v>10.691263170000001</v>
      </c>
      <c r="P25" s="15">
        <f>+Cuentas!P82</f>
        <v>40.109325800000001</v>
      </c>
      <c r="Q25" s="11"/>
      <c r="R25" s="15">
        <f>+Cuentas!S82</f>
        <v>13.660349549999999</v>
      </c>
      <c r="S25" s="15">
        <f>+Cuentas!T82</f>
        <v>42.253926390000004</v>
      </c>
      <c r="T25" s="15">
        <f>+Cuentas!U82</f>
        <v>45.297248129999993</v>
      </c>
      <c r="U25" s="15">
        <f>+Cuentas!V82</f>
        <v>31.277415120000001</v>
      </c>
      <c r="V25" s="15">
        <f>+Cuentas!W82</f>
        <v>35.820864830000005</v>
      </c>
      <c r="W25" s="15">
        <f>+Cuentas!X82</f>
        <v>23.40547269</v>
      </c>
      <c r="X25" s="86"/>
      <c r="Y25" s="15">
        <f>+Cuentas!AA82</f>
        <v>3.7718443700000002</v>
      </c>
      <c r="Z25" s="15">
        <f>+Cuentas!AB82</f>
        <v>1.0545911299999999</v>
      </c>
      <c r="AA25" s="15">
        <f>+Cuentas!AC82</f>
        <v>2.3338374500000003</v>
      </c>
      <c r="AB25" s="15">
        <f>+Cuentas!AD82</f>
        <v>0.64615241000000001</v>
      </c>
      <c r="AC25" s="194">
        <f>+Cuentas!AE82</f>
        <v>1.5516243300000001</v>
      </c>
      <c r="AD25" s="194">
        <f>+Cuentas!AF82</f>
        <v>8.6914459199999996</v>
      </c>
    </row>
    <row r="26" spans="2:30" x14ac:dyDescent="0.25">
      <c r="B26" s="141" t="s">
        <v>1289</v>
      </c>
      <c r="C26" s="14" t="s">
        <v>1269</v>
      </c>
      <c r="D26" s="15">
        <f>+Cuentas!C89</f>
        <v>13.473606349999999</v>
      </c>
      <c r="E26" s="15">
        <f>+Cuentas!D89</f>
        <v>19.0607088</v>
      </c>
      <c r="F26" s="15">
        <f>+Cuentas!E89</f>
        <v>19.57977133</v>
      </c>
      <c r="G26" s="15">
        <f>+Cuentas!F89</f>
        <v>13.57719406</v>
      </c>
      <c r="H26" s="15">
        <f>+Cuentas!G89</f>
        <v>17.821871469999998</v>
      </c>
      <c r="I26" s="15">
        <f>+Cuentas!H89</f>
        <v>14.94437873</v>
      </c>
      <c r="J26" s="13"/>
      <c r="K26" s="15">
        <f>+Cuentas!K89</f>
        <v>0.93785457000000005</v>
      </c>
      <c r="L26" s="15">
        <f>+Cuentas!L89</f>
        <v>1.0378856000000001</v>
      </c>
      <c r="M26" s="15">
        <f>+Cuentas!M89</f>
        <v>0.72712901000000008</v>
      </c>
      <c r="N26" s="15">
        <f>+Cuentas!N89</f>
        <v>1.2272855900000001</v>
      </c>
      <c r="O26" s="15">
        <f>+Cuentas!O89</f>
        <v>1.5121952400000001</v>
      </c>
      <c r="P26" s="15">
        <f>+Cuentas!P89</f>
        <v>1.5206515700000001</v>
      </c>
      <c r="Q26" s="11"/>
      <c r="R26" s="15">
        <f>+Cuentas!S89</f>
        <v>3.1660807100000001</v>
      </c>
      <c r="S26" s="15">
        <f>+Cuentas!T89</f>
        <v>6.9505707100000009</v>
      </c>
      <c r="T26" s="15">
        <f>+Cuentas!U89</f>
        <v>14.2218882</v>
      </c>
      <c r="U26" s="15">
        <f>+Cuentas!V89</f>
        <v>9.5550599599999995</v>
      </c>
      <c r="V26" s="15">
        <f>+Cuentas!W89</f>
        <v>15.337398219999999</v>
      </c>
      <c r="W26" s="15">
        <f>+Cuentas!X89</f>
        <v>13.381762909999999</v>
      </c>
      <c r="X26" s="86"/>
      <c r="Y26" s="15">
        <f>+Cuentas!AA89</f>
        <v>1.5608341299999999</v>
      </c>
      <c r="Z26" s="15">
        <f>+Cuentas!AB89</f>
        <v>1.8309598999999999</v>
      </c>
      <c r="AA26" s="15">
        <f>+Cuentas!AC89</f>
        <v>2.37392571</v>
      </c>
      <c r="AB26" s="15">
        <f>+Cuentas!AD89</f>
        <v>2.37863698</v>
      </c>
      <c r="AC26" s="194">
        <f>+Cuentas!AE89</f>
        <v>2.3446838999999997</v>
      </c>
      <c r="AD26" s="194">
        <f>+Cuentas!AF89</f>
        <v>2.4306765600000002</v>
      </c>
    </row>
    <row r="27" spans="2:30" s="17" customFormat="1" x14ac:dyDescent="0.25">
      <c r="B27" s="142"/>
      <c r="C27" s="18" t="s">
        <v>1270</v>
      </c>
      <c r="D27" s="19">
        <f t="shared" ref="D27:I27" si="65">+D23+D25-D26</f>
        <v>-37.688444009999991</v>
      </c>
      <c r="E27" s="19">
        <f t="shared" si="65"/>
        <v>21.213090039999997</v>
      </c>
      <c r="F27" s="19">
        <f t="shared" si="65"/>
        <v>2.4566269400000031</v>
      </c>
      <c r="G27" s="19">
        <f t="shared" si="65"/>
        <v>1.6931691399999984</v>
      </c>
      <c r="H27" s="19">
        <f t="shared" si="65"/>
        <v>-1.7426686799999871</v>
      </c>
      <c r="I27" s="19">
        <f t="shared" si="65"/>
        <v>8.9194632499999891</v>
      </c>
      <c r="J27" s="22"/>
      <c r="K27" s="19">
        <f t="shared" ref="K27:V27" si="66">+K23+K25-K26</f>
        <v>0.44659939000000004</v>
      </c>
      <c r="L27" s="19">
        <f t="shared" si="66"/>
        <v>1.5384701400000007</v>
      </c>
      <c r="M27" s="19">
        <f t="shared" si="66"/>
        <v>7.816069950000001</v>
      </c>
      <c r="N27" s="19">
        <f t="shared" si="66"/>
        <v>1.9765358799999966</v>
      </c>
      <c r="O27" s="19">
        <f t="shared" si="66"/>
        <v>-7.4924504999999986</v>
      </c>
      <c r="P27" s="19">
        <f t="shared" ref="P27" si="67">+P23+P25-P26</f>
        <v>5.0146604900000025</v>
      </c>
      <c r="Q27" s="20"/>
      <c r="R27" s="19">
        <f t="shared" si="66"/>
        <v>18.240143960000001</v>
      </c>
      <c r="S27" s="19">
        <f t="shared" si="66"/>
        <v>10.880490699999989</v>
      </c>
      <c r="T27" s="19">
        <f t="shared" si="66"/>
        <v>21.308217959999986</v>
      </c>
      <c r="U27" s="19">
        <f t="shared" si="66"/>
        <v>32.516104980000001</v>
      </c>
      <c r="V27" s="19">
        <f t="shared" si="66"/>
        <v>80.016517780000029</v>
      </c>
      <c r="W27" s="19">
        <f t="shared" ref="W27" si="68">+W23+W25-W26</f>
        <v>62.384673310000018</v>
      </c>
      <c r="X27" s="20"/>
      <c r="Y27" s="19">
        <f>+Y23+Y25-Y26</f>
        <v>14.904105179999998</v>
      </c>
      <c r="Z27" s="19">
        <f>+Z23+Z25-Z26</f>
        <v>22.540074660000005</v>
      </c>
      <c r="AA27" s="19">
        <f>+AA23+AA25-AA26</f>
        <v>35.602028729999986</v>
      </c>
      <c r="AB27" s="19">
        <f>+AB23+AB25-AB26</f>
        <v>42.528485689999982</v>
      </c>
      <c r="AC27" s="19">
        <f t="shared" ref="AC27" si="69">+AC23+AC25-AC26</f>
        <v>49.274403169999992</v>
      </c>
      <c r="AD27" s="19">
        <f t="shared" ref="AD27" si="70">+AD23+AD25-AD26</f>
        <v>41.042447859999982</v>
      </c>
    </row>
    <row r="28" spans="2:30" x14ac:dyDescent="0.25">
      <c r="E28" s="86"/>
      <c r="F28" s="86"/>
      <c r="G28" s="86"/>
      <c r="H28" s="86"/>
      <c r="I28" s="86"/>
      <c r="J28" s="236"/>
      <c r="Z28" s="13"/>
      <c r="AA28" s="13"/>
      <c r="AB28" s="13"/>
      <c r="AC28" s="13"/>
    </row>
    <row r="29" spans="2:30" x14ac:dyDescent="0.25">
      <c r="D29" s="11"/>
      <c r="E29" s="103"/>
      <c r="F29" s="103"/>
      <c r="G29" s="103"/>
      <c r="H29" s="103"/>
      <c r="I29" s="103"/>
      <c r="K29" s="11"/>
      <c r="L29" s="11"/>
      <c r="M29" s="11"/>
      <c r="N29" s="11"/>
      <c r="O29" s="11"/>
      <c r="P29" s="11"/>
      <c r="R29" s="11"/>
      <c r="S29" s="11"/>
      <c r="T29" s="11"/>
      <c r="U29" s="11"/>
      <c r="V29" s="11"/>
      <c r="W29" s="11"/>
      <c r="Y29" s="11"/>
      <c r="Z29" s="11"/>
      <c r="AA29" s="11"/>
      <c r="AB29" s="11"/>
      <c r="AC29" s="11"/>
    </row>
    <row r="30" spans="2:30" x14ac:dyDescent="0.25">
      <c r="D30" s="13"/>
      <c r="E30" s="13"/>
      <c r="F30" s="13"/>
      <c r="G30" s="13"/>
      <c r="H30" s="13"/>
      <c r="I30" s="13"/>
      <c r="K30" s="13"/>
      <c r="L30" s="13"/>
      <c r="M30" s="13"/>
      <c r="N30" s="13"/>
      <c r="O30" s="13"/>
      <c r="P30" s="13"/>
      <c r="R30" s="13"/>
      <c r="S30" s="13"/>
      <c r="T30" s="13"/>
      <c r="U30" s="13"/>
      <c r="V30" s="13"/>
      <c r="W30" s="13"/>
      <c r="Y30" s="13"/>
      <c r="Z30" s="13"/>
      <c r="AA30" s="13"/>
      <c r="AB30" s="13"/>
      <c r="AC30" s="13"/>
    </row>
    <row r="31" spans="2:30" x14ac:dyDescent="0.25"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spans="2:30" x14ac:dyDescent="0.25">
      <c r="D32" s="13"/>
      <c r="E32" s="13"/>
      <c r="F32" s="13"/>
      <c r="G32" s="13"/>
      <c r="H32" s="13"/>
      <c r="I32" s="13"/>
      <c r="R32" s="13"/>
      <c r="S32" s="13"/>
      <c r="T32" s="13"/>
      <c r="U32" s="13"/>
      <c r="V32" s="13"/>
      <c r="W32" s="13"/>
    </row>
    <row r="34" spans="5:9" x14ac:dyDescent="0.25">
      <c r="E34" s="13"/>
      <c r="F34" s="13"/>
      <c r="G34" s="13"/>
      <c r="H34" s="13"/>
      <c r="I34" s="13"/>
    </row>
    <row r="35" spans="5:9" x14ac:dyDescent="0.25">
      <c r="E35" s="13"/>
      <c r="F35" s="13"/>
      <c r="G35" s="13"/>
      <c r="H35" s="13"/>
      <c r="I35" s="13"/>
    </row>
    <row r="36" spans="5:9" x14ac:dyDescent="0.25">
      <c r="E36" s="13"/>
      <c r="F36" s="13"/>
      <c r="G36" s="13"/>
      <c r="H36" s="13"/>
      <c r="I36" s="13"/>
    </row>
    <row r="37" spans="5:9" x14ac:dyDescent="0.25">
      <c r="E37" s="13"/>
      <c r="F37" s="13"/>
      <c r="G37" s="13"/>
      <c r="H37" s="13"/>
      <c r="I37" s="13"/>
    </row>
    <row r="38" spans="5:9" x14ac:dyDescent="0.25">
      <c r="E38" s="13"/>
      <c r="F38" s="13"/>
      <c r="G38" s="13"/>
      <c r="H38" s="13"/>
      <c r="I38" s="13"/>
    </row>
  </sheetData>
  <mergeCells count="4">
    <mergeCell ref="D2:H2"/>
    <mergeCell ref="K2:O2"/>
    <mergeCell ref="R2:V2"/>
    <mergeCell ref="Y2:AC2"/>
  </mergeCells>
  <pageMargins left="0.7" right="0.7" top="0.75" bottom="0.75" header="0.3" footer="0.3"/>
  <pageSetup paperSize="9" orientation="portrait" r:id="rId1"/>
  <ignoredErrors>
    <ignoredError sqref="AD16 AD18 Y16:AC16 Y18:AC18 D16:H18 R16:W16 R18:W18 K16:P16 K18:P18 I16 I18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9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17" sqref="J17"/>
    </sheetView>
  </sheetViews>
  <sheetFormatPr baseColWidth="10" defaultRowHeight="15" x14ac:dyDescent="0.25"/>
  <cols>
    <col min="1" max="1" width="38.7109375" bestFit="1" customWidth="1"/>
    <col min="2" max="7" width="8.140625" customWidth="1"/>
    <col min="8" max="8" width="10.5703125" customWidth="1"/>
    <col min="9" max="9" width="11" customWidth="1"/>
    <col min="10" max="10" width="11.42578125" customWidth="1"/>
    <col min="11" max="16" width="8.42578125" customWidth="1"/>
    <col min="17" max="17" width="11.28515625" customWidth="1"/>
    <col min="18" max="18" width="11.7109375" customWidth="1"/>
    <col min="19" max="19" width="7" customWidth="1"/>
    <col min="20" max="25" width="8.7109375" customWidth="1"/>
    <col min="26" max="27" width="11.7109375" customWidth="1"/>
    <col min="29" max="30" width="8.42578125" bestFit="1" customWidth="1"/>
    <col min="31" max="31" width="9.140625" bestFit="1" customWidth="1"/>
    <col min="32" max="34" width="8.42578125" bestFit="1" customWidth="1"/>
  </cols>
  <sheetData>
    <row r="2" spans="1:36" x14ac:dyDescent="0.25">
      <c r="B2" s="31" t="s">
        <v>1221</v>
      </c>
      <c r="C2" s="31"/>
      <c r="D2" s="31"/>
      <c r="E2" s="31"/>
      <c r="F2" s="31"/>
      <c r="G2" s="31"/>
      <c r="H2" s="230"/>
      <c r="I2" s="31"/>
      <c r="K2" s="31" t="s">
        <v>1226</v>
      </c>
      <c r="L2" s="31"/>
      <c r="M2" s="31"/>
      <c r="N2" s="31"/>
      <c r="O2" s="31"/>
      <c r="P2" s="31"/>
      <c r="Q2" s="31"/>
      <c r="R2" s="31"/>
      <c r="T2" s="31" t="s">
        <v>1224</v>
      </c>
      <c r="U2" s="31"/>
      <c r="V2" s="31"/>
      <c r="W2" s="31"/>
      <c r="X2" s="31"/>
      <c r="Y2" s="31"/>
      <c r="Z2" s="31"/>
      <c r="AA2" s="31"/>
      <c r="AC2" s="31" t="s">
        <v>1225</v>
      </c>
      <c r="AD2" s="31"/>
      <c r="AE2" s="31"/>
      <c r="AF2" s="31"/>
      <c r="AG2" s="31"/>
      <c r="AH2" s="31"/>
    </row>
    <row r="3" spans="1:36" ht="15.75" thickBot="1" x14ac:dyDescent="0.3">
      <c r="H3" s="7"/>
    </row>
    <row r="4" spans="1:36" ht="25.5" x14ac:dyDescent="0.25">
      <c r="A4" s="29"/>
      <c r="B4" s="256">
        <v>2008</v>
      </c>
      <c r="C4" s="30">
        <v>2009</v>
      </c>
      <c r="D4" s="30">
        <v>2010</v>
      </c>
      <c r="E4" s="30">
        <v>2011</v>
      </c>
      <c r="F4" s="30">
        <v>2012</v>
      </c>
      <c r="G4" s="30">
        <v>2013</v>
      </c>
      <c r="H4" s="33" t="s">
        <v>1297</v>
      </c>
      <c r="I4" s="34" t="s">
        <v>1407</v>
      </c>
      <c r="K4" s="256">
        <v>2008</v>
      </c>
      <c r="L4" s="30">
        <v>2009</v>
      </c>
      <c r="M4" s="30">
        <v>2010</v>
      </c>
      <c r="N4" s="30">
        <v>2011</v>
      </c>
      <c r="O4" s="30">
        <v>2012</v>
      </c>
      <c r="P4" s="30">
        <v>2013</v>
      </c>
      <c r="Q4" s="33" t="s">
        <v>1297</v>
      </c>
      <c r="R4" s="34" t="s">
        <v>1407</v>
      </c>
      <c r="T4" s="262">
        <v>2008</v>
      </c>
      <c r="U4" s="242">
        <v>2009</v>
      </c>
      <c r="V4" s="242">
        <v>2010</v>
      </c>
      <c r="W4" s="242">
        <v>2011</v>
      </c>
      <c r="X4" s="242">
        <v>2012</v>
      </c>
      <c r="Y4" s="242">
        <v>2013</v>
      </c>
      <c r="Z4" s="33" t="s">
        <v>1297</v>
      </c>
      <c r="AA4" s="34" t="s">
        <v>1407</v>
      </c>
      <c r="AC4" s="256">
        <v>2008</v>
      </c>
      <c r="AD4" s="30">
        <v>2009</v>
      </c>
      <c r="AE4" s="30">
        <v>2010</v>
      </c>
      <c r="AF4" s="30">
        <v>2011</v>
      </c>
      <c r="AG4" s="30">
        <v>2012</v>
      </c>
      <c r="AH4" s="30">
        <v>2013</v>
      </c>
      <c r="AI4" s="33" t="s">
        <v>1297</v>
      </c>
      <c r="AJ4" s="34" t="s">
        <v>1407</v>
      </c>
    </row>
    <row r="5" spans="1:36" s="17" customFormat="1" x14ac:dyDescent="0.25">
      <c r="A5" s="96" t="s">
        <v>1229</v>
      </c>
      <c r="B5" s="257">
        <f>+Cuentas!C7</f>
        <v>638.72002987999997</v>
      </c>
      <c r="C5" s="97">
        <f>+Cuentas!D7</f>
        <v>886.64824836000003</v>
      </c>
      <c r="D5" s="97">
        <f>+Cuentas!E7</f>
        <v>1034.6424141299999</v>
      </c>
      <c r="E5" s="97">
        <f>+Cuentas!F7</f>
        <v>1058.7535242199999</v>
      </c>
      <c r="F5" s="97">
        <f>+Cuentas!G7</f>
        <v>1393.64014391</v>
      </c>
      <c r="G5" s="97">
        <f>+Cuentas!H7</f>
        <v>1489.97571427</v>
      </c>
      <c r="H5" s="98">
        <f>AVERAGE(C15:G15)</f>
        <v>0.19276200045895503</v>
      </c>
      <c r="I5" s="225">
        <f>+G25</f>
        <v>1</v>
      </c>
      <c r="K5" s="257">
        <f>+Cuentas!K7</f>
        <v>75.800618710000009</v>
      </c>
      <c r="L5" s="97">
        <f>+Cuentas!L7</f>
        <v>96.072483079999998</v>
      </c>
      <c r="M5" s="97">
        <f>+Cuentas!M7</f>
        <v>142.57571092000001</v>
      </c>
      <c r="N5" s="97">
        <f>+Cuentas!N7</f>
        <v>215.00854257</v>
      </c>
      <c r="O5" s="97">
        <f>+Cuentas!O7</f>
        <v>178.98601576999999</v>
      </c>
      <c r="P5" s="97">
        <f>+Cuentas!P7</f>
        <v>120.98800172999999</v>
      </c>
      <c r="Q5" s="98">
        <f>+AVERAGE(L15:O15)</f>
        <v>0.27299262267559721</v>
      </c>
      <c r="R5" s="99">
        <v>1</v>
      </c>
      <c r="T5" s="257">
        <f>+Cuentas!S7</f>
        <v>585.73797588999992</v>
      </c>
      <c r="U5" s="97">
        <f>+Cuentas!T7</f>
        <v>1020.8648994299998</v>
      </c>
      <c r="V5" s="97">
        <f>+Cuentas!U7</f>
        <v>1145.1896374800001</v>
      </c>
      <c r="W5" s="97">
        <f>+Cuentas!V7</f>
        <v>1298.5291131199999</v>
      </c>
      <c r="X5" s="97">
        <f>+Cuentas!W7</f>
        <v>2323.4869536400001</v>
      </c>
      <c r="Y5" s="97">
        <f>+Cuentas!X7</f>
        <v>3041.45456474</v>
      </c>
      <c r="Z5" s="243">
        <f>+AVERAGE(U15:Y15)</f>
        <v>0.41937572549948571</v>
      </c>
      <c r="AA5" s="225">
        <f>+Y5/$Y$5</f>
        <v>1</v>
      </c>
      <c r="AC5" s="257">
        <f>+Cuentas!AA7</f>
        <v>554.93252934999998</v>
      </c>
      <c r="AD5" s="97">
        <f>+Cuentas!AB7</f>
        <v>820.92978665999999</v>
      </c>
      <c r="AE5" s="97">
        <f>+Cuentas!AC7</f>
        <v>1104.60872477</v>
      </c>
      <c r="AF5" s="97">
        <f>+Cuentas!AD7</f>
        <v>1114.5548096</v>
      </c>
      <c r="AG5" s="97">
        <f>+Cuentas!AE7</f>
        <v>1618.4004875099999</v>
      </c>
      <c r="AH5" s="97">
        <f>+Cuentas!AF7</f>
        <v>1714.7574903700001</v>
      </c>
      <c r="AI5" s="98">
        <f>+AVERAGE(AD15:AG15)</f>
        <v>0.32148872698443359</v>
      </c>
      <c r="AJ5" s="99">
        <f>+AG5/$AG$5</f>
        <v>1</v>
      </c>
    </row>
    <row r="6" spans="1:36" s="12" customFormat="1" x14ac:dyDescent="0.25">
      <c r="A6" s="216" t="s">
        <v>1291</v>
      </c>
      <c r="B6" s="258">
        <f>+Cuentas!C8</f>
        <v>62.879834840000001</v>
      </c>
      <c r="C6" s="219">
        <f>+Cuentas!D8</f>
        <v>153.17139084000002</v>
      </c>
      <c r="D6" s="219">
        <f>+Cuentas!E8</f>
        <v>81.67391615999999</v>
      </c>
      <c r="E6" s="219">
        <f>+Cuentas!F8</f>
        <v>79.238799909999997</v>
      </c>
      <c r="F6" s="219">
        <f>+Cuentas!G8</f>
        <v>0.31715288000000003</v>
      </c>
      <c r="G6" s="219">
        <f>+Cuentas!H8</f>
        <v>33.239467529999999</v>
      </c>
      <c r="H6" s="163">
        <f t="shared" ref="H6:H11" si="0">AVERAGE(C16:G16)</f>
        <v>20.749832864028427</v>
      </c>
      <c r="I6" s="220">
        <f>+G26</f>
        <v>2.2308731083100487E-2</v>
      </c>
      <c r="K6" s="173">
        <f>+Cuentas!K8</f>
        <v>0</v>
      </c>
      <c r="L6" s="36">
        <f>+Cuentas!L8</f>
        <v>0</v>
      </c>
      <c r="M6" s="36">
        <f>+Cuentas!M8</f>
        <v>0</v>
      </c>
      <c r="N6" s="36">
        <f>+Cuentas!N8</f>
        <v>0</v>
      </c>
      <c r="O6" s="36">
        <f>+Cuentas!O8</f>
        <v>0</v>
      </c>
      <c r="P6" s="36">
        <f>+Cuentas!P8</f>
        <v>0</v>
      </c>
      <c r="Q6" s="38">
        <v>0</v>
      </c>
      <c r="R6" s="39">
        <f t="shared" ref="R6:R11" si="1">+O26</f>
        <v>0</v>
      </c>
      <c r="T6" s="173">
        <f>+Cuentas!S8</f>
        <v>47.965649829999997</v>
      </c>
      <c r="U6" s="36">
        <f>+Cuentas!T8</f>
        <v>119.02808764</v>
      </c>
      <c r="V6" s="36">
        <f>+Cuentas!U8</f>
        <v>20.372744670000003</v>
      </c>
      <c r="W6" s="36">
        <f>+Cuentas!V8</f>
        <v>71.558175700000007</v>
      </c>
      <c r="X6" s="36">
        <f>+Cuentas!W8</f>
        <v>60.408265700000001</v>
      </c>
      <c r="Y6" s="36">
        <f>+Cuentas!X8</f>
        <v>54.947470159999995</v>
      </c>
      <c r="Z6" s="244">
        <f t="shared" ref="Z6:Z11" si="2">+AVERAGE(U16:Y16)</f>
        <v>0.58378382883869817</v>
      </c>
      <c r="AA6" s="239">
        <f t="shared" ref="AA6:AA11" si="3">+Y6/$Y$5</f>
        <v>1.8066181489940224E-2</v>
      </c>
      <c r="AC6" s="173">
        <f>+Cuentas!AA8</f>
        <v>104.29187400000001</v>
      </c>
      <c r="AD6" s="36">
        <f>+Cuentas!AB8</f>
        <v>80.819806689999993</v>
      </c>
      <c r="AE6" s="36">
        <f>+Cuentas!AC8</f>
        <v>64.74724363</v>
      </c>
      <c r="AF6" s="36">
        <f>+Cuentas!AD8</f>
        <v>126.37197379000001</v>
      </c>
      <c r="AG6" s="36">
        <f>+Cuentas!AE8</f>
        <v>163.64368208000002</v>
      </c>
      <c r="AH6" s="36">
        <f>+Cuentas!AF8</f>
        <v>236.79555934999999</v>
      </c>
      <c r="AI6" s="38">
        <f t="shared" ref="AI6:AI11" si="4">+AVERAGE(AD16:AG16)</f>
        <v>0.20569496770781909</v>
      </c>
      <c r="AJ6" s="39">
        <f t="shared" ref="AJ6:AJ11" si="5">+AG6/$AG$5</f>
        <v>0.10111445426698741</v>
      </c>
    </row>
    <row r="7" spans="1:36" s="12" customFormat="1" hidden="1" x14ac:dyDescent="0.25">
      <c r="A7" s="217" t="s">
        <v>1292</v>
      </c>
      <c r="B7" s="259">
        <f>+Cuentas!C9</f>
        <v>0</v>
      </c>
      <c r="C7" s="221">
        <f>+Cuentas!D9</f>
        <v>0</v>
      </c>
      <c r="D7" s="221">
        <f>+Cuentas!E9</f>
        <v>0</v>
      </c>
      <c r="E7" s="221">
        <f>+Cuentas!F9</f>
        <v>0</v>
      </c>
      <c r="F7" s="221">
        <f>+Cuentas!G9</f>
        <v>0</v>
      </c>
      <c r="G7" s="221">
        <f>+Cuentas!H9</f>
        <v>0</v>
      </c>
      <c r="H7" s="165" t="e">
        <f t="shared" si="0"/>
        <v>#DIV/0!</v>
      </c>
      <c r="I7" s="222">
        <f t="shared" ref="I7:I10" si="6">+F27</f>
        <v>0</v>
      </c>
      <c r="K7" s="261">
        <f>+Cuentas!K9</f>
        <v>0</v>
      </c>
      <c r="L7" s="73">
        <f>+Cuentas!L9</f>
        <v>0</v>
      </c>
      <c r="M7" s="73">
        <f>+Cuentas!M9</f>
        <v>0</v>
      </c>
      <c r="N7" s="73">
        <f>+Cuentas!N9</f>
        <v>0</v>
      </c>
      <c r="O7" s="73">
        <f>+Cuentas!O9</f>
        <v>0</v>
      </c>
      <c r="P7" s="73">
        <f>+Cuentas!P9</f>
        <v>0</v>
      </c>
      <c r="Q7" s="74">
        <v>0</v>
      </c>
      <c r="R7" s="75">
        <f t="shared" si="1"/>
        <v>0</v>
      </c>
      <c r="T7" s="261">
        <f>+Cuentas!S9</f>
        <v>0</v>
      </c>
      <c r="U7" s="73">
        <f>+Cuentas!T9</f>
        <v>0</v>
      </c>
      <c r="V7" s="73">
        <f>+Cuentas!U9</f>
        <v>2</v>
      </c>
      <c r="W7" s="73">
        <f>+Cuentas!V9</f>
        <v>0</v>
      </c>
      <c r="X7" s="73">
        <f>+Cuentas!W9</f>
        <v>0</v>
      </c>
      <c r="Y7" s="73">
        <f>+Cuentas!X9</f>
        <v>0</v>
      </c>
      <c r="Z7" s="245">
        <f t="shared" si="2"/>
        <v>0</v>
      </c>
      <c r="AA7" s="240">
        <f t="shared" si="3"/>
        <v>0</v>
      </c>
      <c r="AC7" s="261">
        <f>+Cuentas!AA9</f>
        <v>0</v>
      </c>
      <c r="AD7" s="73">
        <f>+Cuentas!AB9</f>
        <v>0</v>
      </c>
      <c r="AE7" s="73">
        <f>+Cuentas!AC9</f>
        <v>0</v>
      </c>
      <c r="AF7" s="73">
        <f>+Cuentas!AD9</f>
        <v>0</v>
      </c>
      <c r="AG7" s="73">
        <f>+Cuentas!AE9</f>
        <v>0</v>
      </c>
      <c r="AH7" s="73">
        <f>+Cuentas!AF9</f>
        <v>0</v>
      </c>
      <c r="AI7" s="74">
        <f t="shared" si="4"/>
        <v>0</v>
      </c>
      <c r="AJ7" s="75">
        <f t="shared" si="5"/>
        <v>0</v>
      </c>
    </row>
    <row r="8" spans="1:36" s="12" customFormat="1" x14ac:dyDescent="0.25">
      <c r="A8" s="217" t="s">
        <v>1293</v>
      </c>
      <c r="B8" s="259">
        <f>+Cuentas!C10</f>
        <v>32.902109530000004</v>
      </c>
      <c r="C8" s="221">
        <f>+Cuentas!D10</f>
        <v>94.134006299999996</v>
      </c>
      <c r="D8" s="221">
        <f>+Cuentas!E10</f>
        <v>60.321000670000004</v>
      </c>
      <c r="E8" s="221">
        <f>+Cuentas!F10</f>
        <v>103.71588126</v>
      </c>
      <c r="F8" s="221">
        <f>+Cuentas!G10</f>
        <v>533.09946236999997</v>
      </c>
      <c r="G8" s="221">
        <f>+Cuentas!H10</f>
        <v>467.60422091000004</v>
      </c>
      <c r="H8" s="165">
        <f t="shared" si="0"/>
        <v>1.2476743901253149</v>
      </c>
      <c r="I8" s="222">
        <f>+G28</f>
        <v>0.31383345139897023</v>
      </c>
      <c r="J8" s="238"/>
      <c r="K8" s="261">
        <f>+Cuentas!K10</f>
        <v>25.564156710000002</v>
      </c>
      <c r="L8" s="73">
        <f>+Cuentas!L10</f>
        <v>46.243349330000001</v>
      </c>
      <c r="M8" s="73">
        <f>+Cuentas!M10</f>
        <v>46.172870909999993</v>
      </c>
      <c r="N8" s="73">
        <f>+Cuentas!N10</f>
        <v>52.733255530000001</v>
      </c>
      <c r="O8" s="73">
        <f>+Cuentas!O10</f>
        <v>16.134539660000002</v>
      </c>
      <c r="P8" s="73">
        <f>+Cuentas!P10</f>
        <v>28.884918129999999</v>
      </c>
      <c r="Q8" s="74">
        <f>+AVERAGE(L18:O18)</f>
        <v>6.3859435149629939E-2</v>
      </c>
      <c r="R8" s="75">
        <f t="shared" si="1"/>
        <v>9.0144135510190654E-2</v>
      </c>
      <c r="S8" s="238"/>
      <c r="T8" s="261">
        <f>+Cuentas!S10</f>
        <v>104.89740031000001</v>
      </c>
      <c r="U8" s="73">
        <f>+Cuentas!T10</f>
        <v>237.79458675999999</v>
      </c>
      <c r="V8" s="73">
        <f>+Cuentas!U10</f>
        <v>278.45329466999999</v>
      </c>
      <c r="W8" s="73">
        <f>+Cuentas!V10</f>
        <v>244.12589937999999</v>
      </c>
      <c r="X8" s="73">
        <f>+Cuentas!W10</f>
        <v>668.54999852999993</v>
      </c>
      <c r="Y8" s="73">
        <f>+Cuentas!X10</f>
        <v>1154.0897411999999</v>
      </c>
      <c r="Z8" s="245">
        <f t="shared" si="2"/>
        <v>0.75588660312797218</v>
      </c>
      <c r="AA8" s="240">
        <f t="shared" si="3"/>
        <v>0.37945322431560236</v>
      </c>
      <c r="AC8" s="261">
        <f>+Cuentas!AA10</f>
        <v>0.80350111000000002</v>
      </c>
      <c r="AD8" s="73">
        <f>+Cuentas!AB10</f>
        <v>0.40216155999999997</v>
      </c>
      <c r="AE8" s="73">
        <f>+Cuentas!AC10</f>
        <v>155.12831262999998</v>
      </c>
      <c r="AF8" s="73">
        <f>+Cuentas!AD10</f>
        <v>61.2208592</v>
      </c>
      <c r="AG8" s="73">
        <f>+Cuentas!AE10</f>
        <v>478.48999619</v>
      </c>
      <c r="AH8" s="73">
        <f>+Cuentas!AF10</f>
        <v>478.51350004</v>
      </c>
      <c r="AI8" s="74">
        <f t="shared" si="4"/>
        <v>97.611814840372674</v>
      </c>
      <c r="AJ8" s="75">
        <f t="shared" si="5"/>
        <v>0.29565611224338156</v>
      </c>
    </row>
    <row r="9" spans="1:36" s="12" customFormat="1" x14ac:dyDescent="0.25">
      <c r="A9" s="216" t="s">
        <v>1294</v>
      </c>
      <c r="B9" s="258">
        <f>+Cuentas!C12</f>
        <v>530.16064595</v>
      </c>
      <c r="C9" s="219">
        <f>+Cuentas!D12</f>
        <v>595.33282051999993</v>
      </c>
      <c r="D9" s="219">
        <f>+Cuentas!E12</f>
        <v>890.90039819000003</v>
      </c>
      <c r="E9" s="219">
        <f>+Cuentas!F12</f>
        <v>874.16600837999999</v>
      </c>
      <c r="F9" s="219">
        <f>+Cuentas!G12</f>
        <v>857.97437259000003</v>
      </c>
      <c r="G9" s="219">
        <f>+Cuentas!H12</f>
        <v>986.92262608999999</v>
      </c>
      <c r="H9" s="163">
        <f t="shared" si="0"/>
        <v>0.14647827895699927</v>
      </c>
      <c r="I9" s="220">
        <f>+G29</f>
        <v>0.66237497473140605</v>
      </c>
      <c r="K9" s="261">
        <f>+Cuentas!K12</f>
        <v>42.875137700000003</v>
      </c>
      <c r="L9" s="73">
        <f>+Cuentas!L12</f>
        <v>42.387386919999997</v>
      </c>
      <c r="M9" s="73">
        <f>+Cuentas!M12</f>
        <v>88.785232449999995</v>
      </c>
      <c r="N9" s="73">
        <f>+Cuentas!N12</f>
        <v>155.30519723999998</v>
      </c>
      <c r="O9" s="73">
        <f>+Cuentas!O12</f>
        <v>155.90499703</v>
      </c>
      <c r="P9" s="73">
        <f>+Cuentas!P12</f>
        <v>82.201496489999997</v>
      </c>
      <c r="Q9" s="74">
        <f>+AVERAGE(L19:O19)</f>
        <v>0.45908093242615117</v>
      </c>
      <c r="R9" s="75">
        <f t="shared" si="1"/>
        <v>0.87104568677779004</v>
      </c>
      <c r="T9" s="173">
        <f>+Cuentas!S12</f>
        <v>380.80032598999998</v>
      </c>
      <c r="U9" s="36">
        <f>+Cuentas!T12</f>
        <v>608.79902645999982</v>
      </c>
      <c r="V9" s="36">
        <f>+Cuentas!U12</f>
        <v>787.23275679000005</v>
      </c>
      <c r="W9" s="36">
        <f>+Cuentas!V12</f>
        <v>924.40641381</v>
      </c>
      <c r="X9" s="36">
        <f>+Cuentas!W12</f>
        <v>1127.5951333100002</v>
      </c>
      <c r="Y9" s="36">
        <f>+Cuentas!X12</f>
        <v>1279.6001660500001</v>
      </c>
      <c r="Z9" s="244">
        <f t="shared" si="2"/>
        <v>0.28413679564750122</v>
      </c>
      <c r="AA9" s="239">
        <f t="shared" si="3"/>
        <v>0.42071980324302072</v>
      </c>
      <c r="AC9" s="173">
        <f>+Cuentas!AA12</f>
        <v>449.83715424000002</v>
      </c>
      <c r="AD9" s="36">
        <f>+Cuentas!AB12</f>
        <v>739.70781840999996</v>
      </c>
      <c r="AE9" s="36">
        <f>+Cuentas!AC12</f>
        <v>884.73316851000004</v>
      </c>
      <c r="AF9" s="36">
        <f>+Cuentas!AD12</f>
        <v>926.96197660999997</v>
      </c>
      <c r="AG9" s="36">
        <f>+Cuentas!AE12</f>
        <v>976.26680924000004</v>
      </c>
      <c r="AH9" s="36">
        <f>+Cuentas!AF12</f>
        <v>999.44843098000001</v>
      </c>
      <c r="AI9" s="38">
        <f t="shared" si="4"/>
        <v>0.23534202476484284</v>
      </c>
      <c r="AJ9" s="39">
        <f t="shared" si="5"/>
        <v>0.6032294334896311</v>
      </c>
    </row>
    <row r="10" spans="1:36" s="12" customFormat="1" hidden="1" x14ac:dyDescent="0.25">
      <c r="A10" s="216" t="s">
        <v>1295</v>
      </c>
      <c r="B10" s="258">
        <f>+Cuentas!C25</f>
        <v>0</v>
      </c>
      <c r="C10" s="219">
        <f>+Cuentas!D25</f>
        <v>0</v>
      </c>
      <c r="D10" s="219">
        <f>+Cuentas!E25</f>
        <v>0</v>
      </c>
      <c r="E10" s="219">
        <f>+Cuentas!F25</f>
        <v>0</v>
      </c>
      <c r="F10" s="219">
        <f>+Cuentas!G25</f>
        <v>0</v>
      </c>
      <c r="G10" s="219">
        <f>+Cuentas!H25</f>
        <v>0</v>
      </c>
      <c r="H10" s="163"/>
      <c r="I10" s="220">
        <f t="shared" si="6"/>
        <v>0</v>
      </c>
      <c r="K10" s="173">
        <f>+Cuentas!K25</f>
        <v>0</v>
      </c>
      <c r="L10" s="36">
        <f>+Cuentas!L25</f>
        <v>0</v>
      </c>
      <c r="M10" s="36">
        <f>+Cuentas!M25</f>
        <v>0</v>
      </c>
      <c r="N10" s="36">
        <f>+Cuentas!N25</f>
        <v>0</v>
      </c>
      <c r="O10" s="36">
        <f>+Cuentas!O25</f>
        <v>0</v>
      </c>
      <c r="P10" s="36">
        <f>+Cuentas!P25</f>
        <v>0</v>
      </c>
      <c r="Q10" s="38">
        <v>0</v>
      </c>
      <c r="R10" s="39">
        <f t="shared" si="1"/>
        <v>0</v>
      </c>
      <c r="T10" s="173">
        <f>+Cuentas!S25</f>
        <v>0</v>
      </c>
      <c r="U10" s="36">
        <f>+Cuentas!T25</f>
        <v>0</v>
      </c>
      <c r="V10" s="36">
        <f>+Cuentas!U25</f>
        <v>0</v>
      </c>
      <c r="W10" s="36">
        <f>+Cuentas!V25</f>
        <v>0</v>
      </c>
      <c r="X10" s="36">
        <f>+Cuentas!W25</f>
        <v>0</v>
      </c>
      <c r="Y10" s="36">
        <f>+Cuentas!X25</f>
        <v>0</v>
      </c>
      <c r="Z10" s="244">
        <f t="shared" si="2"/>
        <v>0.2</v>
      </c>
      <c r="AA10" s="239">
        <f t="shared" si="3"/>
        <v>0</v>
      </c>
      <c r="AC10" s="173">
        <f>+Cuentas!AA25</f>
        <v>0</v>
      </c>
      <c r="AD10" s="36">
        <f>+Cuentas!AB25</f>
        <v>0</v>
      </c>
      <c r="AE10" s="36">
        <f>+Cuentas!AC25</f>
        <v>0</v>
      </c>
      <c r="AF10" s="36">
        <f>+Cuentas!AD25</f>
        <v>0</v>
      </c>
      <c r="AG10" s="36">
        <f>+Cuentas!AE25</f>
        <v>0</v>
      </c>
      <c r="AH10" s="36">
        <f>+Cuentas!AF25</f>
        <v>0</v>
      </c>
      <c r="AI10" s="38">
        <f t="shared" si="4"/>
        <v>0</v>
      </c>
      <c r="AJ10" s="39">
        <f t="shared" si="5"/>
        <v>0</v>
      </c>
    </row>
    <row r="11" spans="1:36" s="12" customFormat="1" ht="15.75" thickBot="1" x14ac:dyDescent="0.3">
      <c r="A11" s="218" t="s">
        <v>1296</v>
      </c>
      <c r="B11" s="260">
        <f>+Cuentas!C26</f>
        <v>12.777439560000001</v>
      </c>
      <c r="C11" s="223">
        <f>+Cuentas!D26</f>
        <v>44.010030700000002</v>
      </c>
      <c r="D11" s="223">
        <f>+Cuentas!E26</f>
        <v>1.7470991100000002</v>
      </c>
      <c r="E11" s="223">
        <f>+Cuentas!F26</f>
        <v>1.6328346699999998</v>
      </c>
      <c r="F11" s="223">
        <f>+Cuentas!G26</f>
        <v>2.2491560699999997</v>
      </c>
      <c r="G11" s="223">
        <f>+Cuentas!H26</f>
        <v>2.2093997400000003</v>
      </c>
      <c r="H11" s="169">
        <f t="shared" si="0"/>
        <v>0.35568571414575761</v>
      </c>
      <c r="I11" s="224">
        <v>2E-3</v>
      </c>
      <c r="K11" s="174">
        <f>+Cuentas!K26</f>
        <v>7.3613242999999997</v>
      </c>
      <c r="L11" s="76">
        <f>+Cuentas!L26</f>
        <v>7.4417468300000005</v>
      </c>
      <c r="M11" s="76">
        <f>+Cuentas!M26</f>
        <v>7.6176075599999997</v>
      </c>
      <c r="N11" s="76">
        <f>+Cuentas!N26</f>
        <v>6.9700898000000002</v>
      </c>
      <c r="O11" s="76">
        <f>+Cuentas!O26</f>
        <v>6.9464790800000005</v>
      </c>
      <c r="P11" s="76">
        <f>+Cuentas!P26</f>
        <v>9.9015871099999995</v>
      </c>
      <c r="Q11" s="77">
        <f>+AVERAGE(L21:O21)</f>
        <v>-1.3458387858442361E-2</v>
      </c>
      <c r="R11" s="78">
        <f t="shared" si="1"/>
        <v>3.8810177712019368E-2</v>
      </c>
      <c r="T11" s="174">
        <f>+Cuentas!S26</f>
        <v>52.074599759999998</v>
      </c>
      <c r="U11" s="76">
        <f>+Cuentas!T26</f>
        <v>55.243198569999997</v>
      </c>
      <c r="V11" s="76">
        <f>+Cuentas!U26</f>
        <v>57.130841350000004</v>
      </c>
      <c r="W11" s="76">
        <f>+Cuentas!V26</f>
        <v>58.438624229999995</v>
      </c>
      <c r="X11" s="76">
        <f>+Cuentas!W26</f>
        <v>466.93355610000003</v>
      </c>
      <c r="Y11" s="76">
        <f>+Cuentas!X26</f>
        <v>552.81718733000002</v>
      </c>
      <c r="Z11" s="246">
        <f t="shared" si="2"/>
        <v>1.4583984577063489</v>
      </c>
      <c r="AA11" s="241">
        <f t="shared" si="3"/>
        <v>0.18176079095143668</v>
      </c>
      <c r="AC11" s="174">
        <f>+Cuentas!AA26</f>
        <v>0</v>
      </c>
      <c r="AD11" s="76">
        <f>+Cuentas!AB26</f>
        <v>0</v>
      </c>
      <c r="AE11" s="76">
        <f>+Cuentas!AC26</f>
        <v>0</v>
      </c>
      <c r="AF11" s="76">
        <f>+Cuentas!AD26</f>
        <v>0</v>
      </c>
      <c r="AG11" s="76">
        <f>+Cuentas!AE26</f>
        <v>0</v>
      </c>
      <c r="AH11" s="76">
        <f>+Cuentas!AF26</f>
        <v>0</v>
      </c>
      <c r="AI11" s="77">
        <f t="shared" si="4"/>
        <v>0</v>
      </c>
      <c r="AJ11" s="78">
        <f t="shared" si="5"/>
        <v>0</v>
      </c>
    </row>
    <row r="12" spans="1:36" x14ac:dyDescent="0.25">
      <c r="B12" s="7"/>
      <c r="D12" s="1"/>
    </row>
    <row r="13" spans="1:36" x14ac:dyDescent="0.25">
      <c r="A13" s="148"/>
      <c r="D13" s="1"/>
      <c r="G13" s="1"/>
    </row>
    <row r="14" spans="1:36" x14ac:dyDescent="0.25">
      <c r="A14" s="263" t="s">
        <v>1306</v>
      </c>
    </row>
    <row r="15" spans="1:36" x14ac:dyDescent="0.25">
      <c r="A15" s="264" t="s">
        <v>1229</v>
      </c>
      <c r="B15" s="7"/>
      <c r="C15" s="7">
        <f>IF(C5&lt;&gt;"",C5/B5-1,"")</f>
        <v>0.38816415155569772</v>
      </c>
      <c r="D15" s="7">
        <f t="shared" ref="C15:AH21" si="7">IF(D5&lt;&gt;"",D5/C5-1,"")</f>
        <v>0.16691418050364293</v>
      </c>
      <c r="E15" s="7">
        <f t="shared" si="7"/>
        <v>2.330380985808933E-2</v>
      </c>
      <c r="F15" s="7">
        <f t="shared" si="7"/>
        <v>0.3163027201602151</v>
      </c>
      <c r="G15" s="7">
        <f t="shared" si="7"/>
        <v>6.912514021713001E-2</v>
      </c>
      <c r="H15" s="7">
        <f>AVERAGE(C15:F15)</f>
        <v>0.22367121551941127</v>
      </c>
      <c r="I15" s="7"/>
      <c r="J15" s="7" t="str">
        <f t="shared" ref="J15:J21" si="8">IF(J5&lt;&gt;"",J5/F5-1,"")</f>
        <v/>
      </c>
      <c r="K15" s="7"/>
      <c r="L15" s="7">
        <f t="shared" si="7"/>
        <v>0.2674366610061143</v>
      </c>
      <c r="M15" s="7">
        <f t="shared" si="7"/>
        <v>0.48404315522142327</v>
      </c>
      <c r="N15" s="7">
        <f t="shared" si="7"/>
        <v>0.50803065390739977</v>
      </c>
      <c r="O15" s="7">
        <f t="shared" si="7"/>
        <v>-0.16753997943254839</v>
      </c>
      <c r="P15" s="7">
        <f t="shared" si="7"/>
        <v>-0.32403656671439862</v>
      </c>
      <c r="Q15" s="90">
        <f>+O5/K5</f>
        <v>2.3612738103730972</v>
      </c>
      <c r="R15" s="7"/>
      <c r="S15" s="7" t="str">
        <f t="shared" ref="S15:S21" si="9">IF(S5&lt;&gt;"",S5/O5-1,"")</f>
        <v/>
      </c>
      <c r="U15" s="7">
        <f t="shared" si="7"/>
        <v>0.74286957897658246</v>
      </c>
      <c r="V15" s="7">
        <f t="shared" si="7"/>
        <v>0.12178373271469822</v>
      </c>
      <c r="W15" s="7">
        <f t="shared" si="7"/>
        <v>0.13389876280877355</v>
      </c>
      <c r="X15" s="7">
        <f t="shared" si="7"/>
        <v>0.78932218782320174</v>
      </c>
      <c r="Y15" s="7">
        <f t="shared" si="7"/>
        <v>0.30900436517417229</v>
      </c>
      <c r="Z15" s="7">
        <f>+AVERAGE(U15:Y15)</f>
        <v>0.41937572549948571</v>
      </c>
      <c r="AA15" s="7"/>
      <c r="AB15" s="7" t="str">
        <f t="shared" ref="AB15:AB21" si="10">IF(AB5&lt;&gt;"",AB5/X5-1,"")</f>
        <v/>
      </c>
      <c r="AC15" s="7"/>
      <c r="AD15" s="7">
        <f t="shared" si="7"/>
        <v>0.47933260935625133</v>
      </c>
      <c r="AE15" s="7">
        <f t="shared" si="7"/>
        <v>0.34555810097251327</v>
      </c>
      <c r="AF15" s="7">
        <f t="shared" si="7"/>
        <v>9.0041700802887537E-3</v>
      </c>
      <c r="AG15" s="7">
        <f t="shared" si="7"/>
        <v>0.45206002752868102</v>
      </c>
      <c r="AH15" s="7">
        <f t="shared" si="7"/>
        <v>5.9538416852710441E-2</v>
      </c>
      <c r="AI15" s="8">
        <f>+AVERAGE(AD15:AG15)</f>
        <v>0.32148872698443359</v>
      </c>
    </row>
    <row r="16" spans="1:36" x14ac:dyDescent="0.25">
      <c r="A16" s="265" t="s">
        <v>1291</v>
      </c>
      <c r="B16" s="7"/>
      <c r="C16" s="7">
        <f>IF(C6&lt;&gt;"",C6/B6-1,"")</f>
        <v>1.4359381863796257</v>
      </c>
      <c r="D16" s="7">
        <f>IF(D6&lt;&gt;"",D6/C6-1,"")</f>
        <v>-0.46678086741854397</v>
      </c>
      <c r="E16" s="7">
        <f>IF(E6&lt;&gt;"",E6/D6-1,"")</f>
        <v>-2.9815103333964976E-2</v>
      </c>
      <c r="F16" s="7">
        <f>IF(F6&lt;&gt;"",F6/E6-1,"")</f>
        <v>-0.99599750525802733</v>
      </c>
      <c r="G16" s="7">
        <f>IF(G6&lt;&gt;"",G6/F6-1,"")</f>
        <v>103.80581960977304</v>
      </c>
      <c r="H16" s="7">
        <f t="shared" ref="H16:H21" si="11">AVERAGE(C16:F16)</f>
        <v>-1.416382240772765E-2</v>
      </c>
      <c r="I16" s="7"/>
      <c r="J16" s="7" t="str">
        <f t="shared" si="8"/>
        <v/>
      </c>
      <c r="K16" s="7"/>
      <c r="L16" s="7" t="e">
        <f t="shared" si="7"/>
        <v>#DIV/0!</v>
      </c>
      <c r="M16" s="7" t="e">
        <f t="shared" si="7"/>
        <v>#DIV/0!</v>
      </c>
      <c r="N16" s="7" t="e">
        <f t="shared" si="7"/>
        <v>#DIV/0!</v>
      </c>
      <c r="O16" s="7" t="e">
        <f t="shared" si="7"/>
        <v>#DIV/0!</v>
      </c>
      <c r="P16" s="7" t="e">
        <f t="shared" si="7"/>
        <v>#DIV/0!</v>
      </c>
      <c r="Q16" s="7"/>
      <c r="R16" s="7"/>
      <c r="S16" s="7" t="str">
        <f t="shared" si="9"/>
        <v/>
      </c>
      <c r="U16" s="7">
        <f t="shared" si="7"/>
        <v>1.4815276778665507</v>
      </c>
      <c r="V16" s="7">
        <f t="shared" si="7"/>
        <v>-0.8288408637495942</v>
      </c>
      <c r="W16" s="7">
        <f t="shared" si="7"/>
        <v>2.5124464994337945</v>
      </c>
      <c r="X16" s="7">
        <f t="shared" si="7"/>
        <v>-0.15581601809896339</v>
      </c>
      <c r="Y16" s="7">
        <f t="shared" si="7"/>
        <v>-9.0398151258297199E-2</v>
      </c>
      <c r="Z16" s="7">
        <f>+Z15-'Ingresos financieros'!X13</f>
        <v>8.1334059481302734E-2</v>
      </c>
      <c r="AA16" s="7"/>
      <c r="AB16" s="7" t="str">
        <f t="shared" si="10"/>
        <v/>
      </c>
      <c r="AC16" s="7"/>
      <c r="AD16" s="7">
        <f t="shared" si="7"/>
        <v>-0.22506132462439032</v>
      </c>
      <c r="AE16" s="7">
        <f t="shared" si="7"/>
        <v>-0.1988691104106376</v>
      </c>
      <c r="AF16" s="7">
        <f t="shared" si="7"/>
        <v>0.95177380078380347</v>
      </c>
      <c r="AG16" s="7">
        <f t="shared" si="7"/>
        <v>0.2949365050825008</v>
      </c>
      <c r="AH16" s="7">
        <f t="shared" si="7"/>
        <v>0.44701925757352745</v>
      </c>
      <c r="AI16" s="8">
        <f t="shared" ref="AI16:AI21" si="12">+AVERAGE(AD16:AG16)</f>
        <v>0.20569496770781909</v>
      </c>
    </row>
    <row r="17" spans="1:35" x14ac:dyDescent="0.25">
      <c r="A17" s="265" t="s">
        <v>1292</v>
      </c>
      <c r="B17" s="7"/>
      <c r="C17" s="7" t="e">
        <f t="shared" si="7"/>
        <v>#DIV/0!</v>
      </c>
      <c r="D17" s="7" t="e">
        <f t="shared" si="7"/>
        <v>#DIV/0!</v>
      </c>
      <c r="E17" s="7" t="e">
        <f t="shared" si="7"/>
        <v>#DIV/0!</v>
      </c>
      <c r="F17" s="7" t="e">
        <f t="shared" si="7"/>
        <v>#DIV/0!</v>
      </c>
      <c r="G17" s="7" t="e">
        <f t="shared" si="7"/>
        <v>#DIV/0!</v>
      </c>
      <c r="H17" s="7" t="e">
        <f t="shared" si="11"/>
        <v>#DIV/0!</v>
      </c>
      <c r="I17" s="7"/>
      <c r="J17" s="7" t="str">
        <f t="shared" si="8"/>
        <v/>
      </c>
      <c r="K17" s="7"/>
      <c r="L17" s="7" t="e">
        <f t="shared" si="7"/>
        <v>#DIV/0!</v>
      </c>
      <c r="M17" s="7" t="e">
        <f t="shared" si="7"/>
        <v>#DIV/0!</v>
      </c>
      <c r="N17" s="7" t="e">
        <f t="shared" si="7"/>
        <v>#DIV/0!</v>
      </c>
      <c r="O17" s="7" t="e">
        <f t="shared" si="7"/>
        <v>#DIV/0!</v>
      </c>
      <c r="P17" s="7" t="e">
        <f t="shared" si="7"/>
        <v>#DIV/0!</v>
      </c>
      <c r="Q17" s="7"/>
      <c r="R17" s="7"/>
      <c r="S17" s="7" t="str">
        <f t="shared" si="9"/>
        <v/>
      </c>
      <c r="U17" s="7">
        <v>0</v>
      </c>
      <c r="V17" s="7">
        <v>0</v>
      </c>
      <c r="W17" s="43">
        <f t="shared" si="7"/>
        <v>-1</v>
      </c>
      <c r="X17" s="7">
        <v>0</v>
      </c>
      <c r="Y17" s="7">
        <v>1</v>
      </c>
      <c r="Z17" s="7"/>
      <c r="AA17" s="7"/>
      <c r="AB17" s="7" t="str">
        <f t="shared" si="10"/>
        <v/>
      </c>
      <c r="AC17" s="7"/>
      <c r="AD17" s="7">
        <v>0</v>
      </c>
      <c r="AE17" s="7">
        <v>0</v>
      </c>
      <c r="AF17" s="7">
        <v>0</v>
      </c>
      <c r="AG17" s="7">
        <v>0</v>
      </c>
      <c r="AH17" s="7">
        <v>1</v>
      </c>
      <c r="AI17" s="8">
        <f t="shared" si="12"/>
        <v>0</v>
      </c>
    </row>
    <row r="18" spans="1:35" x14ac:dyDescent="0.25">
      <c r="A18" s="265" t="s">
        <v>1293</v>
      </c>
      <c r="B18" s="7"/>
      <c r="C18" s="7">
        <f>IF(C8&lt;&gt;"",C8/B8-1,"")</f>
        <v>1.8610325491187427</v>
      </c>
      <c r="D18" s="7">
        <f t="shared" si="7"/>
        <v>-0.359200749644499</v>
      </c>
      <c r="E18" s="7">
        <f t="shared" si="7"/>
        <v>0.71939921599447154</v>
      </c>
      <c r="F18" s="7">
        <f>IF(F8&lt;&gt;"",F8/E8-1,"")</f>
        <v>4.1399983868777088</v>
      </c>
      <c r="G18" s="7">
        <f>IF(G8&lt;&gt;"",G8/F8-1,"")</f>
        <v>-0.12285745171984941</v>
      </c>
      <c r="H18" s="7">
        <f t="shared" si="11"/>
        <v>1.5903073505866061</v>
      </c>
      <c r="I18" s="7"/>
      <c r="J18" s="7" t="str">
        <f t="shared" si="8"/>
        <v/>
      </c>
      <c r="K18" s="7"/>
      <c r="L18" s="7">
        <f t="shared" si="7"/>
        <v>0.80891354463927456</v>
      </c>
      <c r="M18" s="7">
        <f t="shared" si="7"/>
        <v>-1.5240768893503009E-3</v>
      </c>
      <c r="N18" s="7">
        <f t="shared" si="7"/>
        <v>0.1420830996796254</v>
      </c>
      <c r="O18" s="7">
        <f>IF(O8&lt;&gt;"",O8/N8-1,"")</f>
        <v>-0.69403482683102991</v>
      </c>
      <c r="P18" s="7">
        <f>IF(P8&lt;&gt;"",P8/O8-1,"")</f>
        <v>0.79025362599034299</v>
      </c>
      <c r="Q18" s="7"/>
      <c r="R18" s="7"/>
      <c r="S18" s="7" t="str">
        <f t="shared" si="9"/>
        <v/>
      </c>
      <c r="U18" s="7">
        <f t="shared" si="7"/>
        <v>1.2669254534168921</v>
      </c>
      <c r="V18" s="7">
        <f t="shared" si="7"/>
        <v>0.17098247888643403</v>
      </c>
      <c r="W18" s="7">
        <f t="shared" si="7"/>
        <v>-0.12327882609786323</v>
      </c>
      <c r="X18" s="7">
        <f t="shared" si="7"/>
        <v>1.7385459724998391</v>
      </c>
      <c r="Y18" s="7">
        <f t="shared" si="7"/>
        <v>0.72625793693455876</v>
      </c>
      <c r="Z18" s="7"/>
      <c r="AA18" s="7"/>
      <c r="AB18" s="7" t="str">
        <f t="shared" si="10"/>
        <v/>
      </c>
      <c r="AC18" s="7"/>
      <c r="AD18" s="7">
        <f t="shared" si="7"/>
        <v>-0.49948848234945198</v>
      </c>
      <c r="AE18" s="7">
        <f t="shared" si="7"/>
        <v>384.73630117706921</v>
      </c>
      <c r="AF18" s="7">
        <f t="shared" si="7"/>
        <v>-0.60535341252618891</v>
      </c>
      <c r="AG18" s="7">
        <f t="shared" si="7"/>
        <v>6.8158000792971558</v>
      </c>
      <c r="AH18" s="7">
        <f t="shared" si="7"/>
        <v>4.9120880660336042E-5</v>
      </c>
      <c r="AI18" s="8">
        <f t="shared" si="12"/>
        <v>97.611814840372674</v>
      </c>
    </row>
    <row r="19" spans="1:35" x14ac:dyDescent="0.25">
      <c r="A19" s="265" t="s">
        <v>1294</v>
      </c>
      <c r="B19" s="7"/>
      <c r="C19" s="7">
        <f t="shared" si="7"/>
        <v>0.12292910661676393</v>
      </c>
      <c r="D19" s="7">
        <f t="shared" si="7"/>
        <v>0.49647452228794209</v>
      </c>
      <c r="E19" s="7">
        <f t="shared" si="7"/>
        <v>-1.878368204122316E-2</v>
      </c>
      <c r="F19" s="7">
        <f t="shared" si="7"/>
        <v>-1.8522380914817616E-2</v>
      </c>
      <c r="G19" s="7">
        <f t="shared" si="7"/>
        <v>0.15029382883633113</v>
      </c>
      <c r="H19" s="7">
        <f t="shared" si="11"/>
        <v>0.14552439148716631</v>
      </c>
      <c r="I19" s="7">
        <f>+AVERAGE(C19:D19)</f>
        <v>0.30970181445235301</v>
      </c>
      <c r="J19" s="7" t="str">
        <f t="shared" si="8"/>
        <v/>
      </c>
      <c r="K19" s="7"/>
      <c r="L19" s="7">
        <f t="shared" si="7"/>
        <v>-1.1376074950775195E-2</v>
      </c>
      <c r="M19" s="7">
        <f t="shared" si="7"/>
        <v>1.0946144337127728</v>
      </c>
      <c r="N19" s="7">
        <f t="shared" si="7"/>
        <v>0.74922329935286425</v>
      </c>
      <c r="O19" s="7">
        <f t="shared" si="7"/>
        <v>3.8620715897428326E-3</v>
      </c>
      <c r="P19" s="7">
        <f t="shared" si="7"/>
        <v>-0.47274623613133848</v>
      </c>
      <c r="Q19" s="7"/>
      <c r="R19" s="7"/>
      <c r="S19" s="7" t="str">
        <f t="shared" si="9"/>
        <v/>
      </c>
      <c r="T19" s="7"/>
      <c r="U19" s="7">
        <f t="shared" si="7"/>
        <v>0.59873557060974569</v>
      </c>
      <c r="V19" s="7">
        <f t="shared" si="7"/>
        <v>0.29309135293389632</v>
      </c>
      <c r="W19" s="7">
        <f t="shared" si="7"/>
        <v>0.17424790297006409</v>
      </c>
      <c r="X19" s="7">
        <f t="shared" si="7"/>
        <v>0.21980453236206454</v>
      </c>
      <c r="Y19" s="7">
        <f t="shared" si="7"/>
        <v>0.13480461936173538</v>
      </c>
      <c r="Z19" s="7"/>
      <c r="AA19" s="7"/>
      <c r="AB19" s="7" t="str">
        <f t="shared" si="10"/>
        <v/>
      </c>
      <c r="AC19" s="7"/>
      <c r="AD19" s="7">
        <f t="shared" si="7"/>
        <v>0.64439022307914184</v>
      </c>
      <c r="AE19" s="7">
        <f t="shared" si="7"/>
        <v>0.19605761422358858</v>
      </c>
      <c r="AF19" s="7">
        <f t="shared" si="7"/>
        <v>4.7730558323159089E-2</v>
      </c>
      <c r="AG19" s="7">
        <f t="shared" si="7"/>
        <v>5.3189703433481839E-2</v>
      </c>
      <c r="AH19" s="7">
        <f t="shared" si="7"/>
        <v>2.3745170398701054E-2</v>
      </c>
      <c r="AI19" s="8">
        <f t="shared" si="12"/>
        <v>0.23534202476484284</v>
      </c>
    </row>
    <row r="20" spans="1:35" x14ac:dyDescent="0.25">
      <c r="A20" s="265" t="s">
        <v>1295</v>
      </c>
      <c r="B20" s="7"/>
      <c r="C20" s="7" t="e">
        <f t="shared" si="7"/>
        <v>#DIV/0!</v>
      </c>
      <c r="D20" s="7" t="e">
        <f t="shared" si="7"/>
        <v>#DIV/0!</v>
      </c>
      <c r="E20" s="7" t="e">
        <f t="shared" si="7"/>
        <v>#DIV/0!</v>
      </c>
      <c r="F20" s="7" t="e">
        <f t="shared" si="7"/>
        <v>#DIV/0!</v>
      </c>
      <c r="G20" s="7" t="e">
        <f t="shared" si="7"/>
        <v>#DIV/0!</v>
      </c>
      <c r="H20" s="7" t="e">
        <f t="shared" si="11"/>
        <v>#DIV/0!</v>
      </c>
      <c r="I20" s="7"/>
      <c r="J20" s="7" t="str">
        <f t="shared" si="8"/>
        <v/>
      </c>
      <c r="K20" s="7"/>
      <c r="L20" s="7" t="e">
        <f t="shared" si="7"/>
        <v>#DIV/0!</v>
      </c>
      <c r="M20" s="7" t="e">
        <f t="shared" si="7"/>
        <v>#DIV/0!</v>
      </c>
      <c r="N20" s="7" t="e">
        <f t="shared" si="7"/>
        <v>#DIV/0!</v>
      </c>
      <c r="O20" s="7" t="e">
        <f t="shared" si="7"/>
        <v>#DIV/0!</v>
      </c>
      <c r="P20" s="7" t="e">
        <f t="shared" si="7"/>
        <v>#DIV/0!</v>
      </c>
      <c r="Q20" s="7"/>
      <c r="R20" s="7"/>
      <c r="S20" s="7" t="str">
        <f t="shared" si="9"/>
        <v/>
      </c>
      <c r="T20" s="7"/>
      <c r="U20" s="7">
        <v>0</v>
      </c>
      <c r="V20" s="7">
        <v>0</v>
      </c>
      <c r="W20" s="7">
        <v>0</v>
      </c>
      <c r="X20" s="7">
        <v>0</v>
      </c>
      <c r="Y20" s="7">
        <v>1</v>
      </c>
      <c r="Z20" s="7"/>
      <c r="AA20" s="7"/>
      <c r="AB20" s="7" t="str">
        <f t="shared" si="10"/>
        <v/>
      </c>
      <c r="AC20" s="7"/>
      <c r="AD20" s="7">
        <v>0</v>
      </c>
      <c r="AE20" s="7">
        <v>0</v>
      </c>
      <c r="AF20" s="7">
        <v>0</v>
      </c>
      <c r="AG20" s="7">
        <v>0</v>
      </c>
      <c r="AH20" s="7">
        <v>1</v>
      </c>
      <c r="AI20" s="8">
        <f t="shared" si="12"/>
        <v>0</v>
      </c>
    </row>
    <row r="21" spans="1:35" x14ac:dyDescent="0.25">
      <c r="A21" s="266" t="s">
        <v>1296</v>
      </c>
      <c r="B21" s="7"/>
      <c r="C21" s="7">
        <f t="shared" si="7"/>
        <v>2.4443544415403986</v>
      </c>
      <c r="D21" s="7">
        <f t="shared" si="7"/>
        <v>-0.96030225195911989</v>
      </c>
      <c r="E21" s="7">
        <f t="shared" si="7"/>
        <v>-6.5402380063029342E-2</v>
      </c>
      <c r="F21" s="7">
        <f t="shared" si="7"/>
        <v>0.3774548711658603</v>
      </c>
      <c r="G21" s="7">
        <f t="shared" si="7"/>
        <v>-1.7676109955321762E-2</v>
      </c>
      <c r="H21" s="7">
        <f t="shared" si="11"/>
        <v>0.44902617017102747</v>
      </c>
      <c r="I21" s="7"/>
      <c r="J21" s="7" t="str">
        <f t="shared" si="8"/>
        <v/>
      </c>
      <c r="K21" s="7"/>
      <c r="L21" s="7">
        <f t="shared" si="7"/>
        <v>1.0925008425454186E-2</v>
      </c>
      <c r="M21" s="7">
        <f t="shared" si="7"/>
        <v>2.3631646442344723E-2</v>
      </c>
      <c r="N21" s="7">
        <f t="shared" si="7"/>
        <v>-8.5002772182713904E-2</v>
      </c>
      <c r="O21" s="7">
        <f t="shared" si="7"/>
        <v>-3.3874341188544488E-3</v>
      </c>
      <c r="P21" s="7">
        <f t="shared" si="7"/>
        <v>0.42541091623067251</v>
      </c>
      <c r="Q21" s="7"/>
      <c r="R21" s="7"/>
      <c r="S21" s="7" t="str">
        <f t="shared" si="9"/>
        <v/>
      </c>
      <c r="T21" s="7"/>
      <c r="U21" s="7">
        <f t="shared" si="7"/>
        <v>6.0847300307699914E-2</v>
      </c>
      <c r="V21" s="7">
        <f t="shared" si="7"/>
        <v>3.4169686565272528E-2</v>
      </c>
      <c r="W21" s="7">
        <f t="shared" si="7"/>
        <v>2.2891013839410057E-2</v>
      </c>
      <c r="X21" s="7">
        <f t="shared" si="7"/>
        <v>6.9901531265052519</v>
      </c>
      <c r="Y21" s="7">
        <f t="shared" si="7"/>
        <v>0.18393116131410969</v>
      </c>
      <c r="Z21" s="7"/>
      <c r="AA21" s="7"/>
      <c r="AB21" s="7" t="str">
        <f t="shared" si="10"/>
        <v/>
      </c>
      <c r="AC21" s="7"/>
      <c r="AD21" s="7">
        <v>0</v>
      </c>
      <c r="AE21" s="7">
        <v>0</v>
      </c>
      <c r="AF21" s="7">
        <v>0</v>
      </c>
      <c r="AG21" s="7">
        <v>0</v>
      </c>
      <c r="AH21" s="7">
        <v>1</v>
      </c>
      <c r="AI21" s="8">
        <f t="shared" si="12"/>
        <v>0</v>
      </c>
    </row>
    <row r="22" spans="1:35" x14ac:dyDescent="0.25">
      <c r="A22" s="148"/>
    </row>
    <row r="23" spans="1:35" x14ac:dyDescent="0.25">
      <c r="C23" s="1">
        <f>+C9-B9</f>
        <v>65.172174569999925</v>
      </c>
      <c r="D23" s="1">
        <f>+D9-C9</f>
        <v>295.56757767000011</v>
      </c>
      <c r="E23" s="1">
        <f>+E9-D9</f>
        <v>-16.734389810000039</v>
      </c>
      <c r="F23" s="1">
        <f>+F9-E9</f>
        <v>-16.191635789999964</v>
      </c>
      <c r="G23" s="1">
        <f>+G9-F9</f>
        <v>128.94825349999996</v>
      </c>
      <c r="I23" s="1"/>
    </row>
    <row r="24" spans="1:35" x14ac:dyDescent="0.25">
      <c r="A24" s="263" t="s">
        <v>1303</v>
      </c>
      <c r="E24" s="7"/>
      <c r="F24" s="7"/>
      <c r="G24" s="7"/>
    </row>
    <row r="25" spans="1:35" x14ac:dyDescent="0.25">
      <c r="A25" s="89" t="s">
        <v>1229</v>
      </c>
      <c r="B25" s="7">
        <f t="shared" ref="B25:F25" si="13">IF(B5&lt;&gt;"",B5/B$5,"")</f>
        <v>1</v>
      </c>
      <c r="C25" s="7">
        <f t="shared" si="13"/>
        <v>1</v>
      </c>
      <c r="D25" s="7">
        <f t="shared" si="13"/>
        <v>1</v>
      </c>
      <c r="E25" s="7">
        <f t="shared" si="13"/>
        <v>1</v>
      </c>
      <c r="F25" s="7">
        <f t="shared" si="13"/>
        <v>1</v>
      </c>
      <c r="G25" s="7">
        <f t="shared" ref="G25" si="14">IF(G5&lt;&gt;"",G5/G$5,"")</f>
        <v>1</v>
      </c>
      <c r="H25" s="28"/>
      <c r="I25" s="28"/>
      <c r="J25" s="28" t="str">
        <f t="shared" ref="J25:AG25" si="15">IF(J5&lt;&gt;"",J5/J$5,"")</f>
        <v/>
      </c>
      <c r="K25" s="28">
        <f t="shared" si="15"/>
        <v>1</v>
      </c>
      <c r="L25" s="28">
        <f t="shared" si="15"/>
        <v>1</v>
      </c>
      <c r="M25" s="28">
        <f t="shared" si="15"/>
        <v>1</v>
      </c>
      <c r="N25" s="28">
        <f t="shared" si="15"/>
        <v>1</v>
      </c>
      <c r="O25" s="28">
        <f t="shared" si="15"/>
        <v>1</v>
      </c>
      <c r="P25" s="28">
        <f t="shared" ref="P25" si="16">IF(P5&lt;&gt;"",P5/P$5,"")</f>
        <v>1</v>
      </c>
      <c r="Q25" s="28"/>
      <c r="R25" s="28"/>
      <c r="S25" s="28" t="str">
        <f t="shared" si="15"/>
        <v/>
      </c>
      <c r="T25" s="28">
        <f t="shared" si="15"/>
        <v>1</v>
      </c>
      <c r="U25" s="28">
        <f t="shared" si="15"/>
        <v>1</v>
      </c>
      <c r="V25" s="28">
        <f t="shared" si="15"/>
        <v>1</v>
      </c>
      <c r="W25" s="28">
        <f t="shared" si="15"/>
        <v>1</v>
      </c>
      <c r="X25" s="28">
        <f t="shared" si="15"/>
        <v>1</v>
      </c>
      <c r="Y25" s="28">
        <f t="shared" ref="Y25" si="17">IF(Y5&lt;&gt;"",Y5/Y$5,"")</f>
        <v>1</v>
      </c>
      <c r="Z25" s="28"/>
      <c r="AA25" s="28"/>
      <c r="AB25" s="28" t="str">
        <f t="shared" si="15"/>
        <v/>
      </c>
      <c r="AC25" s="28">
        <f t="shared" si="15"/>
        <v>1</v>
      </c>
      <c r="AD25" s="28">
        <f t="shared" si="15"/>
        <v>1</v>
      </c>
      <c r="AE25" s="28">
        <f t="shared" si="15"/>
        <v>1</v>
      </c>
      <c r="AF25" s="28">
        <f t="shared" si="15"/>
        <v>1</v>
      </c>
      <c r="AG25" s="28">
        <f t="shared" si="15"/>
        <v>1</v>
      </c>
      <c r="AH25" s="28">
        <f t="shared" ref="AH25" si="18">IF(AH5&lt;&gt;"",AH5/AH$5,"")</f>
        <v>1</v>
      </c>
    </row>
    <row r="26" spans="1:35" x14ac:dyDescent="0.25">
      <c r="A26" s="266" t="s">
        <v>1291</v>
      </c>
      <c r="B26" s="7">
        <f t="shared" ref="B26:F31" si="19">IF(B6&lt;&gt;"",B6/B$5,"")</f>
        <v>9.8446630602477894E-2</v>
      </c>
      <c r="C26" s="7">
        <f t="shared" si="19"/>
        <v>0.172753277439295</v>
      </c>
      <c r="D26" s="7">
        <f t="shared" si="19"/>
        <v>7.893926930172987E-2</v>
      </c>
      <c r="E26" s="7">
        <f t="shared" si="19"/>
        <v>7.4841592587260988E-2</v>
      </c>
      <c r="F26" s="7">
        <f t="shared" si="19"/>
        <v>2.2757157318258297E-4</v>
      </c>
      <c r="G26" s="7">
        <f t="shared" ref="G26" si="20">IF(G6&lt;&gt;"",G6/G$5,"")</f>
        <v>2.2308731083100487E-2</v>
      </c>
      <c r="H26" s="28"/>
      <c r="I26" s="28"/>
      <c r="J26" s="28" t="str">
        <f t="shared" ref="J26:AG26" si="21">IF(J6&lt;&gt;"",J6/J$5,"")</f>
        <v/>
      </c>
      <c r="K26" s="28">
        <f t="shared" si="21"/>
        <v>0</v>
      </c>
      <c r="L26" s="28">
        <f t="shared" si="21"/>
        <v>0</v>
      </c>
      <c r="M26" s="28">
        <f t="shared" si="21"/>
        <v>0</v>
      </c>
      <c r="N26" s="28">
        <f t="shared" si="21"/>
        <v>0</v>
      </c>
      <c r="O26" s="28">
        <f t="shared" si="21"/>
        <v>0</v>
      </c>
      <c r="P26" s="28">
        <f t="shared" ref="P26" si="22">IF(P6&lt;&gt;"",P6/P$5,"")</f>
        <v>0</v>
      </c>
      <c r="Q26" s="28"/>
      <c r="R26" s="28"/>
      <c r="S26" s="28" t="str">
        <f t="shared" si="21"/>
        <v/>
      </c>
      <c r="T26" s="28">
        <f t="shared" si="21"/>
        <v>8.1889260734919159E-2</v>
      </c>
      <c r="U26" s="28">
        <f t="shared" si="21"/>
        <v>0.11659533764600914</v>
      </c>
      <c r="V26" s="28">
        <f t="shared" si="21"/>
        <v>1.7789843710802701E-2</v>
      </c>
      <c r="W26" s="28">
        <f t="shared" si="21"/>
        <v>5.5107101548201608E-2</v>
      </c>
      <c r="X26" s="28">
        <f t="shared" si="21"/>
        <v>2.599896918093891E-2</v>
      </c>
      <c r="Y26" s="28">
        <f t="shared" ref="Y26" si="23">IF(Y6&lt;&gt;"",Y6/Y$5,"")</f>
        <v>1.8066181489940224E-2</v>
      </c>
      <c r="Z26" s="28">
        <f t="shared" ref="Z26:Z31" si="24">+AVERAGE(T26:X26)</f>
        <v>5.9476102564174307E-2</v>
      </c>
      <c r="AA26" s="28"/>
      <c r="AB26" s="28" t="str">
        <f t="shared" si="21"/>
        <v/>
      </c>
      <c r="AC26" s="28">
        <f t="shared" si="21"/>
        <v>0.18793613364521719</v>
      </c>
      <c r="AD26" s="28">
        <f t="shared" si="21"/>
        <v>9.8449109781751282E-2</v>
      </c>
      <c r="AE26" s="28">
        <f t="shared" si="21"/>
        <v>5.8615546100707808E-2</v>
      </c>
      <c r="AF26" s="28">
        <f t="shared" si="21"/>
        <v>0.11338336410333499</v>
      </c>
      <c r="AG26" s="28">
        <f t="shared" si="21"/>
        <v>0.10111445426698741</v>
      </c>
      <c r="AH26" s="28">
        <f t="shared" ref="AH26" si="25">IF(AH6&lt;&gt;"",AH6/AH$5,"")</f>
        <v>0.13809273945723116</v>
      </c>
    </row>
    <row r="27" spans="1:35" x14ac:dyDescent="0.25">
      <c r="A27" s="266" t="s">
        <v>1292</v>
      </c>
      <c r="B27" s="7">
        <f t="shared" si="19"/>
        <v>0</v>
      </c>
      <c r="C27" s="7">
        <f t="shared" si="19"/>
        <v>0</v>
      </c>
      <c r="D27" s="7">
        <f t="shared" si="19"/>
        <v>0</v>
      </c>
      <c r="E27" s="7">
        <f t="shared" si="19"/>
        <v>0</v>
      </c>
      <c r="F27" s="7">
        <f t="shared" si="19"/>
        <v>0</v>
      </c>
      <c r="G27" s="7">
        <f t="shared" ref="G27" si="26">IF(G7&lt;&gt;"",G7/G$5,"")</f>
        <v>0</v>
      </c>
      <c r="H27" s="28"/>
      <c r="I27" s="28"/>
      <c r="J27" s="28" t="str">
        <f t="shared" ref="J27:AG27" si="27">IF(J7&lt;&gt;"",J7/J$5,"")</f>
        <v/>
      </c>
      <c r="K27" s="28">
        <f t="shared" si="27"/>
        <v>0</v>
      </c>
      <c r="L27" s="28">
        <f t="shared" si="27"/>
        <v>0</v>
      </c>
      <c r="M27" s="28">
        <f t="shared" si="27"/>
        <v>0</v>
      </c>
      <c r="N27" s="28">
        <f t="shared" si="27"/>
        <v>0</v>
      </c>
      <c r="O27" s="28">
        <f t="shared" si="27"/>
        <v>0</v>
      </c>
      <c r="P27" s="28">
        <f t="shared" ref="P27" si="28">IF(P7&lt;&gt;"",P7/P$5,"")</f>
        <v>0</v>
      </c>
      <c r="Q27" s="28"/>
      <c r="R27" s="28"/>
      <c r="S27" s="28" t="str">
        <f t="shared" si="27"/>
        <v/>
      </c>
      <c r="T27" s="28">
        <f t="shared" si="27"/>
        <v>0</v>
      </c>
      <c r="U27" s="28">
        <f t="shared" si="27"/>
        <v>0</v>
      </c>
      <c r="V27" s="28">
        <f t="shared" si="27"/>
        <v>1.7464356422234291E-3</v>
      </c>
      <c r="W27" s="28">
        <f t="shared" si="27"/>
        <v>0</v>
      </c>
      <c r="X27" s="28">
        <f t="shared" si="27"/>
        <v>0</v>
      </c>
      <c r="Y27" s="28">
        <f t="shared" ref="Y27" si="29">IF(Y7&lt;&gt;"",Y7/Y$5,"")</f>
        <v>0</v>
      </c>
      <c r="Z27" s="28">
        <f t="shared" si="24"/>
        <v>3.4928712844468581E-4</v>
      </c>
      <c r="AA27" s="28"/>
      <c r="AB27" s="28" t="str">
        <f t="shared" si="27"/>
        <v/>
      </c>
      <c r="AC27" s="28">
        <f t="shared" si="27"/>
        <v>0</v>
      </c>
      <c r="AD27" s="28">
        <f t="shared" si="27"/>
        <v>0</v>
      </c>
      <c r="AE27" s="28">
        <f t="shared" si="27"/>
        <v>0</v>
      </c>
      <c r="AF27" s="28">
        <f t="shared" si="27"/>
        <v>0</v>
      </c>
      <c r="AG27" s="28">
        <f t="shared" si="27"/>
        <v>0</v>
      </c>
      <c r="AH27" s="28">
        <f t="shared" ref="AH27" si="30">IF(AH7&lt;&gt;"",AH7/AH$5,"")</f>
        <v>0</v>
      </c>
    </row>
    <row r="28" spans="1:35" x14ac:dyDescent="0.25">
      <c r="A28" s="266" t="s">
        <v>1293</v>
      </c>
      <c r="B28" s="7">
        <f t="shared" si="19"/>
        <v>5.1512568873378704E-2</v>
      </c>
      <c r="C28" s="7">
        <f t="shared" si="19"/>
        <v>0.1061683779042209</v>
      </c>
      <c r="D28" s="7">
        <f t="shared" si="19"/>
        <v>5.8301302794281966E-2</v>
      </c>
      <c r="E28" s="7">
        <f t="shared" si="19"/>
        <v>9.7960364605547925E-2</v>
      </c>
      <c r="F28" s="7">
        <f>IF(F8&lt;&gt;"",F8/F$5,"")</f>
        <v>0.38252303846123065</v>
      </c>
      <c r="G28" s="7">
        <f>IF(G8&lt;&gt;"",G8/G$5,"")</f>
        <v>0.31383345139897023</v>
      </c>
      <c r="H28" s="28"/>
      <c r="I28" s="28"/>
      <c r="J28" s="28" t="str">
        <f t="shared" ref="J28:AG28" si="31">IF(J8&lt;&gt;"",J8/J$5,"")</f>
        <v/>
      </c>
      <c r="K28" s="28">
        <f t="shared" si="31"/>
        <v>0.33725525127709077</v>
      </c>
      <c r="L28" s="28">
        <f t="shared" si="31"/>
        <v>0.48133812978991031</v>
      </c>
      <c r="M28" s="28">
        <f t="shared" si="31"/>
        <v>0.32384808472677257</v>
      </c>
      <c r="N28" s="28">
        <f t="shared" si="31"/>
        <v>0.24526121101830972</v>
      </c>
      <c r="O28" s="28">
        <f t="shared" si="31"/>
        <v>9.0144135510190654E-2</v>
      </c>
      <c r="P28" s="28">
        <f t="shared" ref="P28" si="32">IF(P8&lt;&gt;"",P8/P$5,"")</f>
        <v>0.23874200513254482</v>
      </c>
      <c r="Q28" s="28"/>
      <c r="R28" s="28"/>
      <c r="S28" s="28" t="str">
        <f t="shared" si="31"/>
        <v/>
      </c>
      <c r="T28" s="28">
        <f t="shared" si="31"/>
        <v>0.17908587905814641</v>
      </c>
      <c r="U28" s="28">
        <f t="shared" si="31"/>
        <v>0.23293443323673158</v>
      </c>
      <c r="V28" s="28">
        <f t="shared" si="31"/>
        <v>0.24315037925311561</v>
      </c>
      <c r="W28" s="28">
        <f t="shared" si="31"/>
        <v>0.18800186835506075</v>
      </c>
      <c r="X28" s="28">
        <f t="shared" si="31"/>
        <v>0.28773563694112514</v>
      </c>
      <c r="Y28" s="28">
        <f t="shared" ref="Y28" si="33">IF(Y8&lt;&gt;"",Y8/Y$5,"")</f>
        <v>0.37945322431560236</v>
      </c>
      <c r="Z28" s="28">
        <f t="shared" si="24"/>
        <v>0.2261816393688359</v>
      </c>
      <c r="AA28" s="28"/>
      <c r="AB28" s="28" t="str">
        <f t="shared" si="31"/>
        <v/>
      </c>
      <c r="AC28" s="28">
        <f t="shared" si="31"/>
        <v>1.4479257702574254E-3</v>
      </c>
      <c r="AD28" s="28">
        <f t="shared" si="31"/>
        <v>4.8988545248944784E-4</v>
      </c>
      <c r="AE28" s="28">
        <f t="shared" si="31"/>
        <v>0.14043734143264219</v>
      </c>
      <c r="AF28" s="28">
        <f t="shared" si="31"/>
        <v>5.4928531708522625E-2</v>
      </c>
      <c r="AG28" s="28">
        <f t="shared" si="31"/>
        <v>0.29565611224338156</v>
      </c>
      <c r="AH28" s="28">
        <f t="shared" ref="AH28" si="34">IF(AH8&lt;&gt;"",AH8/AH$5,"")</f>
        <v>0.27905607803278887</v>
      </c>
    </row>
    <row r="29" spans="1:35" x14ac:dyDescent="0.25">
      <c r="A29" s="266" t="s">
        <v>1294</v>
      </c>
      <c r="B29" s="7">
        <f t="shared" si="19"/>
        <v>0.830036042629827</v>
      </c>
      <c r="C29" s="7">
        <f>IF(C9&lt;&gt;"",C9/C$5,"")</f>
        <v>0.67144194061304996</v>
      </c>
      <c r="D29" s="7">
        <f t="shared" si="19"/>
        <v>0.86107082603909268</v>
      </c>
      <c r="E29" s="7">
        <f t="shared" si="19"/>
        <v>0.82565581920873565</v>
      </c>
      <c r="F29" s="7">
        <f t="shared" si="19"/>
        <v>0.6156355184939386</v>
      </c>
      <c r="G29" s="7">
        <f t="shared" ref="G29" si="35">IF(G9&lt;&gt;"",G9/G$5,"")</f>
        <v>0.66237497473140605</v>
      </c>
      <c r="H29" s="7">
        <f>AVERAGE(B29:F29)</f>
        <v>0.76076802939692878</v>
      </c>
      <c r="I29" s="28"/>
      <c r="J29" s="28" t="str">
        <f t="shared" ref="J29:AG29" si="36">IF(J9&lt;&gt;"",J9/J$5,"")</f>
        <v/>
      </c>
      <c r="K29" s="28">
        <f t="shared" si="36"/>
        <v>0.56563044510273497</v>
      </c>
      <c r="L29" s="28">
        <f t="shared" si="36"/>
        <v>0.44120215863166384</v>
      </c>
      <c r="M29" s="28">
        <f t="shared" si="36"/>
        <v>0.62272340693302142</v>
      </c>
      <c r="N29" s="28">
        <f t="shared" si="36"/>
        <v>0.72232105470617525</v>
      </c>
      <c r="O29" s="28">
        <f t="shared" si="36"/>
        <v>0.87104568677779004</v>
      </c>
      <c r="P29" s="28">
        <f t="shared" ref="P29" si="37">IF(P9&lt;&gt;"",P9/P$5,"")</f>
        <v>0.67941858130232635</v>
      </c>
      <c r="Q29" s="28"/>
      <c r="R29" s="28"/>
      <c r="S29" s="28" t="str">
        <f t="shared" si="36"/>
        <v/>
      </c>
      <c r="T29" s="28">
        <f t="shared" si="36"/>
        <v>0.65012060283677642</v>
      </c>
      <c r="U29" s="28">
        <f t="shared" si="36"/>
        <v>0.59635611607365768</v>
      </c>
      <c r="V29" s="28">
        <f t="shared" si="36"/>
        <v>0.68742567259193221</v>
      </c>
      <c r="W29" s="28">
        <f t="shared" si="36"/>
        <v>0.71188732271771071</v>
      </c>
      <c r="X29" s="28">
        <f t="shared" si="36"/>
        <v>0.48530297600487804</v>
      </c>
      <c r="Y29" s="28">
        <f t="shared" ref="Y29" si="38">IF(Y9&lt;&gt;"",Y9/Y$5,"")</f>
        <v>0.42071980324302072</v>
      </c>
      <c r="Z29" s="28">
        <f t="shared" si="24"/>
        <v>0.62621853804499106</v>
      </c>
      <c r="AA29" s="28"/>
      <c r="AB29" s="28" t="str">
        <f t="shared" si="36"/>
        <v/>
      </c>
      <c r="AC29" s="28">
        <f t="shared" si="36"/>
        <v>0.81061594058452546</v>
      </c>
      <c r="AD29" s="28">
        <f t="shared" si="36"/>
        <v>0.90106100476575923</v>
      </c>
      <c r="AE29" s="28">
        <f t="shared" si="36"/>
        <v>0.80094711246665007</v>
      </c>
      <c r="AF29" s="28">
        <f t="shared" si="36"/>
        <v>0.83168810418814232</v>
      </c>
      <c r="AG29" s="28">
        <f t="shared" si="36"/>
        <v>0.6032294334896311</v>
      </c>
      <c r="AH29" s="28">
        <f t="shared" ref="AH29" si="39">IF(AH9&lt;&gt;"",AH9/AH$5,"")</f>
        <v>0.58285118250997991</v>
      </c>
    </row>
    <row r="30" spans="1:35" x14ac:dyDescent="0.25">
      <c r="A30" s="266" t="s">
        <v>1295</v>
      </c>
      <c r="B30" s="7">
        <f t="shared" si="19"/>
        <v>0</v>
      </c>
      <c r="C30" s="7">
        <f t="shared" si="19"/>
        <v>0</v>
      </c>
      <c r="D30" s="7">
        <f t="shared" si="19"/>
        <v>0</v>
      </c>
      <c r="E30" s="7">
        <f t="shared" si="19"/>
        <v>0</v>
      </c>
      <c r="F30" s="7">
        <f t="shared" si="19"/>
        <v>0</v>
      </c>
      <c r="G30" s="7">
        <f t="shared" ref="G30" si="40">IF(G10&lt;&gt;"",G10/G$5,"")</f>
        <v>0</v>
      </c>
      <c r="H30" s="28"/>
      <c r="I30" s="28"/>
      <c r="J30" s="28" t="str">
        <f t="shared" ref="J30:AG30" si="41">IF(J10&lt;&gt;"",J10/J$5,"")</f>
        <v/>
      </c>
      <c r="K30" s="28">
        <f t="shared" si="41"/>
        <v>0</v>
      </c>
      <c r="L30" s="28">
        <f t="shared" si="41"/>
        <v>0</v>
      </c>
      <c r="M30" s="28">
        <f t="shared" si="41"/>
        <v>0</v>
      </c>
      <c r="N30" s="28">
        <f t="shared" si="41"/>
        <v>0</v>
      </c>
      <c r="O30" s="28">
        <f t="shared" si="41"/>
        <v>0</v>
      </c>
      <c r="P30" s="28">
        <f t="shared" ref="P30" si="42">IF(P10&lt;&gt;"",P10/P$5,"")</f>
        <v>0</v>
      </c>
      <c r="Q30" s="28"/>
      <c r="R30" s="28"/>
      <c r="S30" s="28" t="str">
        <f t="shared" si="41"/>
        <v/>
      </c>
      <c r="T30" s="28">
        <f t="shared" si="41"/>
        <v>0</v>
      </c>
      <c r="U30" s="28">
        <f t="shared" si="41"/>
        <v>0</v>
      </c>
      <c r="V30" s="28">
        <f t="shared" si="41"/>
        <v>0</v>
      </c>
      <c r="W30" s="28">
        <f t="shared" si="41"/>
        <v>0</v>
      </c>
      <c r="X30" s="28">
        <f t="shared" si="41"/>
        <v>0</v>
      </c>
      <c r="Y30" s="28">
        <f t="shared" ref="Y30" si="43">IF(Y10&lt;&gt;"",Y10/Y$5,"")</f>
        <v>0</v>
      </c>
      <c r="Z30" s="28">
        <f t="shared" si="24"/>
        <v>0</v>
      </c>
      <c r="AA30" s="28"/>
      <c r="AB30" s="28" t="str">
        <f t="shared" si="41"/>
        <v/>
      </c>
      <c r="AC30" s="28">
        <f t="shared" si="41"/>
        <v>0</v>
      </c>
      <c r="AD30" s="28">
        <f t="shared" si="41"/>
        <v>0</v>
      </c>
      <c r="AE30" s="28">
        <f t="shared" si="41"/>
        <v>0</v>
      </c>
      <c r="AF30" s="28">
        <f t="shared" si="41"/>
        <v>0</v>
      </c>
      <c r="AG30" s="28">
        <f t="shared" si="41"/>
        <v>0</v>
      </c>
      <c r="AH30" s="28">
        <f t="shared" ref="AH30" si="44">IF(AH10&lt;&gt;"",AH10/AH$5,"")</f>
        <v>0</v>
      </c>
    </row>
    <row r="31" spans="1:35" x14ac:dyDescent="0.25">
      <c r="A31" s="266" t="s">
        <v>1296</v>
      </c>
      <c r="B31" s="7">
        <f t="shared" si="19"/>
        <v>2.0004757894316501E-2</v>
      </c>
      <c r="C31" s="7">
        <f t="shared" si="19"/>
        <v>4.9636404043434022E-2</v>
      </c>
      <c r="D31" s="7">
        <f t="shared" si="19"/>
        <v>1.6886018648955968E-3</v>
      </c>
      <c r="E31" s="7">
        <f t="shared" si="19"/>
        <v>1.5422235984554897E-3</v>
      </c>
      <c r="F31" s="7">
        <f t="shared" si="19"/>
        <v>1.6138714716481704E-3</v>
      </c>
      <c r="G31" s="7">
        <f t="shared" ref="G31" si="45">IF(G11&lt;&gt;"",G11/G$5,"")</f>
        <v>1.4828427865231854E-3</v>
      </c>
      <c r="H31" s="28"/>
      <c r="I31" s="28"/>
      <c r="J31" s="28" t="str">
        <f t="shared" ref="J31:AG31" si="46">IF(J11&lt;&gt;"",J11/J$5,"")</f>
        <v/>
      </c>
      <c r="K31" s="28">
        <f t="shared" si="46"/>
        <v>9.7114303620174217E-2</v>
      </c>
      <c r="L31" s="28">
        <f t="shared" si="46"/>
        <v>7.7459711578425877E-2</v>
      </c>
      <c r="M31" s="28">
        <f t="shared" si="46"/>
        <v>5.3428508340205856E-2</v>
      </c>
      <c r="N31" s="28">
        <f t="shared" si="46"/>
        <v>3.2417734275514934E-2</v>
      </c>
      <c r="O31" s="28">
        <f t="shared" si="46"/>
        <v>3.8810177712019368E-2</v>
      </c>
      <c r="P31" s="28">
        <f t="shared" ref="P31" si="47">IF(P11&lt;&gt;"",P11/P$5,"")</f>
        <v>8.1839413565128888E-2</v>
      </c>
      <c r="Q31" s="28"/>
      <c r="R31" s="28"/>
      <c r="S31" s="28" t="str">
        <f t="shared" si="46"/>
        <v/>
      </c>
      <c r="T31" s="28">
        <f t="shared" si="46"/>
        <v>8.8904257370158071E-2</v>
      </c>
      <c r="U31" s="28">
        <f t="shared" si="46"/>
        <v>5.4114113043601607E-2</v>
      </c>
      <c r="V31" s="28">
        <f t="shared" si="46"/>
        <v>4.9887668801926049E-2</v>
      </c>
      <c r="W31" s="28">
        <f t="shared" si="46"/>
        <v>4.500370737902705E-2</v>
      </c>
      <c r="X31" s="28">
        <f t="shared" si="46"/>
        <v>0.20096241787305791</v>
      </c>
      <c r="Y31" s="28">
        <f t="shared" ref="Y31" si="48">IF(Y11&lt;&gt;"",Y11/Y$5,"")</f>
        <v>0.18176079095143668</v>
      </c>
      <c r="Z31" s="28">
        <f t="shared" si="24"/>
        <v>8.7774432893554133E-2</v>
      </c>
      <c r="AA31" s="28"/>
      <c r="AB31" s="28" t="str">
        <f t="shared" si="46"/>
        <v/>
      </c>
      <c r="AC31" s="28">
        <f t="shared" si="46"/>
        <v>0</v>
      </c>
      <c r="AD31" s="28">
        <f t="shared" si="46"/>
        <v>0</v>
      </c>
      <c r="AE31" s="28">
        <f t="shared" si="46"/>
        <v>0</v>
      </c>
      <c r="AF31" s="28">
        <f t="shared" si="46"/>
        <v>0</v>
      </c>
      <c r="AG31" s="28">
        <f t="shared" si="46"/>
        <v>0</v>
      </c>
      <c r="AH31" s="28">
        <f t="shared" ref="AH31" si="49">IF(AH11&lt;&gt;"",AH11/AH$5,"")</f>
        <v>0</v>
      </c>
    </row>
    <row r="32" spans="1:35" x14ac:dyDescent="0.25">
      <c r="A32" s="69"/>
    </row>
    <row r="33" spans="1:34" x14ac:dyDescent="0.25">
      <c r="A33" s="69"/>
    </row>
    <row r="36" spans="1:34" x14ac:dyDescent="0.25">
      <c r="A36" t="s">
        <v>1308</v>
      </c>
    </row>
    <row r="37" spans="1:34" x14ac:dyDescent="0.25">
      <c r="A37" s="9" t="str">
        <f>+Cuentas!A11</f>
        <v>14                  CARTERA DE CREDITOS</v>
      </c>
      <c r="B37" s="1">
        <f>+Cuentas!C11</f>
        <v>559.99475032999999</v>
      </c>
      <c r="C37" s="1">
        <f>+Cuentas!D11</f>
        <v>631.78784490999999</v>
      </c>
      <c r="D37" s="1">
        <f>+Cuentas!E11</f>
        <v>934.48228604999997</v>
      </c>
      <c r="E37" s="1">
        <f>+Cuentas!F11</f>
        <v>902.65255902000001</v>
      </c>
      <c r="F37" s="1">
        <f>+Cuentas!G11</f>
        <v>886.92515303999994</v>
      </c>
      <c r="G37" s="1">
        <f>+Cuentas!H11</f>
        <v>994.72366790000001</v>
      </c>
      <c r="H37" s="1"/>
      <c r="K37" s="1">
        <f>+Cuentas!K11</f>
        <v>42.338606340000005</v>
      </c>
      <c r="L37" s="1">
        <f>+Cuentas!L11</f>
        <v>39.185949549999997</v>
      </c>
      <c r="M37" s="1">
        <f>+Cuentas!M11</f>
        <v>84.689317529999997</v>
      </c>
      <c r="N37" s="1">
        <f>+Cuentas!N11</f>
        <v>154.57051127</v>
      </c>
      <c r="O37" s="1">
        <f>+Cuentas!O11</f>
        <v>169.25636512</v>
      </c>
      <c r="P37" s="1">
        <f>+Cuentas!P11</f>
        <v>83.145815230000011</v>
      </c>
      <c r="Q37" s="1"/>
      <c r="R37" s="1"/>
      <c r="S37" s="1"/>
      <c r="T37" s="1">
        <f>+Cuentas!S11</f>
        <v>386.75461214999996</v>
      </c>
      <c r="U37" s="1">
        <f>+Cuentas!T11</f>
        <v>626.54671083000005</v>
      </c>
      <c r="V37" s="1">
        <f>+Cuentas!U11</f>
        <v>801.9446653</v>
      </c>
      <c r="W37" s="1">
        <f>+Cuentas!V11</f>
        <v>942.91879226000003</v>
      </c>
      <c r="X37" s="1">
        <f>+Cuentas!W11</f>
        <v>1120.903695</v>
      </c>
      <c r="Y37" s="1">
        <f>+Cuentas!X11</f>
        <v>1270.7331085599999</v>
      </c>
      <c r="Z37" s="1"/>
      <c r="AA37" s="1"/>
      <c r="AB37" s="1">
        <f>+Cuentas!Y11</f>
        <v>0</v>
      </c>
      <c r="AC37" s="1">
        <f>+Cuentas!AA11</f>
        <v>438.18131785000003</v>
      </c>
      <c r="AD37" s="1">
        <f>+Cuentas!AB11</f>
        <v>729.37507550999999</v>
      </c>
      <c r="AE37" s="1">
        <f>+Cuentas!AC11</f>
        <v>873.16285554000001</v>
      </c>
      <c r="AF37" s="1">
        <f>+Cuentas!AD11</f>
        <v>915.27994735000004</v>
      </c>
      <c r="AG37" s="1">
        <f>+Cuentas!AE11</f>
        <v>965.01915367999993</v>
      </c>
      <c r="AH37" s="1">
        <f>+Cuentas!AF11</f>
        <v>994.86229347000005</v>
      </c>
    </row>
    <row r="38" spans="1:34" x14ac:dyDescent="0.25">
      <c r="A38" s="4" t="str">
        <f>+Cuentas!A12</f>
        <v>Por vencer</v>
      </c>
      <c r="B38" s="1">
        <f>+Cuentas!C12</f>
        <v>530.16064595</v>
      </c>
      <c r="C38" s="1">
        <f>+Cuentas!D12</f>
        <v>595.33282051999993</v>
      </c>
      <c r="D38" s="1">
        <f>+Cuentas!E12</f>
        <v>890.90039819000003</v>
      </c>
      <c r="E38" s="1">
        <f>+Cuentas!F12</f>
        <v>874.16600837999999</v>
      </c>
      <c r="F38" s="1">
        <f>+Cuentas!G12</f>
        <v>857.97437259000003</v>
      </c>
      <c r="G38" s="1">
        <f>+Cuentas!H12</f>
        <v>986.92262608999999</v>
      </c>
      <c r="H38" s="1"/>
      <c r="K38" s="1">
        <f>+Cuentas!K12</f>
        <v>42.875137700000003</v>
      </c>
      <c r="L38" s="1">
        <f>+Cuentas!L12</f>
        <v>42.387386919999997</v>
      </c>
      <c r="M38" s="1">
        <f>+Cuentas!M12</f>
        <v>88.785232449999995</v>
      </c>
      <c r="N38" s="1">
        <f>+Cuentas!N12</f>
        <v>155.30519723999998</v>
      </c>
      <c r="O38" s="1">
        <f>+Cuentas!O12</f>
        <v>155.90499703</v>
      </c>
      <c r="P38" s="1">
        <f>+Cuentas!P12</f>
        <v>82.201496489999997</v>
      </c>
      <c r="Q38" s="1"/>
      <c r="R38" s="1"/>
      <c r="S38" s="1"/>
      <c r="T38" s="1">
        <f>+Cuentas!S12</f>
        <v>380.80032598999998</v>
      </c>
      <c r="U38" s="1">
        <f>+Cuentas!T12</f>
        <v>608.79902645999982</v>
      </c>
      <c r="V38" s="1">
        <f>+Cuentas!U12</f>
        <v>787.23275679000005</v>
      </c>
      <c r="W38" s="1">
        <f>+Cuentas!V12</f>
        <v>924.40641381</v>
      </c>
      <c r="X38" s="1">
        <f>+Cuentas!W12</f>
        <v>1127.5951333100002</v>
      </c>
      <c r="Y38" s="1">
        <f>+Cuentas!X12</f>
        <v>1279.6001660500001</v>
      </c>
      <c r="Z38" s="1"/>
      <c r="AA38" s="1"/>
      <c r="AB38" s="1">
        <f>+Cuentas!Y12</f>
        <v>0</v>
      </c>
      <c r="AC38" s="1">
        <f>+Cuentas!AA12</f>
        <v>449.83715424000002</v>
      </c>
      <c r="AD38" s="1">
        <f>+Cuentas!AB12</f>
        <v>739.70781840999996</v>
      </c>
      <c r="AE38" s="1">
        <f>+Cuentas!AC12</f>
        <v>884.73316851000004</v>
      </c>
      <c r="AF38" s="1">
        <f>+Cuentas!AD12</f>
        <v>926.96197660999997</v>
      </c>
      <c r="AG38" s="1">
        <f>+Cuentas!AE12</f>
        <v>976.26680924000004</v>
      </c>
      <c r="AH38" s="1">
        <f>+Cuentas!AF12</f>
        <v>999.44843098000001</v>
      </c>
    </row>
    <row r="39" spans="1:34" x14ac:dyDescent="0.25">
      <c r="A39" t="str">
        <f>+Cuentas!A13</f>
        <v>Comercial</v>
      </c>
      <c r="B39" s="1">
        <f>+Cuentas!C13</f>
        <v>426.78809690000003</v>
      </c>
      <c r="C39" s="1">
        <f>+Cuentas!D13</f>
        <v>501.39395565999996</v>
      </c>
      <c r="D39" s="1">
        <f>+Cuentas!E13</f>
        <v>546.99014795000005</v>
      </c>
      <c r="E39" s="1">
        <f>+Cuentas!F13</f>
        <v>634.18133387</v>
      </c>
      <c r="F39" s="1">
        <f>+Cuentas!G13</f>
        <v>493.63984778000003</v>
      </c>
      <c r="G39" s="1">
        <f>+Cuentas!H13</f>
        <v>431.51020315</v>
      </c>
      <c r="H39" s="1"/>
      <c r="K39" s="1">
        <f>+Cuentas!K13</f>
        <v>26.623461170000002</v>
      </c>
      <c r="L39" s="1">
        <f>+Cuentas!L13</f>
        <v>26.197521859999998</v>
      </c>
      <c r="M39" s="1">
        <f>+Cuentas!M13</f>
        <v>67.244087609999994</v>
      </c>
      <c r="N39" s="1">
        <f>+Cuentas!N13</f>
        <v>136.29766075999999</v>
      </c>
      <c r="O39" s="1">
        <f>+Cuentas!O13</f>
        <v>140.89842621</v>
      </c>
      <c r="P39" s="1">
        <f>+Cuentas!P13</f>
        <v>71.177692699999994</v>
      </c>
      <c r="Q39" s="1"/>
      <c r="R39" s="1"/>
      <c r="S39" s="1"/>
      <c r="T39" s="1">
        <f>+Cuentas!S13</f>
        <v>370.06428409</v>
      </c>
      <c r="U39" s="1">
        <f>+Cuentas!T13</f>
        <v>583.75887518999991</v>
      </c>
      <c r="V39" s="1">
        <f>+Cuentas!U13</f>
        <v>756.58094348999998</v>
      </c>
      <c r="W39" s="1">
        <f>+Cuentas!V13</f>
        <v>890.57216345999996</v>
      </c>
      <c r="X39" s="1">
        <f>+Cuentas!W13</f>
        <v>1103.6914033200001</v>
      </c>
      <c r="Y39" s="1">
        <f>+Cuentas!X13</f>
        <v>1263.14026018</v>
      </c>
      <c r="Z39" s="7">
        <f>+Y39/X39-1</f>
        <v>0.14446869512652172</v>
      </c>
      <c r="AA39" s="1"/>
      <c r="AB39" s="1">
        <f>+Cuentas!Y13</f>
        <v>0</v>
      </c>
      <c r="AC39" s="1">
        <f>+Cuentas!AA13</f>
        <v>449.83715424000002</v>
      </c>
      <c r="AD39" s="1">
        <f>+Cuentas!AB13</f>
        <v>739.70781840999996</v>
      </c>
      <c r="AE39" s="1">
        <f>+Cuentas!AC13</f>
        <v>884.73316851000004</v>
      </c>
      <c r="AF39" s="1">
        <f>+Cuentas!AD13</f>
        <v>926.96197660999997</v>
      </c>
      <c r="AG39" s="1">
        <f>+Cuentas!AE13</f>
        <v>0</v>
      </c>
      <c r="AH39" s="1">
        <f>+Cuentas!AF13</f>
        <v>22.181621740000001</v>
      </c>
    </row>
    <row r="40" spans="1:34" x14ac:dyDescent="0.25">
      <c r="A40" t="str">
        <f>+Cuentas!A14</f>
        <v>Consumo</v>
      </c>
      <c r="B40" s="1">
        <f>+Cuentas!C14</f>
        <v>34.010011480000003</v>
      </c>
      <c r="C40" s="1">
        <f>+Cuentas!D14</f>
        <v>25.713316989999999</v>
      </c>
      <c r="D40" s="1">
        <f>+Cuentas!E14</f>
        <v>41.116171219999998</v>
      </c>
      <c r="E40" s="1">
        <f>+Cuentas!F14</f>
        <v>44.935298959999997</v>
      </c>
      <c r="F40" s="1">
        <f>+Cuentas!G14</f>
        <v>22.344131270000002</v>
      </c>
      <c r="G40" s="1">
        <f>+Cuentas!H14</f>
        <v>8.0239163799999993</v>
      </c>
      <c r="H40" s="1"/>
      <c r="K40" s="1">
        <f>+Cuentas!K14</f>
        <v>0</v>
      </c>
      <c r="L40" s="1">
        <f>+Cuentas!L14</f>
        <v>0</v>
      </c>
      <c r="M40" s="1">
        <f>+Cuentas!M14</f>
        <v>0</v>
      </c>
      <c r="N40" s="1">
        <f>+Cuentas!N14</f>
        <v>0</v>
      </c>
      <c r="O40" s="1">
        <f>+Cuentas!O14</f>
        <v>0</v>
      </c>
      <c r="P40" s="1">
        <f>+Cuentas!P14</f>
        <v>0</v>
      </c>
      <c r="Q40" s="1"/>
      <c r="R40" s="1"/>
      <c r="S40" s="1"/>
      <c r="T40" s="1">
        <f>+Cuentas!S14</f>
        <v>0</v>
      </c>
      <c r="U40" s="1">
        <f>+Cuentas!T14</f>
        <v>0</v>
      </c>
      <c r="V40" s="1">
        <f>+Cuentas!U14</f>
        <v>0</v>
      </c>
      <c r="W40" s="1">
        <f>+Cuentas!V14</f>
        <v>0</v>
      </c>
      <c r="X40" s="1">
        <f>+Cuentas!W14</f>
        <v>0</v>
      </c>
      <c r="Y40" s="1">
        <f>+Cuentas!X14</f>
        <v>0</v>
      </c>
      <c r="Z40" s="1"/>
      <c r="AA40" s="1"/>
      <c r="AB40" s="1">
        <f>+Cuentas!Y14</f>
        <v>0</v>
      </c>
      <c r="AC40" s="1">
        <f>+Cuentas!AA14</f>
        <v>0</v>
      </c>
      <c r="AD40" s="1">
        <f>+Cuentas!AB14</f>
        <v>0</v>
      </c>
      <c r="AE40" s="1">
        <f>+Cuentas!AC14</f>
        <v>0</v>
      </c>
      <c r="AF40" s="1">
        <f>+Cuentas!AD14</f>
        <v>0</v>
      </c>
      <c r="AG40" s="1">
        <f>+Cuentas!AE14</f>
        <v>0</v>
      </c>
      <c r="AH40" s="1">
        <f>+Cuentas!AF14</f>
        <v>0</v>
      </c>
    </row>
    <row r="41" spans="1:34" x14ac:dyDescent="0.25">
      <c r="A41" t="str">
        <f>+Cuentas!A15</f>
        <v>Vivienda</v>
      </c>
      <c r="B41" s="1">
        <f>+Cuentas!C15</f>
        <v>0</v>
      </c>
      <c r="C41" s="1">
        <f>+Cuentas!D15</f>
        <v>0</v>
      </c>
      <c r="D41" s="1">
        <f>+Cuentas!E15</f>
        <v>0</v>
      </c>
      <c r="E41" s="1">
        <f>+Cuentas!F15</f>
        <v>0</v>
      </c>
      <c r="F41" s="1">
        <f>+Cuentas!G15</f>
        <v>0</v>
      </c>
      <c r="G41" s="1">
        <f>+Cuentas!H15</f>
        <v>0</v>
      </c>
      <c r="H41" s="1"/>
      <c r="K41" s="1">
        <f>+Cuentas!K15</f>
        <v>16.251676530000001</v>
      </c>
      <c r="L41" s="1">
        <f>+Cuentas!L15</f>
        <v>16.189865059999999</v>
      </c>
      <c r="M41" s="1">
        <f>+Cuentas!M15</f>
        <v>21.541144840000001</v>
      </c>
      <c r="N41" s="1">
        <f>+Cuentas!N15</f>
        <v>19.007536479999999</v>
      </c>
      <c r="O41" s="1">
        <f>+Cuentas!O15</f>
        <v>15.00657082</v>
      </c>
      <c r="P41" s="1">
        <f>+Cuentas!P15</f>
        <v>11.023803790000001</v>
      </c>
      <c r="Q41" s="1"/>
      <c r="R41" s="1"/>
      <c r="S41" s="1"/>
      <c r="T41" s="1">
        <f>+Cuentas!S15</f>
        <v>0</v>
      </c>
      <c r="U41" s="1">
        <f>+Cuentas!T15</f>
        <v>0.66320414000000005</v>
      </c>
      <c r="V41" s="1">
        <f>+Cuentas!U15</f>
        <v>0.55661220999999994</v>
      </c>
      <c r="W41" s="1">
        <f>+Cuentas!V15</f>
        <v>0.41255384</v>
      </c>
      <c r="X41" s="1">
        <f>+Cuentas!W15</f>
        <v>0</v>
      </c>
      <c r="Y41" s="1">
        <f>+Cuentas!X15</f>
        <v>0.19427213000000002</v>
      </c>
      <c r="Z41" s="146"/>
      <c r="AA41" s="1"/>
      <c r="AB41" s="1">
        <f>+Cuentas!Y15</f>
        <v>0</v>
      </c>
      <c r="AC41" s="1">
        <f>+Cuentas!AA15</f>
        <v>0</v>
      </c>
      <c r="AD41" s="1">
        <f>+Cuentas!AB15</f>
        <v>0</v>
      </c>
      <c r="AE41" s="1">
        <f>+Cuentas!AC15</f>
        <v>0</v>
      </c>
      <c r="AF41" s="1">
        <f>+Cuentas!AD15</f>
        <v>0</v>
      </c>
      <c r="AG41" s="1">
        <f>+Cuentas!AE15</f>
        <v>0</v>
      </c>
      <c r="AH41" s="1">
        <f>+Cuentas!AF15</f>
        <v>0</v>
      </c>
    </row>
    <row r="42" spans="1:34" x14ac:dyDescent="0.25">
      <c r="A42" t="str">
        <f>+Cuentas!A16</f>
        <v>Microempresa</v>
      </c>
      <c r="B42" s="1">
        <f>+Cuentas!C16</f>
        <v>69.362537570000001</v>
      </c>
      <c r="C42" s="1">
        <f>+Cuentas!D16</f>
        <v>68.22554787</v>
      </c>
      <c r="D42" s="1">
        <f>+Cuentas!E16</f>
        <v>302.79407902000003</v>
      </c>
      <c r="E42" s="1">
        <f>+Cuentas!F16</f>
        <v>195.04937554999998</v>
      </c>
      <c r="F42" s="1">
        <f>+Cuentas!G16</f>
        <v>341.99039354000001</v>
      </c>
      <c r="G42" s="1">
        <f>+Cuentas!H16</f>
        <v>547.38850656</v>
      </c>
      <c r="H42" s="1"/>
      <c r="K42" s="1">
        <f>+Cuentas!K16</f>
        <v>0</v>
      </c>
      <c r="L42" s="1">
        <f>+Cuentas!L16</f>
        <v>0</v>
      </c>
      <c r="M42" s="1">
        <f>+Cuentas!M16</f>
        <v>0</v>
      </c>
      <c r="N42" s="1">
        <f>+Cuentas!N16</f>
        <v>0</v>
      </c>
      <c r="O42" s="1">
        <f>+Cuentas!O16</f>
        <v>0</v>
      </c>
      <c r="P42" s="1">
        <f>+Cuentas!P16</f>
        <v>0</v>
      </c>
      <c r="Q42" s="1"/>
      <c r="R42" s="1"/>
      <c r="S42" s="1"/>
      <c r="T42" s="1">
        <f>+Cuentas!S16</f>
        <v>10.7360419</v>
      </c>
      <c r="U42" s="1">
        <f>+Cuentas!T16</f>
        <v>24.376947129999998</v>
      </c>
      <c r="V42" s="1">
        <f>+Cuentas!U16</f>
        <v>30.09520109</v>
      </c>
      <c r="W42" s="145">
        <f>+Cuentas!V16</f>
        <v>33.421696510000004</v>
      </c>
      <c r="X42" s="145">
        <f>+Cuentas!W16</f>
        <v>23.903729989999999</v>
      </c>
      <c r="Y42" s="145">
        <f>+Cuentas!X16</f>
        <v>16.265633739999998</v>
      </c>
      <c r="Z42" s="7">
        <f>+Y42/X42-1</f>
        <v>-0.31953574832025622</v>
      </c>
      <c r="AA42" s="1"/>
      <c r="AB42" s="1">
        <f>+Cuentas!Y16</f>
        <v>0</v>
      </c>
      <c r="AC42" s="1">
        <f>+Cuentas!AA16</f>
        <v>0</v>
      </c>
      <c r="AD42" s="1">
        <f>+Cuentas!AB16</f>
        <v>0</v>
      </c>
      <c r="AE42" s="1">
        <f>+Cuentas!AC16</f>
        <v>0</v>
      </c>
      <c r="AF42" s="1">
        <f>+Cuentas!AD16</f>
        <v>0</v>
      </c>
      <c r="AG42" s="1">
        <f>+Cuentas!AE16</f>
        <v>0</v>
      </c>
      <c r="AH42" s="1">
        <f>+Cuentas!AF16</f>
        <v>0</v>
      </c>
    </row>
    <row r="43" spans="1:34" x14ac:dyDescent="0.25">
      <c r="A43" t="str">
        <f>+Cuentas!A17</f>
        <v>Educativo</v>
      </c>
      <c r="B43" s="1">
        <f>+Cuentas!C17</f>
        <v>0</v>
      </c>
      <c r="C43" s="1">
        <f>+Cuentas!D17</f>
        <v>0</v>
      </c>
      <c r="D43" s="1">
        <f>+Cuentas!E17</f>
        <v>0</v>
      </c>
      <c r="E43" s="1">
        <f>+Cuentas!F17</f>
        <v>0</v>
      </c>
      <c r="F43" s="1">
        <f>+Cuentas!G17</f>
        <v>0</v>
      </c>
      <c r="G43" s="1">
        <f>+Cuentas!H17</f>
        <v>0</v>
      </c>
      <c r="H43" s="1"/>
      <c r="K43" s="1">
        <f>+Cuentas!K17</f>
        <v>0</v>
      </c>
      <c r="L43" s="1">
        <f>+Cuentas!L17</f>
        <v>0</v>
      </c>
      <c r="M43" s="1">
        <f>+Cuentas!M17</f>
        <v>0</v>
      </c>
      <c r="N43" s="1">
        <f>+Cuentas!N17</f>
        <v>0</v>
      </c>
      <c r="O43" s="1">
        <f>+Cuentas!O17</f>
        <v>0</v>
      </c>
      <c r="P43" s="1">
        <f>+Cuentas!P17</f>
        <v>0</v>
      </c>
      <c r="Q43" s="1"/>
      <c r="R43" s="1"/>
      <c r="S43" s="1"/>
      <c r="T43" s="1">
        <f>+Cuentas!S17</f>
        <v>0</v>
      </c>
      <c r="U43" s="1">
        <f>+Cuentas!T17</f>
        <v>0</v>
      </c>
      <c r="V43" s="1">
        <f>+Cuentas!U17</f>
        <v>0</v>
      </c>
      <c r="W43" s="1">
        <f>+Cuentas!V17</f>
        <v>0</v>
      </c>
      <c r="X43" s="1">
        <f>+Cuentas!W17</f>
        <v>0</v>
      </c>
      <c r="Y43" s="1">
        <f>+Cuentas!X17</f>
        <v>0</v>
      </c>
      <c r="Z43" s="1"/>
      <c r="AA43" s="1"/>
      <c r="AB43" s="1">
        <f>+Cuentas!Y17</f>
        <v>0</v>
      </c>
      <c r="AC43" s="1">
        <f>+Cuentas!AA17</f>
        <v>0</v>
      </c>
      <c r="AD43" s="1">
        <f>+Cuentas!AB17</f>
        <v>0</v>
      </c>
      <c r="AE43" s="1">
        <f>+Cuentas!AC17</f>
        <v>0</v>
      </c>
      <c r="AF43" s="1">
        <f>+Cuentas!AD17</f>
        <v>0</v>
      </c>
      <c r="AG43" s="1">
        <f>+Cuentas!AE17</f>
        <v>0</v>
      </c>
      <c r="AH43" s="1">
        <f>+Cuentas!AF17</f>
        <v>0</v>
      </c>
    </row>
    <row r="44" spans="1:34" x14ac:dyDescent="0.25">
      <c r="A44" t="str">
        <f>+Cuentas!A18</f>
        <v>Inversión pública</v>
      </c>
      <c r="C44" s="1">
        <f>+Cuentas!D18</f>
        <v>0.18084428544685471</v>
      </c>
      <c r="D44" s="1">
        <f>+Cuentas!E18</f>
        <v>0.1466181891998016</v>
      </c>
      <c r="E44" s="1">
        <f>+Cuentas!F18</f>
        <v>0.14033952444267425</v>
      </c>
      <c r="F44" s="1">
        <f>+Cuentas!G18</f>
        <v>0.16444982123891991</v>
      </c>
      <c r="G44" s="1">
        <f>+Cuentas!H18</f>
        <v>0.14478794359606573</v>
      </c>
      <c r="H44" s="1"/>
      <c r="K44" s="1">
        <f>+Cuentas!K18</f>
        <v>0.62095336827338055</v>
      </c>
      <c r="L44" s="1">
        <f>+Cuentas!L18</f>
        <v>0.61804993804982589</v>
      </c>
      <c r="M44" s="1">
        <f>+Cuentas!M18</f>
        <v>0.75737919194916736</v>
      </c>
      <c r="N44" s="1">
        <f>+Cuentas!N18</f>
        <v>0.87761171668565086</v>
      </c>
      <c r="O44" s="1">
        <f>+Cuentas!O18</f>
        <v>0.90374541479826742</v>
      </c>
      <c r="P44" s="1">
        <f>+Cuentas!P18</f>
        <v>0.86589290632511695</v>
      </c>
      <c r="Q44" s="1"/>
      <c r="R44" s="1"/>
      <c r="S44" s="1"/>
      <c r="T44" s="1">
        <f>+Cuentas!S18</f>
        <v>0</v>
      </c>
      <c r="U44" s="1">
        <f>+Cuentas!T18</f>
        <v>1.1201875803399721</v>
      </c>
      <c r="V44" s="1">
        <f>+Cuentas!U18</f>
        <v>0.33208431324996046</v>
      </c>
      <c r="W44" s="1">
        <f>+Cuentas!V18</f>
        <v>0.21184888452855621</v>
      </c>
      <c r="X44" s="1">
        <f>+Cuentas!W18</f>
        <v>-0.21979750952665467</v>
      </c>
      <c r="Y44" s="1">
        <f>+Cuentas!X18</f>
        <v>-1.7746945235763589E-2</v>
      </c>
      <c r="Z44" s="1"/>
      <c r="AA44" s="1"/>
      <c r="AB44" s="1">
        <f>+Cuentas!Y18</f>
        <v>2.6703107241724346</v>
      </c>
      <c r="AC44" s="1">
        <f>+Cuentas!AA18</f>
        <v>0</v>
      </c>
      <c r="AD44" s="1">
        <f>+Cuentas!AB18</f>
        <v>0</v>
      </c>
      <c r="AE44" s="1">
        <f>+Cuentas!AC18</f>
        <v>0</v>
      </c>
      <c r="AF44" s="1">
        <f>+Cuentas!AD18</f>
        <v>0</v>
      </c>
      <c r="AG44" s="1">
        <f>+Cuentas!AE18</f>
        <v>976.26680924000004</v>
      </c>
      <c r="AH44" s="1">
        <f>+Cuentas!AF18</f>
        <v>977.26680924000004</v>
      </c>
    </row>
    <row r="45" spans="1:34" x14ac:dyDescent="0.25">
      <c r="Z45">
        <f>+Y39/T39</f>
        <v>3.4132995657392406</v>
      </c>
    </row>
    <row r="46" spans="1:34" x14ac:dyDescent="0.25">
      <c r="B46" s="1"/>
      <c r="C46" s="1">
        <f>+C42-B42</f>
        <v>-1.1369897000000009</v>
      </c>
      <c r="D46" s="1">
        <f>+D42-C42</f>
        <v>234.56853115000001</v>
      </c>
      <c r="E46" s="1">
        <f>+E42-D42</f>
        <v>-107.74470347000005</v>
      </c>
      <c r="F46" s="1">
        <f>+F42-E42</f>
        <v>146.94101799000003</v>
      </c>
      <c r="G46" s="1">
        <f>+G42-F42</f>
        <v>205.39811301999998</v>
      </c>
      <c r="H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>
        <f>+U39-T39</f>
        <v>213.69459109999991</v>
      </c>
      <c r="V46" s="1">
        <f>+V39-U39</f>
        <v>172.82206830000007</v>
      </c>
      <c r="W46" s="1">
        <f>+W39-V39</f>
        <v>133.99121996999997</v>
      </c>
      <c r="X46" s="1">
        <f>+X39-W39</f>
        <v>213.11923986000011</v>
      </c>
      <c r="Y46" s="1">
        <f>+Y39-X39</f>
        <v>159.44885685999998</v>
      </c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25">
      <c r="A47" s="143" t="s">
        <v>1302</v>
      </c>
    </row>
    <row r="48" spans="1:34" x14ac:dyDescent="0.25">
      <c r="A48" s="32" t="s">
        <v>1230</v>
      </c>
      <c r="B48" s="7"/>
      <c r="C48" s="7">
        <f t="shared" ref="C48:G50" si="50">+C38/B38-1</f>
        <v>0.12292910661676393</v>
      </c>
      <c r="D48" s="7">
        <f t="shared" si="50"/>
        <v>0.49647452228794209</v>
      </c>
      <c r="E48" s="7">
        <f t="shared" si="50"/>
        <v>-1.878368204122316E-2</v>
      </c>
      <c r="F48" s="7">
        <f t="shared" si="50"/>
        <v>-1.8522380914817616E-2</v>
      </c>
      <c r="G48" s="7">
        <f t="shared" si="50"/>
        <v>0.15029382883633113</v>
      </c>
      <c r="H48" s="7">
        <f t="shared" ref="H48" si="51">AVERAGE(C48:G48)</f>
        <v>0.14647827895699927</v>
      </c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>
        <f>+U38/T38-1</f>
        <v>0.59873557060974569</v>
      </c>
      <c r="V48" s="28">
        <f>+V38/U38-1</f>
        <v>0.29309135293389632</v>
      </c>
      <c r="W48" s="28">
        <f>+W38/V38-1</f>
        <v>0.17424790297006409</v>
      </c>
      <c r="X48" s="28">
        <f>+X38/W38-1</f>
        <v>0.21980453236206454</v>
      </c>
      <c r="Y48" s="28">
        <f>+Y38/X38-1</f>
        <v>0.13480461936173538</v>
      </c>
      <c r="Z48" s="28">
        <f t="shared" ref="Z48:Z51" si="52">+AVERAGE(U48:Y48)</f>
        <v>0.28413679564750122</v>
      </c>
      <c r="AA48" s="28"/>
      <c r="AB48" s="28"/>
      <c r="AC48" s="28"/>
      <c r="AD48" s="28"/>
      <c r="AE48" s="28"/>
      <c r="AF48" s="28"/>
      <c r="AG48" s="28"/>
      <c r="AH48" s="28"/>
    </row>
    <row r="49" spans="1:34" x14ac:dyDescent="0.25">
      <c r="A49" t="s">
        <v>1231</v>
      </c>
      <c r="B49" s="7"/>
      <c r="C49" s="7">
        <f t="shared" si="50"/>
        <v>0.17480773081982348</v>
      </c>
      <c r="D49" s="7">
        <f t="shared" si="50"/>
        <v>9.0938855116393436E-2</v>
      </c>
      <c r="E49" s="7">
        <f t="shared" si="50"/>
        <v>0.15940174836196497</v>
      </c>
      <c r="F49" s="7">
        <f t="shared" si="50"/>
        <v>-0.2216108841179002</v>
      </c>
      <c r="G49" s="7">
        <f t="shared" si="50"/>
        <v>-0.12586027021402313</v>
      </c>
      <c r="H49" s="7">
        <f>AVERAGE(C49:G49)</f>
        <v>1.5535435993251712E-2</v>
      </c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>
        <f t="shared" ref="U49:Y52" si="53">+U39/T39-1</f>
        <v>0.57745262184780088</v>
      </c>
      <c r="V49" s="28">
        <f t="shared" si="53"/>
        <v>0.29605043391203356</v>
      </c>
      <c r="W49" s="28">
        <f t="shared" si="53"/>
        <v>0.17710097131434166</v>
      </c>
      <c r="X49" s="28">
        <f t="shared" si="53"/>
        <v>0.23930597497231609</v>
      </c>
      <c r="Y49" s="28">
        <f t="shared" si="53"/>
        <v>0.14446869512652172</v>
      </c>
      <c r="Z49" s="28">
        <f t="shared" si="52"/>
        <v>0.28687573943460276</v>
      </c>
      <c r="AA49" s="28"/>
      <c r="AB49" s="28"/>
      <c r="AC49" s="28"/>
      <c r="AD49" s="28">
        <f t="shared" ref="AD49:AH49" si="54">+AD38/AC38-1</f>
        <v>0.64439022307914184</v>
      </c>
      <c r="AE49" s="28">
        <f t="shared" si="54"/>
        <v>0.19605761422358858</v>
      </c>
      <c r="AF49" s="28">
        <f t="shared" si="54"/>
        <v>4.7730558323159089E-2</v>
      </c>
      <c r="AG49" s="28">
        <f t="shared" si="54"/>
        <v>5.3189703433481839E-2</v>
      </c>
      <c r="AH49" s="28">
        <f t="shared" si="54"/>
        <v>2.3745170398701054E-2</v>
      </c>
    </row>
    <row r="50" spans="1:34" x14ac:dyDescent="0.25">
      <c r="A50" t="s">
        <v>1232</v>
      </c>
      <c r="B50" s="7"/>
      <c r="C50" s="7">
        <f t="shared" si="50"/>
        <v>-0.24394859422140958</v>
      </c>
      <c r="D50" s="7">
        <f t="shared" si="50"/>
        <v>0.59902245346215821</v>
      </c>
      <c r="E50" s="7">
        <f t="shared" si="50"/>
        <v>9.2886268995355126E-2</v>
      </c>
      <c r="F50" s="7">
        <f t="shared" si="50"/>
        <v>-0.50274880134012123</v>
      </c>
      <c r="G50" s="7">
        <f t="shared" si="50"/>
        <v>-0.64089378624564453</v>
      </c>
      <c r="H50" s="7">
        <f t="shared" ref="H50" si="55">AVERAGE(C50:G50)</f>
        <v>-0.1391364918699324</v>
      </c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>
        <v>0</v>
      </c>
      <c r="V50" s="28">
        <v>0</v>
      </c>
      <c r="W50" s="28">
        <v>0</v>
      </c>
      <c r="X50" s="28">
        <v>0</v>
      </c>
      <c r="Y50" s="28">
        <v>1</v>
      </c>
      <c r="Z50" s="28">
        <f t="shared" si="52"/>
        <v>0.2</v>
      </c>
      <c r="AA50" s="28"/>
      <c r="AB50" s="28"/>
      <c r="AC50" s="28"/>
      <c r="AD50" s="28">
        <f t="shared" ref="AD50:AH50" si="56">+AD39/AC39-1</f>
        <v>0.64439022307914184</v>
      </c>
      <c r="AE50" s="28">
        <f t="shared" si="56"/>
        <v>0.19605761422358858</v>
      </c>
      <c r="AF50" s="28">
        <f t="shared" si="56"/>
        <v>4.7730558323159089E-2</v>
      </c>
      <c r="AG50" s="28">
        <f t="shared" si="56"/>
        <v>-1</v>
      </c>
      <c r="AH50" s="28" t="e">
        <f t="shared" si="56"/>
        <v>#DIV/0!</v>
      </c>
    </row>
    <row r="51" spans="1:34" x14ac:dyDescent="0.25">
      <c r="A51" t="s">
        <v>1233</v>
      </c>
      <c r="B51" s="7"/>
      <c r="C51" s="7"/>
      <c r="D51" s="7"/>
      <c r="E51" s="7"/>
      <c r="F51" s="7"/>
      <c r="G51" s="7"/>
      <c r="H51" s="7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>
        <v>0</v>
      </c>
      <c r="V51" s="28">
        <f t="shared" si="53"/>
        <v>-0.160722654716842</v>
      </c>
      <c r="W51" s="28">
        <f t="shared" si="53"/>
        <v>-0.25881280972977572</v>
      </c>
      <c r="X51" s="28">
        <f t="shared" si="53"/>
        <v>-1</v>
      </c>
      <c r="Y51" s="28">
        <v>0</v>
      </c>
      <c r="Z51" s="28">
        <f t="shared" si="52"/>
        <v>-0.28390709288932359</v>
      </c>
      <c r="AA51" s="28"/>
      <c r="AB51" s="28"/>
      <c r="AC51" s="28"/>
      <c r="AD51" s="28" t="e">
        <f t="shared" ref="AD51:AH51" si="57">+AD40/AC40-1</f>
        <v>#DIV/0!</v>
      </c>
      <c r="AE51" s="28" t="e">
        <f t="shared" si="57"/>
        <v>#DIV/0!</v>
      </c>
      <c r="AF51" s="28" t="e">
        <f t="shared" si="57"/>
        <v>#DIV/0!</v>
      </c>
      <c r="AG51" s="28" t="e">
        <f t="shared" si="57"/>
        <v>#DIV/0!</v>
      </c>
      <c r="AH51" s="28" t="e">
        <f t="shared" si="57"/>
        <v>#DIV/0!</v>
      </c>
    </row>
    <row r="52" spans="1:34" x14ac:dyDescent="0.25">
      <c r="A52" t="s">
        <v>1234</v>
      </c>
      <c r="B52" s="7"/>
      <c r="C52" s="7">
        <f>+C42/B42-1</f>
        <v>-1.6391985354523131E-2</v>
      </c>
      <c r="D52" s="7">
        <f>+D42/C42-1</f>
        <v>3.4381333455461194</v>
      </c>
      <c r="E52" s="7">
        <f>+E42/D42-1</f>
        <v>-0.35583490872317669</v>
      </c>
      <c r="F52" s="7">
        <f>+F42/E42-1</f>
        <v>0.75335292705068113</v>
      </c>
      <c r="G52" s="7">
        <f>+G42/F42-1</f>
        <v>0.60059614802009387</v>
      </c>
      <c r="H52" s="7">
        <f>AVERAGE(C52:G52)</f>
        <v>0.88397110530783896</v>
      </c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>
        <f>+U42/T42-1</f>
        <v>1.2705711617984647</v>
      </c>
      <c r="V52" s="28">
        <f t="shared" si="53"/>
        <v>0.23457629577260364</v>
      </c>
      <c r="W52" s="28">
        <f t="shared" si="53"/>
        <v>0.11053242043647038</v>
      </c>
      <c r="X52" s="28">
        <f t="shared" si="53"/>
        <v>-0.28478406286623315</v>
      </c>
      <c r="Y52" s="28">
        <f t="shared" si="53"/>
        <v>-0.31953574832025622</v>
      </c>
      <c r="Z52" s="28">
        <f>+AVERAGE(U52:Y52)</f>
        <v>0.20227201336420988</v>
      </c>
      <c r="AA52" s="28"/>
      <c r="AB52" s="28"/>
      <c r="AC52" s="28"/>
      <c r="AD52" s="28" t="e">
        <f t="shared" ref="AD52:AH52" si="58">+AD41/AC41-1</f>
        <v>#DIV/0!</v>
      </c>
      <c r="AE52" s="28" t="e">
        <f t="shared" si="58"/>
        <v>#DIV/0!</v>
      </c>
      <c r="AF52" s="28" t="e">
        <f t="shared" si="58"/>
        <v>#DIV/0!</v>
      </c>
      <c r="AG52" s="28" t="e">
        <f t="shared" si="58"/>
        <v>#DIV/0!</v>
      </c>
      <c r="AH52" s="28" t="e">
        <f t="shared" si="58"/>
        <v>#DIV/0!</v>
      </c>
    </row>
    <row r="53" spans="1:34" x14ac:dyDescent="0.25">
      <c r="A53" t="s">
        <v>1235</v>
      </c>
      <c r="B53" s="28"/>
      <c r="C53" s="90">
        <f>+C42-B42</f>
        <v>-1.1369897000000009</v>
      </c>
      <c r="D53" s="90">
        <f>+D42-C42</f>
        <v>234.56853115000001</v>
      </c>
      <c r="E53" s="90">
        <f>+E42-D42</f>
        <v>-107.74470347000005</v>
      </c>
      <c r="F53" s="90">
        <f>+F42-E42</f>
        <v>146.94101799000003</v>
      </c>
      <c r="G53" s="90">
        <f>+G42-F42</f>
        <v>205.39811301999998</v>
      </c>
      <c r="U53" s="28">
        <v>0</v>
      </c>
      <c r="V53" s="28">
        <v>0</v>
      </c>
      <c r="W53" s="28">
        <v>0</v>
      </c>
      <c r="X53" s="28">
        <v>0</v>
      </c>
      <c r="Y53" s="28">
        <v>1</v>
      </c>
      <c r="Z53" s="28">
        <f t="shared" ref="Z53:Z54" si="59">+AVERAGE(U53:Y53)</f>
        <v>0.2</v>
      </c>
      <c r="AD53" s="28" t="e">
        <f t="shared" ref="AD53:AH53" si="60">+AD42/AC42-1</f>
        <v>#DIV/0!</v>
      </c>
      <c r="AE53" s="28" t="e">
        <f t="shared" si="60"/>
        <v>#DIV/0!</v>
      </c>
      <c r="AF53" s="28" t="e">
        <f t="shared" si="60"/>
        <v>#DIV/0!</v>
      </c>
      <c r="AG53" s="28" t="e">
        <f t="shared" si="60"/>
        <v>#DIV/0!</v>
      </c>
      <c r="AH53" s="28" t="e">
        <f t="shared" si="60"/>
        <v>#DIV/0!</v>
      </c>
    </row>
    <row r="54" spans="1:34" x14ac:dyDescent="0.25">
      <c r="A54" t="s">
        <v>1333</v>
      </c>
      <c r="U54" s="28">
        <v>0</v>
      </c>
      <c r="V54" s="28">
        <v>0</v>
      </c>
      <c r="W54" s="28">
        <v>0</v>
      </c>
      <c r="X54" s="28">
        <v>0</v>
      </c>
      <c r="Y54" s="28">
        <v>1</v>
      </c>
      <c r="Z54" s="28">
        <f t="shared" si="59"/>
        <v>0.2</v>
      </c>
      <c r="AD54" s="28" t="e">
        <f t="shared" ref="AD54:AH54" si="61">+AD43/AC43-1</f>
        <v>#DIV/0!</v>
      </c>
      <c r="AE54" s="28" t="e">
        <f t="shared" si="61"/>
        <v>#DIV/0!</v>
      </c>
      <c r="AF54" s="28" t="e">
        <f t="shared" si="61"/>
        <v>#DIV/0!</v>
      </c>
      <c r="AG54" s="28" t="e">
        <f t="shared" si="61"/>
        <v>#DIV/0!</v>
      </c>
      <c r="AH54" s="28" t="e">
        <f t="shared" si="61"/>
        <v>#DIV/0!</v>
      </c>
    </row>
    <row r="56" spans="1:34" x14ac:dyDescent="0.25">
      <c r="A56" s="144" t="s">
        <v>1303</v>
      </c>
    </row>
    <row r="57" spans="1:34" x14ac:dyDescent="0.25">
      <c r="A57" s="32" t="s">
        <v>1230</v>
      </c>
      <c r="B57" s="28">
        <f t="shared" ref="B57:F61" si="62">+B38/B$38</f>
        <v>1</v>
      </c>
      <c r="C57" s="28">
        <f t="shared" si="62"/>
        <v>1</v>
      </c>
      <c r="D57" s="28">
        <f t="shared" si="62"/>
        <v>1</v>
      </c>
      <c r="E57" s="28">
        <f t="shared" si="62"/>
        <v>1</v>
      </c>
      <c r="F57" s="28">
        <f t="shared" si="62"/>
        <v>1</v>
      </c>
      <c r="G57" s="28">
        <f t="shared" ref="G57" si="63">+G38/G$38</f>
        <v>1</v>
      </c>
      <c r="H57" s="28"/>
      <c r="K57" s="28">
        <f t="shared" ref="K57:X57" si="64">+K38/K$38</f>
        <v>1</v>
      </c>
      <c r="L57" s="28">
        <f t="shared" si="64"/>
        <v>1</v>
      </c>
      <c r="M57" s="28">
        <f t="shared" si="64"/>
        <v>1</v>
      </c>
      <c r="N57" s="28">
        <f t="shared" si="64"/>
        <v>1</v>
      </c>
      <c r="O57" s="28">
        <f t="shared" si="64"/>
        <v>1</v>
      </c>
      <c r="P57" s="28">
        <f t="shared" ref="P57" si="65">+P38/P$38</f>
        <v>1</v>
      </c>
      <c r="Q57" s="28"/>
      <c r="R57" s="28"/>
      <c r="S57" s="28"/>
      <c r="T57" s="28">
        <f t="shared" si="64"/>
        <v>1</v>
      </c>
      <c r="U57" s="28">
        <f t="shared" si="64"/>
        <v>1</v>
      </c>
      <c r="V57" s="28">
        <f t="shared" si="64"/>
        <v>1</v>
      </c>
      <c r="W57" s="28">
        <f t="shared" si="64"/>
        <v>1</v>
      </c>
      <c r="X57" s="28">
        <f t="shared" si="64"/>
        <v>1</v>
      </c>
      <c r="Y57" s="28">
        <f t="shared" ref="Y57" si="66">+Y38/Y$38</f>
        <v>1</v>
      </c>
      <c r="Z57" s="28"/>
      <c r="AA57" s="28"/>
      <c r="AB57" s="28"/>
      <c r="AC57" s="28">
        <f t="shared" ref="AC57:AG62" si="67">+AC38/AC$38</f>
        <v>1</v>
      </c>
      <c r="AD57" s="28">
        <f t="shared" si="67"/>
        <v>1</v>
      </c>
      <c r="AE57" s="28">
        <f t="shared" si="67"/>
        <v>1</v>
      </c>
      <c r="AF57" s="28">
        <f t="shared" si="67"/>
        <v>1</v>
      </c>
      <c r="AG57" s="28">
        <f t="shared" si="67"/>
        <v>1</v>
      </c>
      <c r="AH57" s="28">
        <f t="shared" ref="AH57" si="68">+AH38/AH$38</f>
        <v>1</v>
      </c>
    </row>
    <row r="58" spans="1:34" x14ac:dyDescent="0.25">
      <c r="A58" t="s">
        <v>1231</v>
      </c>
      <c r="B58" s="28">
        <f t="shared" si="62"/>
        <v>0.80501655519004867</v>
      </c>
      <c r="C58" s="28">
        <f t="shared" si="62"/>
        <v>0.84220781784221466</v>
      </c>
      <c r="D58" s="28">
        <f t="shared" si="62"/>
        <v>0.6139745240447686</v>
      </c>
      <c r="E58" s="28">
        <f t="shared" si="62"/>
        <v>0.72547013701123153</v>
      </c>
      <c r="F58" s="28">
        <f t="shared" si="62"/>
        <v>0.57535500307524401</v>
      </c>
      <c r="G58" s="28">
        <f t="shared" ref="G58" si="69">+G39/G$38</f>
        <v>0.43722799715268607</v>
      </c>
      <c r="H58" s="28"/>
      <c r="K58" s="28">
        <f t="shared" ref="K58:X58" si="70">+K39/K$38</f>
        <v>0.62095336827338055</v>
      </c>
      <c r="L58" s="28">
        <f t="shared" si="70"/>
        <v>0.61804993804982589</v>
      </c>
      <c r="M58" s="28">
        <f t="shared" si="70"/>
        <v>0.75737919194916736</v>
      </c>
      <c r="N58" s="28">
        <f t="shared" si="70"/>
        <v>0.87761171668565086</v>
      </c>
      <c r="O58" s="28">
        <f t="shared" si="70"/>
        <v>0.90374541479826742</v>
      </c>
      <c r="P58" s="28">
        <f t="shared" ref="P58" si="71">+P39/P$38</f>
        <v>0.86589290632511695</v>
      </c>
      <c r="Q58" s="28"/>
      <c r="R58" s="28"/>
      <c r="S58" s="28"/>
      <c r="T58" s="43">
        <f t="shared" si="70"/>
        <v>0.97180663679294776</v>
      </c>
      <c r="U58" s="43">
        <f t="shared" si="70"/>
        <v>0.9588695937711964</v>
      </c>
      <c r="V58" s="43">
        <f t="shared" si="70"/>
        <v>0.96106384924201438</v>
      </c>
      <c r="W58" s="43">
        <f t="shared" si="70"/>
        <v>0.96339894461511788</v>
      </c>
      <c r="X58" s="43">
        <f t="shared" si="70"/>
        <v>0.97880114122182149</v>
      </c>
      <c r="Y58" s="43">
        <f t="shared" ref="Y58" si="72">+Y39/Y$38</f>
        <v>0.98713668042040803</v>
      </c>
      <c r="Z58" s="28"/>
      <c r="AA58" s="28"/>
      <c r="AB58" s="28"/>
      <c r="AC58" s="28">
        <f t="shared" si="67"/>
        <v>1</v>
      </c>
      <c r="AD58" s="28">
        <f t="shared" si="67"/>
        <v>1</v>
      </c>
      <c r="AE58" s="28">
        <f t="shared" si="67"/>
        <v>1</v>
      </c>
      <c r="AF58" s="28">
        <f t="shared" si="67"/>
        <v>1</v>
      </c>
      <c r="AG58" s="28">
        <f t="shared" si="67"/>
        <v>0</v>
      </c>
      <c r="AH58" s="28">
        <f t="shared" ref="AH58" si="73">+AH39/AH$38</f>
        <v>2.2193863187368271E-2</v>
      </c>
    </row>
    <row r="59" spans="1:34" x14ac:dyDescent="0.25">
      <c r="A59" t="s">
        <v>1232</v>
      </c>
      <c r="B59" s="28">
        <f t="shared" si="62"/>
        <v>6.4150388641271427E-2</v>
      </c>
      <c r="C59" s="28">
        <f t="shared" si="62"/>
        <v>4.3191499113958511E-2</v>
      </c>
      <c r="D59" s="28">
        <f t="shared" si="62"/>
        <v>4.6151254734573884E-2</v>
      </c>
      <c r="E59" s="28">
        <f t="shared" si="62"/>
        <v>5.1403621885588828E-2</v>
      </c>
      <c r="F59" s="28">
        <f t="shared" si="62"/>
        <v>2.6042888906517007E-2</v>
      </c>
      <c r="G59" s="28">
        <f t="shared" ref="G59" si="74">+G40/G$38</f>
        <v>8.1302385494891657E-3</v>
      </c>
      <c r="H59" s="28"/>
      <c r="K59" s="28">
        <f t="shared" ref="K59:X59" si="75">+K40/K$38</f>
        <v>0</v>
      </c>
      <c r="L59" s="28">
        <f t="shared" si="75"/>
        <v>0</v>
      </c>
      <c r="M59" s="28">
        <f t="shared" si="75"/>
        <v>0</v>
      </c>
      <c r="N59" s="28">
        <f t="shared" si="75"/>
        <v>0</v>
      </c>
      <c r="O59" s="28">
        <f t="shared" si="75"/>
        <v>0</v>
      </c>
      <c r="P59" s="28">
        <f t="shared" ref="P59" si="76">+P40/P$38</f>
        <v>0</v>
      </c>
      <c r="Q59" s="28"/>
      <c r="R59" s="28"/>
      <c r="S59" s="28"/>
      <c r="T59" s="28">
        <f t="shared" si="75"/>
        <v>0</v>
      </c>
      <c r="U59" s="28">
        <f t="shared" si="75"/>
        <v>0</v>
      </c>
      <c r="V59" s="28">
        <f t="shared" si="75"/>
        <v>0</v>
      </c>
      <c r="W59" s="28">
        <f t="shared" si="75"/>
        <v>0</v>
      </c>
      <c r="X59" s="28">
        <f t="shared" si="75"/>
        <v>0</v>
      </c>
      <c r="Y59" s="28">
        <f t="shared" ref="Y59" si="77">+Y40/Y$38</f>
        <v>0</v>
      </c>
      <c r="Z59" s="28"/>
      <c r="AA59" s="28"/>
      <c r="AB59" s="28"/>
      <c r="AC59" s="28">
        <f t="shared" si="67"/>
        <v>0</v>
      </c>
      <c r="AD59" s="28">
        <f t="shared" si="67"/>
        <v>0</v>
      </c>
      <c r="AE59" s="28">
        <f t="shared" si="67"/>
        <v>0</v>
      </c>
      <c r="AF59" s="28">
        <f t="shared" si="67"/>
        <v>0</v>
      </c>
      <c r="AG59" s="28">
        <f t="shared" si="67"/>
        <v>0</v>
      </c>
      <c r="AH59" s="28">
        <f t="shared" ref="AH59" si="78">+AH40/AH$38</f>
        <v>0</v>
      </c>
    </row>
    <row r="60" spans="1:34" x14ac:dyDescent="0.25">
      <c r="A60" t="s">
        <v>1233</v>
      </c>
      <c r="B60" s="28">
        <f t="shared" si="62"/>
        <v>0</v>
      </c>
      <c r="C60" s="28">
        <f t="shared" si="62"/>
        <v>0</v>
      </c>
      <c r="D60" s="28">
        <f t="shared" si="62"/>
        <v>0</v>
      </c>
      <c r="E60" s="28">
        <f t="shared" si="62"/>
        <v>0</v>
      </c>
      <c r="F60" s="28">
        <f t="shared" si="62"/>
        <v>0</v>
      </c>
      <c r="G60" s="28">
        <f t="shared" ref="G60" si="79">+G41/G$38</f>
        <v>0</v>
      </c>
      <c r="H60" s="28"/>
      <c r="K60" s="28">
        <f t="shared" ref="K60:X60" si="80">+K41/K$38</f>
        <v>0.37904663172661951</v>
      </c>
      <c r="L60" s="28">
        <f t="shared" si="80"/>
        <v>0.38195006195017411</v>
      </c>
      <c r="M60" s="28">
        <f t="shared" si="80"/>
        <v>0.24262080805083258</v>
      </c>
      <c r="N60" s="28">
        <f t="shared" si="80"/>
        <v>0.12238828331434919</v>
      </c>
      <c r="O60" s="28">
        <f t="shared" si="80"/>
        <v>9.6254585201732579E-2</v>
      </c>
      <c r="P60" s="28">
        <f t="shared" ref="P60" si="81">+P41/P$38</f>
        <v>0.13410709367488305</v>
      </c>
      <c r="Q60" s="28"/>
      <c r="R60" s="28"/>
      <c r="S60" s="28"/>
      <c r="T60" s="28">
        <f t="shared" si="80"/>
        <v>0</v>
      </c>
      <c r="U60" s="28">
        <f t="shared" si="80"/>
        <v>1.089364652661078E-3</v>
      </c>
      <c r="V60" s="28">
        <f t="shared" si="80"/>
        <v>7.0704909723221822E-4</v>
      </c>
      <c r="W60" s="28">
        <f t="shared" si="80"/>
        <v>4.4629054259763627E-4</v>
      </c>
      <c r="X60" s="28">
        <f t="shared" si="80"/>
        <v>0</v>
      </c>
      <c r="Y60" s="28">
        <f t="shared" ref="Y60" si="82">+Y41/Y$38</f>
        <v>1.5182252640658759E-4</v>
      </c>
      <c r="Z60" s="28"/>
      <c r="AA60" s="28"/>
      <c r="AB60" s="28"/>
      <c r="AC60" s="28">
        <f t="shared" si="67"/>
        <v>0</v>
      </c>
      <c r="AD60" s="28">
        <f t="shared" si="67"/>
        <v>0</v>
      </c>
      <c r="AE60" s="28">
        <f t="shared" si="67"/>
        <v>0</v>
      </c>
      <c r="AF60" s="28">
        <f t="shared" si="67"/>
        <v>0</v>
      </c>
      <c r="AG60" s="28">
        <f t="shared" si="67"/>
        <v>0</v>
      </c>
      <c r="AH60" s="28">
        <f t="shared" ref="AH60" si="83">+AH41/AH$38</f>
        <v>0</v>
      </c>
    </row>
    <row r="61" spans="1:34" x14ac:dyDescent="0.25">
      <c r="A61" t="s">
        <v>1234</v>
      </c>
      <c r="B61" s="28">
        <f t="shared" si="62"/>
        <v>0.13083305616867996</v>
      </c>
      <c r="C61" s="28">
        <f t="shared" si="62"/>
        <v>0.1146006830438269</v>
      </c>
      <c r="D61" s="28">
        <f t="shared" si="62"/>
        <v>0.33987422122065764</v>
      </c>
      <c r="E61" s="28">
        <f t="shared" si="62"/>
        <v>0.22312624110317958</v>
      </c>
      <c r="F61" s="28">
        <f t="shared" si="62"/>
        <v>0.39860210801823898</v>
      </c>
      <c r="G61" s="28">
        <f t="shared" ref="G61" si="84">+G42/G$38</f>
        <v>0.55464176429782475</v>
      </c>
      <c r="H61" s="28"/>
      <c r="I61" s="28"/>
      <c r="K61" s="28">
        <f t="shared" ref="K61:X61" si="85">+K42/K$38</f>
        <v>0</v>
      </c>
      <c r="L61" s="28">
        <f t="shared" si="85"/>
        <v>0</v>
      </c>
      <c r="M61" s="28">
        <f t="shared" si="85"/>
        <v>0</v>
      </c>
      <c r="N61" s="28">
        <f t="shared" si="85"/>
        <v>0</v>
      </c>
      <c r="O61" s="28">
        <f t="shared" si="85"/>
        <v>0</v>
      </c>
      <c r="P61" s="28">
        <f t="shared" ref="P61" si="86">+P42/P$38</f>
        <v>0</v>
      </c>
      <c r="Q61" s="28"/>
      <c r="R61" s="28"/>
      <c r="S61" s="28"/>
      <c r="T61" s="43">
        <f t="shared" si="85"/>
        <v>2.8193363207052333E-2</v>
      </c>
      <c r="U61" s="43">
        <f t="shared" si="85"/>
        <v>4.0041041576142612E-2</v>
      </c>
      <c r="V61" s="43">
        <f t="shared" si="85"/>
        <v>3.8229101660753315E-2</v>
      </c>
      <c r="W61" s="43">
        <f t="shared" si="85"/>
        <v>3.6154764842284415E-2</v>
      </c>
      <c r="X61" s="43">
        <f t="shared" si="85"/>
        <v>2.1198858778178453E-2</v>
      </c>
      <c r="Y61" s="43">
        <f t="shared" ref="Y61" si="87">+Y42/Y$38</f>
        <v>1.2711497053185302E-2</v>
      </c>
      <c r="Z61" s="28"/>
      <c r="AA61" s="28"/>
      <c r="AB61" s="28"/>
      <c r="AC61" s="28">
        <f t="shared" si="67"/>
        <v>0</v>
      </c>
      <c r="AD61" s="28">
        <f t="shared" si="67"/>
        <v>0</v>
      </c>
      <c r="AE61" s="28">
        <f t="shared" si="67"/>
        <v>0</v>
      </c>
      <c r="AF61" s="28">
        <f t="shared" si="67"/>
        <v>0</v>
      </c>
      <c r="AG61" s="28">
        <f t="shared" si="67"/>
        <v>0</v>
      </c>
      <c r="AH61" s="28">
        <f t="shared" ref="AH61" si="88">+AH42/AH$38</f>
        <v>0</v>
      </c>
    </row>
    <row r="62" spans="1:34" x14ac:dyDescent="0.25">
      <c r="A62" t="s">
        <v>1235</v>
      </c>
      <c r="B62" s="28">
        <f t="shared" ref="B62:F63" si="89">+B43/B$38</f>
        <v>0</v>
      </c>
      <c r="C62" s="28">
        <f t="shared" si="89"/>
        <v>0</v>
      </c>
      <c r="D62" s="28">
        <f t="shared" si="89"/>
        <v>0</v>
      </c>
      <c r="E62" s="28">
        <f t="shared" si="89"/>
        <v>0</v>
      </c>
      <c r="F62" s="28">
        <f t="shared" si="89"/>
        <v>0</v>
      </c>
      <c r="G62" s="28">
        <f t="shared" ref="G62" si="90">+G43/G$38</f>
        <v>0</v>
      </c>
      <c r="H62" s="28"/>
      <c r="I62" s="28">
        <f>+C66/B66-1</f>
        <v>0.29711411165488766</v>
      </c>
      <c r="K62" s="28">
        <f t="shared" ref="K62:X62" si="91">+K43/K$38</f>
        <v>0</v>
      </c>
      <c r="L62" s="28">
        <f t="shared" si="91"/>
        <v>0</v>
      </c>
      <c r="M62" s="28">
        <f t="shared" si="91"/>
        <v>0</v>
      </c>
      <c r="N62" s="28">
        <f t="shared" si="91"/>
        <v>0</v>
      </c>
      <c r="O62" s="28">
        <f t="shared" si="91"/>
        <v>0</v>
      </c>
      <c r="P62" s="28">
        <f t="shared" ref="P62" si="92">+P43/P$38</f>
        <v>0</v>
      </c>
      <c r="Q62" s="28"/>
      <c r="R62" s="28"/>
      <c r="S62" s="28"/>
      <c r="T62" s="28">
        <f t="shared" si="91"/>
        <v>0</v>
      </c>
      <c r="U62" s="28">
        <f t="shared" si="91"/>
        <v>0</v>
      </c>
      <c r="V62" s="28">
        <f t="shared" si="91"/>
        <v>0</v>
      </c>
      <c r="W62" s="28">
        <f t="shared" si="91"/>
        <v>0</v>
      </c>
      <c r="X62" s="28">
        <f t="shared" si="91"/>
        <v>0</v>
      </c>
      <c r="Y62" s="28">
        <f t="shared" ref="Y62" si="93">+Y43/Y$38</f>
        <v>0</v>
      </c>
      <c r="Z62" s="28"/>
      <c r="AA62" s="28"/>
      <c r="AB62" s="28"/>
      <c r="AC62" s="28">
        <f t="shared" si="67"/>
        <v>0</v>
      </c>
      <c r="AD62" s="28">
        <f t="shared" si="67"/>
        <v>0</v>
      </c>
      <c r="AE62" s="28">
        <f t="shared" si="67"/>
        <v>0</v>
      </c>
      <c r="AF62" s="28">
        <f t="shared" si="67"/>
        <v>0</v>
      </c>
      <c r="AG62" s="28">
        <f t="shared" si="67"/>
        <v>0</v>
      </c>
      <c r="AH62" s="28">
        <f t="shared" ref="AH62" si="94">+AH43/AH$38</f>
        <v>0</v>
      </c>
    </row>
    <row r="63" spans="1:34" x14ac:dyDescent="0.25">
      <c r="A63" t="s">
        <v>1333</v>
      </c>
      <c r="B63" s="28">
        <f t="shared" si="89"/>
        <v>0</v>
      </c>
      <c r="C63" s="28">
        <f t="shared" si="89"/>
        <v>3.0377005804735292E-4</v>
      </c>
      <c r="D63" s="28">
        <f t="shared" si="89"/>
        <v>1.6457304261809603E-4</v>
      </c>
      <c r="E63" s="28">
        <f t="shared" si="89"/>
        <v>1.6054104494723004E-4</v>
      </c>
      <c r="F63" s="28">
        <f t="shared" si="89"/>
        <v>1.916721833339718E-4</v>
      </c>
      <c r="G63" s="28">
        <f t="shared" ref="G63" si="95">+G44/G$38</f>
        <v>1.4670647907798816E-4</v>
      </c>
      <c r="H63" s="28"/>
      <c r="I63" s="28">
        <f>+D66/C66-1</f>
        <v>0.21325583553468186</v>
      </c>
    </row>
    <row r="64" spans="1:34" x14ac:dyDescent="0.25">
      <c r="I64" s="28">
        <f>+E66/D66-1</f>
        <v>-6.0802536238710236E-2</v>
      </c>
    </row>
    <row r="65" spans="1:34" x14ac:dyDescent="0.25">
      <c r="H65" s="43"/>
      <c r="I65" s="7">
        <f>+F66/E66-1</f>
        <v>0.15009523973760541</v>
      </c>
    </row>
    <row r="66" spans="1:34" x14ac:dyDescent="0.25">
      <c r="A66" t="str">
        <f>+Cuentas!A19</f>
        <v>Vencida</v>
      </c>
      <c r="B66" s="1">
        <f>+Cuentas!C19</f>
        <v>83.001593740000004</v>
      </c>
      <c r="C66" s="1">
        <f>+Cuentas!D19</f>
        <v>107.66253852999999</v>
      </c>
      <c r="D66" s="1">
        <f>+Cuentas!E19</f>
        <v>130.62220314000001</v>
      </c>
      <c r="E66" s="1">
        <f>+Cuentas!F19</f>
        <v>122.68004189999999</v>
      </c>
      <c r="F66" s="1">
        <f>+Cuentas!G19</f>
        <v>141.09373219999998</v>
      </c>
      <c r="G66" s="1">
        <f>+Cuentas!H19</f>
        <v>142.89449751999999</v>
      </c>
      <c r="H66" s="28"/>
      <c r="I66" s="28">
        <f>+AVERAGE(I61:I65)</f>
        <v>0.14991566267211617</v>
      </c>
      <c r="K66" s="1">
        <f>+Cuentas!K19</f>
        <v>4.5395838700000004</v>
      </c>
      <c r="L66" s="1">
        <f>+Cuentas!L19</f>
        <v>2.1308302299999999</v>
      </c>
      <c r="M66" s="1">
        <f>+Cuentas!M19</f>
        <v>0.92924925000000003</v>
      </c>
      <c r="N66" s="1">
        <f>+Cuentas!N19</f>
        <v>6.9086745000000001</v>
      </c>
      <c r="O66" s="1">
        <f>+Cuentas!O19</f>
        <v>35.272725210000004</v>
      </c>
      <c r="P66" s="1">
        <f>+Cuentas!P19</f>
        <v>27.573068419999998</v>
      </c>
      <c r="Q66" s="1"/>
      <c r="R66" s="1"/>
      <c r="S66" s="1"/>
      <c r="T66" s="1">
        <f>+Cuentas!S19</f>
        <v>26.657729699999997</v>
      </c>
      <c r="U66" s="1">
        <f>+Cuentas!T19</f>
        <v>56.519387430000009</v>
      </c>
      <c r="V66" s="1">
        <f>+Cuentas!U19</f>
        <v>75.288589390000013</v>
      </c>
      <c r="W66" s="1">
        <f>+Cuentas!V19</f>
        <v>91.238393070000001</v>
      </c>
      <c r="X66" s="1">
        <f>+Cuentas!W19</f>
        <v>71.184421500000013</v>
      </c>
      <c r="Y66" s="1">
        <f>+Cuentas!X19</f>
        <v>69.921115470000004</v>
      </c>
      <c r="Z66" s="1"/>
      <c r="AA66" s="1"/>
      <c r="AB66" s="1"/>
      <c r="AC66" s="1">
        <f>+Cuentas!AA19</f>
        <v>0</v>
      </c>
      <c r="AD66" s="1">
        <f>+Cuentas!AB19</f>
        <v>1.1709128400000002</v>
      </c>
      <c r="AE66" s="1">
        <f>+Cuentas!AC19</f>
        <v>0</v>
      </c>
      <c r="AF66" s="1">
        <f>+Cuentas!AD19</f>
        <v>0</v>
      </c>
      <c r="AG66" s="1">
        <f>+Cuentas!AE19</f>
        <v>0</v>
      </c>
      <c r="AH66" s="1">
        <f>+Cuentas!AF19</f>
        <v>14.289738640000001</v>
      </c>
    </row>
    <row r="67" spans="1:34" x14ac:dyDescent="0.25">
      <c r="A67" t="str">
        <f>+Cuentas!A20</f>
        <v>Comercial</v>
      </c>
      <c r="B67" s="1">
        <f>+Cuentas!C20</f>
        <v>61.798030740000002</v>
      </c>
      <c r="C67" s="1">
        <f>+Cuentas!D20</f>
        <v>81.855328470000003</v>
      </c>
      <c r="D67" s="1">
        <f>+Cuentas!E20</f>
        <v>118.92183964</v>
      </c>
      <c r="E67" s="1">
        <f>+Cuentas!F20</f>
        <v>106.55060648999999</v>
      </c>
      <c r="F67" s="1">
        <f>+Cuentas!G20</f>
        <v>121.40441136</v>
      </c>
      <c r="G67" s="1">
        <f>+Cuentas!H20</f>
        <v>84.058757719999988</v>
      </c>
      <c r="H67" s="7">
        <f t="shared" ref="H67:H72" si="96">+F67/$F$66</f>
        <v>0.86045219349580726</v>
      </c>
      <c r="I67" s="7">
        <f>+F67/E67-1</f>
        <v>0.13940610344056625</v>
      </c>
      <c r="K67" s="1">
        <f>+Cuentas!K20</f>
        <v>1.6732599999999997E-2</v>
      </c>
      <c r="L67" s="1">
        <f>+Cuentas!L20</f>
        <v>4.8013999999999999E-4</v>
      </c>
      <c r="M67" s="1">
        <f>+Cuentas!M20</f>
        <v>4.8013999999999999E-4</v>
      </c>
      <c r="N67" s="1">
        <f>+Cuentas!N20</f>
        <v>6.1999051400000003</v>
      </c>
      <c r="O67" s="1">
        <f>+Cuentas!O20</f>
        <v>34.466516650000003</v>
      </c>
      <c r="P67" s="1">
        <f>+Cuentas!P20</f>
        <v>27.12713926</v>
      </c>
      <c r="Q67" s="1"/>
      <c r="R67" s="1"/>
      <c r="S67" s="1"/>
      <c r="T67" s="1">
        <f>+Cuentas!S20</f>
        <v>20.925799859999998</v>
      </c>
      <c r="U67" s="1">
        <f>+Cuentas!T20</f>
        <v>50.135053600000006</v>
      </c>
      <c r="V67" s="1">
        <f>+Cuentas!U20</f>
        <v>71.598144520000005</v>
      </c>
      <c r="W67" s="1">
        <f>+Cuentas!V20</f>
        <v>87.122235029999999</v>
      </c>
      <c r="X67" s="1">
        <f>+Cuentas!W20</f>
        <v>67.201094770000012</v>
      </c>
      <c r="Y67" s="1">
        <f>+Cuentas!X20</f>
        <v>66.492502729999998</v>
      </c>
      <c r="Z67" s="1"/>
      <c r="AA67" s="1"/>
      <c r="AB67" s="1"/>
      <c r="AC67" s="1">
        <f>+Cuentas!AA20</f>
        <v>0</v>
      </c>
      <c r="AD67" s="1">
        <f>+Cuentas!AB20</f>
        <v>1.1709128400000002</v>
      </c>
      <c r="AE67" s="1">
        <f>+Cuentas!AC20</f>
        <v>0</v>
      </c>
      <c r="AF67" s="1">
        <f>+Cuentas!AD20</f>
        <v>0</v>
      </c>
      <c r="AG67" s="1">
        <f>+Cuentas!AE20</f>
        <v>0</v>
      </c>
      <c r="AH67" s="1">
        <f>+Cuentas!AF20</f>
        <v>14.289738640000001</v>
      </c>
    </row>
    <row r="68" spans="1:34" x14ac:dyDescent="0.25">
      <c r="A68" t="str">
        <f>+Cuentas!A21</f>
        <v>Consumo</v>
      </c>
      <c r="B68" s="1">
        <f>+Cuentas!C21</f>
        <v>7.697403529999999</v>
      </c>
      <c r="C68" s="1">
        <f>+Cuentas!D21</f>
        <v>6.4889429000000005</v>
      </c>
      <c r="D68" s="1">
        <f>+Cuentas!E21</f>
        <v>5.9565403699999999</v>
      </c>
      <c r="E68" s="1">
        <f>+Cuentas!F21</f>
        <v>6.16943076</v>
      </c>
      <c r="F68" s="1">
        <f>+Cuentas!G21</f>
        <v>4.7720038300000001</v>
      </c>
      <c r="G68" s="1">
        <f>+Cuentas!H21</f>
        <v>1.9800363200000002</v>
      </c>
      <c r="H68" s="43">
        <f t="shared" si="96"/>
        <v>3.382151535431565E-2</v>
      </c>
      <c r="I68" s="7">
        <f>+F68/E68-1</f>
        <v>-0.22650824433598149</v>
      </c>
      <c r="K68" s="1">
        <f>+Cuentas!K21</f>
        <v>0</v>
      </c>
      <c r="L68" s="1">
        <f>+Cuentas!L21</f>
        <v>0</v>
      </c>
      <c r="M68" s="1">
        <f>+Cuentas!M21</f>
        <v>0</v>
      </c>
      <c r="N68" s="1">
        <f>+Cuentas!N21</f>
        <v>0</v>
      </c>
      <c r="O68" s="1">
        <f>+Cuentas!O21</f>
        <v>0</v>
      </c>
      <c r="P68" s="1">
        <f>+Cuentas!P21</f>
        <v>0</v>
      </c>
      <c r="Q68" s="1"/>
      <c r="R68" s="1"/>
      <c r="S68" s="1"/>
      <c r="T68" s="1">
        <f>+Cuentas!S21</f>
        <v>0</v>
      </c>
      <c r="U68" s="1">
        <f>+Cuentas!T21</f>
        <v>0</v>
      </c>
      <c r="V68" s="1">
        <f>+Cuentas!U21</f>
        <v>0</v>
      </c>
      <c r="W68" s="1">
        <f>+Cuentas!V21</f>
        <v>0</v>
      </c>
      <c r="X68" s="1">
        <f>+Cuentas!W21</f>
        <v>0</v>
      </c>
      <c r="Y68" s="1">
        <f>+Cuentas!X21</f>
        <v>0</v>
      </c>
      <c r="Z68" s="1"/>
      <c r="AA68" s="1"/>
      <c r="AB68" s="1"/>
      <c r="AC68" s="1">
        <f>+Cuentas!AA21</f>
        <v>0</v>
      </c>
      <c r="AD68" s="1">
        <f>+Cuentas!AB21</f>
        <v>0</v>
      </c>
      <c r="AE68" s="1">
        <f>+Cuentas!AC21</f>
        <v>0</v>
      </c>
      <c r="AF68" s="1">
        <f>+Cuentas!AD21</f>
        <v>0</v>
      </c>
      <c r="AG68" s="1">
        <f>+Cuentas!AE21</f>
        <v>0</v>
      </c>
      <c r="AH68" s="1">
        <f>+Cuentas!AF21</f>
        <v>0</v>
      </c>
    </row>
    <row r="69" spans="1:34" x14ac:dyDescent="0.25">
      <c r="A69" t="str">
        <f>+Cuentas!A22</f>
        <v>Vivienda</v>
      </c>
      <c r="B69" s="1">
        <f>+Cuentas!C22</f>
        <v>0</v>
      </c>
      <c r="C69" s="1">
        <f>+Cuentas!D22</f>
        <v>0</v>
      </c>
      <c r="D69" s="1">
        <f>+Cuentas!E22</f>
        <v>0</v>
      </c>
      <c r="E69" s="1">
        <f>+Cuentas!F22</f>
        <v>0</v>
      </c>
      <c r="F69" s="1">
        <f>+Cuentas!G22</f>
        <v>0</v>
      </c>
      <c r="G69" s="1">
        <f>+Cuentas!H22</f>
        <v>0</v>
      </c>
      <c r="H69" s="7">
        <f t="shared" si="96"/>
        <v>0</v>
      </c>
      <c r="I69" s="7"/>
      <c r="K69" s="1">
        <f>+Cuentas!K22</f>
        <v>4.5032591399999999</v>
      </c>
      <c r="L69" s="1">
        <f>+Cuentas!L22</f>
        <v>2.09066931</v>
      </c>
      <c r="M69" s="1">
        <f>+Cuentas!M22</f>
        <v>0.91383204000000007</v>
      </c>
      <c r="N69" s="1">
        <f>+Cuentas!N22</f>
        <v>0.70078512000000004</v>
      </c>
      <c r="O69" s="1">
        <f>+Cuentas!O22</f>
        <v>0.79829877000000005</v>
      </c>
      <c r="P69" s="1">
        <f>+Cuentas!P22</f>
        <v>0.43850737000000001</v>
      </c>
      <c r="Q69" s="1"/>
      <c r="R69" s="1"/>
      <c r="S69" s="1"/>
      <c r="T69" s="1">
        <f>+Cuentas!S22</f>
        <v>0</v>
      </c>
      <c r="U69" s="1">
        <f>+Cuentas!T22</f>
        <v>0.11217552</v>
      </c>
      <c r="V69" s="1">
        <f>+Cuentas!U22</f>
        <v>0.11739099</v>
      </c>
      <c r="W69" s="1">
        <f>+Cuentas!V22</f>
        <v>8.277045999999999E-2</v>
      </c>
      <c r="X69" s="1">
        <f>+Cuentas!W22</f>
        <v>0</v>
      </c>
      <c r="Y69" s="1">
        <f>+Cuentas!X22</f>
        <v>1.936446E-2</v>
      </c>
      <c r="Z69" s="1"/>
      <c r="AA69" s="1"/>
      <c r="AB69" s="1"/>
      <c r="AC69" s="1">
        <f>+Cuentas!AA22</f>
        <v>0</v>
      </c>
      <c r="AD69" s="1">
        <f>+Cuentas!AB22</f>
        <v>0</v>
      </c>
      <c r="AE69" s="1">
        <f>+Cuentas!AC22</f>
        <v>0</v>
      </c>
      <c r="AF69" s="1">
        <f>+Cuentas!AD22</f>
        <v>0</v>
      </c>
      <c r="AG69" s="1">
        <f>+Cuentas!AE22</f>
        <v>0</v>
      </c>
      <c r="AH69" s="1">
        <f>+Cuentas!AF22</f>
        <v>0</v>
      </c>
    </row>
    <row r="70" spans="1:34" x14ac:dyDescent="0.25">
      <c r="A70" t="str">
        <f>+Cuentas!A23</f>
        <v>Microempresa</v>
      </c>
      <c r="B70" s="1">
        <f>+Cuentas!C23</f>
        <v>13.19068193</v>
      </c>
      <c r="C70" s="1">
        <f>+Cuentas!D23</f>
        <v>17.43951659</v>
      </c>
      <c r="D70" s="1">
        <f>+Cuentas!E23</f>
        <v>5.7384097699999996</v>
      </c>
      <c r="E70" s="1">
        <f>+Cuentas!F23</f>
        <v>9.95582572</v>
      </c>
      <c r="F70" s="1">
        <f>+Cuentas!G23</f>
        <v>14.912514499999999</v>
      </c>
      <c r="G70" s="1">
        <f>+Cuentas!H23</f>
        <v>49.500411690000007</v>
      </c>
      <c r="H70" s="43">
        <f t="shared" si="96"/>
        <v>0.105692253422438</v>
      </c>
      <c r="I70" s="7">
        <f>+F70/E70-1</f>
        <v>0.49786817481573986</v>
      </c>
      <c r="K70" s="1">
        <f>+Cuentas!K23</f>
        <v>1.9592129999999999E-2</v>
      </c>
      <c r="L70" s="1">
        <f>+Cuentas!L23</f>
        <v>3.9680779999999999E-2</v>
      </c>
      <c r="M70" s="1">
        <f>+Cuentas!M23</f>
        <v>1.4937069999999998E-2</v>
      </c>
      <c r="N70" s="1">
        <f>+Cuentas!N23</f>
        <v>7.9842400000000001E-3</v>
      </c>
      <c r="O70" s="1">
        <f>+Cuentas!O23</f>
        <v>7.9097899999999999E-3</v>
      </c>
      <c r="P70" s="1">
        <f>+Cuentas!P23</f>
        <v>7.4217899999999993E-3</v>
      </c>
      <c r="Q70" s="1"/>
      <c r="R70" s="1"/>
      <c r="S70" s="1"/>
      <c r="T70" s="1">
        <f>+Cuentas!S23</f>
        <v>5.7319298400000003</v>
      </c>
      <c r="U70" s="1">
        <f>+Cuentas!T23</f>
        <v>6.2713020999999998</v>
      </c>
      <c r="V70" s="1">
        <f>+Cuentas!U23</f>
        <v>3.34139885</v>
      </c>
      <c r="W70" s="1">
        <f>+Cuentas!V23</f>
        <v>4.0303515800000005</v>
      </c>
      <c r="X70" s="1">
        <f>+Cuentas!W23</f>
        <v>3.9830387300000001</v>
      </c>
      <c r="Y70" s="1">
        <f>+Cuentas!X23</f>
        <v>3.4088165699999999</v>
      </c>
      <c r="Z70" s="1"/>
      <c r="AA70" s="1"/>
      <c r="AB70" s="1"/>
      <c r="AC70" s="1">
        <f>+Cuentas!AA23</f>
        <v>0</v>
      </c>
      <c r="AD70" s="1">
        <f>+Cuentas!AB23</f>
        <v>0</v>
      </c>
      <c r="AE70" s="1">
        <f>+Cuentas!AC23</f>
        <v>0</v>
      </c>
      <c r="AF70" s="1">
        <f>+Cuentas!AD23</f>
        <v>0</v>
      </c>
      <c r="AG70" s="1">
        <f>+Cuentas!AE23</f>
        <v>0</v>
      </c>
      <c r="AH70" s="1">
        <f>+Cuentas!AF23</f>
        <v>0</v>
      </c>
    </row>
    <row r="71" spans="1:34" x14ac:dyDescent="0.25">
      <c r="A71" t="str">
        <f>+Cuentas!A24</f>
        <v>Educativo</v>
      </c>
      <c r="B71" s="1">
        <f>+Cuentas!C24</f>
        <v>0.31547754</v>
      </c>
      <c r="C71" s="1">
        <f>+Cuentas!D24</f>
        <v>1.87875057</v>
      </c>
      <c r="D71" s="1">
        <f>+Cuentas!E24</f>
        <v>5.4133599999999999E-3</v>
      </c>
      <c r="E71" s="1">
        <f>+Cuentas!F24</f>
        <v>4.1789300000000008E-3</v>
      </c>
      <c r="F71" s="1">
        <f>+Cuentas!G24</f>
        <v>4.8025100000000003E-3</v>
      </c>
      <c r="G71" s="1">
        <f>+Cuentas!H24</f>
        <v>7.3552917899999999</v>
      </c>
      <c r="H71" s="7">
        <f t="shared" si="96"/>
        <v>3.4037727439178203E-5</v>
      </c>
      <c r="I71" s="7"/>
      <c r="K71" s="1">
        <f>+Cuentas!K24</f>
        <v>0</v>
      </c>
      <c r="L71" s="1">
        <f>+Cuentas!L24</f>
        <v>0</v>
      </c>
      <c r="M71" s="1">
        <f>+Cuentas!M24</f>
        <v>0</v>
      </c>
      <c r="N71" s="1">
        <f>+Cuentas!N24</f>
        <v>0</v>
      </c>
      <c r="O71" s="1">
        <f>+Cuentas!O24</f>
        <v>0</v>
      </c>
      <c r="P71" s="1">
        <f>+Cuentas!P24</f>
        <v>0</v>
      </c>
      <c r="Q71" s="1"/>
      <c r="R71" s="1"/>
      <c r="S71" s="1"/>
      <c r="T71" s="1">
        <f>+Cuentas!S24</f>
        <v>0</v>
      </c>
      <c r="U71" s="1">
        <f>+Cuentas!T24</f>
        <v>8.5621000000000004E-4</v>
      </c>
      <c r="V71" s="1">
        <f>+Cuentas!U24</f>
        <v>0.23165503000000001</v>
      </c>
      <c r="W71" s="1">
        <f>+Cuentas!V24</f>
        <v>3.0360000000000001E-3</v>
      </c>
      <c r="X71" s="1">
        <f>+Cuentas!W24</f>
        <v>2.8800000000000001E-4</v>
      </c>
      <c r="Y71" s="1">
        <f>+Cuentas!X24</f>
        <v>4.3170999999999997E-4</v>
      </c>
      <c r="Z71" s="1"/>
      <c r="AA71" s="1"/>
      <c r="AB71" s="1"/>
      <c r="AC71" s="1">
        <f>+Cuentas!AA24</f>
        <v>0</v>
      </c>
      <c r="AD71" s="1">
        <f>+Cuentas!AB24</f>
        <v>0</v>
      </c>
      <c r="AE71" s="1">
        <f>+Cuentas!AC24</f>
        <v>0</v>
      </c>
      <c r="AF71" s="1">
        <f>+Cuentas!AD24</f>
        <v>0</v>
      </c>
      <c r="AG71" s="1">
        <f>+Cuentas!AE24</f>
        <v>0</v>
      </c>
      <c r="AH71" s="1">
        <f>+Cuentas!AF24</f>
        <v>0</v>
      </c>
    </row>
    <row r="72" spans="1:34" x14ac:dyDescent="0.25">
      <c r="A72" t="s">
        <v>1333</v>
      </c>
      <c r="B72" s="1">
        <f>+Cuentas!C25</f>
        <v>0</v>
      </c>
      <c r="C72" s="1">
        <f>+Cuentas!D25</f>
        <v>0</v>
      </c>
      <c r="D72" s="1">
        <f>+Cuentas!E25</f>
        <v>0</v>
      </c>
      <c r="E72" s="1">
        <f>+Cuentas!F25</f>
        <v>0</v>
      </c>
      <c r="F72" s="1">
        <f>+Cuentas!G25</f>
        <v>0</v>
      </c>
      <c r="G72" s="1">
        <f>+Cuentas!H25</f>
        <v>0</v>
      </c>
      <c r="H72" s="7">
        <f t="shared" si="96"/>
        <v>0</v>
      </c>
      <c r="I72" s="7"/>
    </row>
    <row r="73" spans="1:34" x14ac:dyDescent="0.25">
      <c r="B73" s="28">
        <f t="shared" ref="B73:G73" si="97">+B70/B66</f>
        <v>0.15892082712675873</v>
      </c>
      <c r="C73" s="28">
        <f t="shared" si="97"/>
        <v>0.16198314500210775</v>
      </c>
      <c r="D73" s="28">
        <f t="shared" si="97"/>
        <v>4.3931350352815673E-2</v>
      </c>
      <c r="E73" s="28">
        <f t="shared" si="97"/>
        <v>8.1152774043843884E-2</v>
      </c>
      <c r="F73" s="28">
        <f t="shared" si="97"/>
        <v>0.105692253422438</v>
      </c>
      <c r="G73" s="28">
        <f t="shared" si="97"/>
        <v>0.34641230102699905</v>
      </c>
      <c r="H73" s="42">
        <f>+AVERAGE(B73:F73)</f>
        <v>0.11033606998959282</v>
      </c>
    </row>
    <row r="74" spans="1:34" x14ac:dyDescent="0.25">
      <c r="B74" s="43">
        <f t="shared" ref="B74:G74" si="98">+B68/B66</f>
        <v>9.2738020839839341E-2</v>
      </c>
      <c r="C74" s="43">
        <f t="shared" si="98"/>
        <v>6.0271130409876666E-2</v>
      </c>
      <c r="D74" s="43">
        <f t="shared" si="98"/>
        <v>4.5601285438554573E-2</v>
      </c>
      <c r="E74" s="43">
        <f t="shared" si="98"/>
        <v>5.0288789149818512E-2</v>
      </c>
      <c r="F74" s="43">
        <f t="shared" si="98"/>
        <v>3.382151535431565E-2</v>
      </c>
      <c r="G74" s="43">
        <f t="shared" si="98"/>
        <v>1.3856630971552056E-2</v>
      </c>
      <c r="H74" s="42">
        <f>+AVERAGE(B74:F74)</f>
        <v>5.6544148238480953E-2</v>
      </c>
    </row>
    <row r="75" spans="1:34" x14ac:dyDescent="0.25">
      <c r="A75" t="s">
        <v>1324</v>
      </c>
      <c r="B75" s="1">
        <f t="shared" ref="B75:F79" si="99">+B66+B38</f>
        <v>613.16223968999998</v>
      </c>
      <c r="C75" s="1">
        <f t="shared" si="99"/>
        <v>702.99535904999993</v>
      </c>
      <c r="D75" s="1">
        <f t="shared" si="99"/>
        <v>1021.52260133</v>
      </c>
      <c r="E75" s="1">
        <f t="shared" si="99"/>
        <v>996.84605027999999</v>
      </c>
      <c r="F75" s="1">
        <f t="shared" si="99"/>
        <v>999.06810479000001</v>
      </c>
      <c r="G75" s="1">
        <f t="shared" ref="G75" si="100">+G66+G38</f>
        <v>1129.81712361</v>
      </c>
      <c r="H75" s="1"/>
      <c r="I75" s="8">
        <f>+SUM(I76:I81)</f>
        <v>0.14122533941733362</v>
      </c>
      <c r="K75" s="1">
        <f t="shared" ref="K75:X75" si="101">+K66+K38</f>
        <v>47.414721570000005</v>
      </c>
      <c r="L75" s="1">
        <f t="shared" si="101"/>
        <v>44.518217149999998</v>
      </c>
      <c r="M75" s="1">
        <f t="shared" si="101"/>
        <v>89.714481699999993</v>
      </c>
      <c r="N75" s="1">
        <f t="shared" si="101"/>
        <v>162.21387173999997</v>
      </c>
      <c r="O75" s="1">
        <f t="shared" si="101"/>
        <v>191.17772224000001</v>
      </c>
      <c r="P75" s="1">
        <f t="shared" ref="P75" si="102">+P66+P38</f>
        <v>109.77456491</v>
      </c>
      <c r="Q75" s="1"/>
      <c r="R75" s="1"/>
      <c r="S75" s="1"/>
      <c r="T75" s="1">
        <f t="shared" si="101"/>
        <v>407.45805568999998</v>
      </c>
      <c r="U75" s="1">
        <f t="shared" si="101"/>
        <v>665.31841388999987</v>
      </c>
      <c r="V75" s="1">
        <f t="shared" si="101"/>
        <v>862.52134618000002</v>
      </c>
      <c r="W75" s="1">
        <f t="shared" si="101"/>
        <v>1015.64480688</v>
      </c>
      <c r="X75" s="1">
        <f t="shared" si="101"/>
        <v>1198.7795548100003</v>
      </c>
      <c r="Y75" s="1">
        <f t="shared" ref="Y75" si="103">+Y66+Y38</f>
        <v>1349.52128152</v>
      </c>
      <c r="Z75" s="1"/>
      <c r="AA75" s="1"/>
      <c r="AB75" s="1"/>
      <c r="AC75" s="1">
        <f t="shared" ref="AC75:AG80" si="104">+AC66+AC38</f>
        <v>449.83715424000002</v>
      </c>
      <c r="AD75" s="1">
        <f t="shared" si="104"/>
        <v>740.87873124999999</v>
      </c>
      <c r="AE75" s="1">
        <f t="shared" si="104"/>
        <v>884.73316851000004</v>
      </c>
      <c r="AF75" s="1">
        <f t="shared" si="104"/>
        <v>926.96197660999997</v>
      </c>
      <c r="AG75" s="1">
        <f t="shared" si="104"/>
        <v>976.26680924000004</v>
      </c>
      <c r="AH75" s="1">
        <f t="shared" ref="AH75" si="105">+AH66+AH38</f>
        <v>1013.73816962</v>
      </c>
    </row>
    <row r="76" spans="1:34" x14ac:dyDescent="0.25">
      <c r="A76" t="s">
        <v>1231</v>
      </c>
      <c r="B76" s="1">
        <f t="shared" si="99"/>
        <v>488.58612764000003</v>
      </c>
      <c r="C76" s="1">
        <f t="shared" si="99"/>
        <v>583.24928412999998</v>
      </c>
      <c r="D76" s="1">
        <f t="shared" si="99"/>
        <v>665.91198759000008</v>
      </c>
      <c r="E76" s="1">
        <f t="shared" si="99"/>
        <v>740.73194035999995</v>
      </c>
      <c r="F76" s="1">
        <f t="shared" si="99"/>
        <v>615.04425914000001</v>
      </c>
      <c r="G76" s="1">
        <f t="shared" ref="G76" si="106">+G67+G39</f>
        <v>515.56896086999996</v>
      </c>
      <c r="H76" s="1"/>
      <c r="I76" s="7">
        <f>+F67/$F$75</f>
        <v>0.12151765307883461</v>
      </c>
      <c r="K76" s="1">
        <f t="shared" ref="K76:X76" si="107">+K67+K39</f>
        <v>26.640193770000003</v>
      </c>
      <c r="L76" s="1">
        <f t="shared" si="107"/>
        <v>26.198001999999999</v>
      </c>
      <c r="M76" s="1">
        <f t="shared" si="107"/>
        <v>67.244567749999987</v>
      </c>
      <c r="N76" s="1">
        <f t="shared" si="107"/>
        <v>142.49756589999998</v>
      </c>
      <c r="O76" s="1">
        <f t="shared" si="107"/>
        <v>175.36494285999999</v>
      </c>
      <c r="P76" s="1">
        <f t="shared" ref="P76" si="108">+P67+P39</f>
        <v>98.304831960000001</v>
      </c>
      <c r="Q76" s="1"/>
      <c r="R76" s="1"/>
      <c r="S76" s="1"/>
      <c r="T76" s="1">
        <f t="shared" si="107"/>
        <v>390.99008394999998</v>
      </c>
      <c r="U76" s="1">
        <f t="shared" si="107"/>
        <v>633.8939287899999</v>
      </c>
      <c r="V76" s="1">
        <f t="shared" si="107"/>
        <v>828.17908800999999</v>
      </c>
      <c r="W76" s="1">
        <f t="shared" si="107"/>
        <v>977.69439848999991</v>
      </c>
      <c r="X76" s="1">
        <f t="shared" si="107"/>
        <v>1170.8924980900001</v>
      </c>
      <c r="Y76" s="1">
        <f t="shared" ref="Y76" si="109">+Y67+Y39</f>
        <v>1329.6327629100001</v>
      </c>
      <c r="Z76" s="1"/>
      <c r="AA76" s="1"/>
      <c r="AB76" s="1"/>
      <c r="AC76" s="1">
        <f t="shared" si="104"/>
        <v>449.83715424000002</v>
      </c>
      <c r="AD76" s="1">
        <f t="shared" si="104"/>
        <v>740.87873124999999</v>
      </c>
      <c r="AE76" s="1">
        <f t="shared" si="104"/>
        <v>884.73316851000004</v>
      </c>
      <c r="AF76" s="1">
        <f t="shared" si="104"/>
        <v>926.96197660999997</v>
      </c>
      <c r="AG76" s="1">
        <f t="shared" si="104"/>
        <v>0</v>
      </c>
      <c r="AH76" s="1">
        <f t="shared" ref="AH76" si="110">+AH67+AH39</f>
        <v>36.47136038</v>
      </c>
    </row>
    <row r="77" spans="1:34" x14ac:dyDescent="0.25">
      <c r="A77" t="s">
        <v>1232</v>
      </c>
      <c r="B77" s="1">
        <f t="shared" si="99"/>
        <v>41.707415010000005</v>
      </c>
      <c r="C77" s="1">
        <f t="shared" si="99"/>
        <v>32.202259890000001</v>
      </c>
      <c r="D77" s="1">
        <f t="shared" si="99"/>
        <v>47.072711589999997</v>
      </c>
      <c r="E77" s="1">
        <f t="shared" si="99"/>
        <v>51.104729719999995</v>
      </c>
      <c r="F77" s="1">
        <f t="shared" si="99"/>
        <v>27.116135100000001</v>
      </c>
      <c r="G77" s="1">
        <f t="shared" ref="G77" si="111">+G68+G40</f>
        <v>10.003952699999999</v>
      </c>
      <c r="H77" s="1"/>
      <c r="I77" s="7">
        <f>+F68/$F$75</f>
        <v>4.7764549855217886E-3</v>
      </c>
      <c r="K77" s="1">
        <f t="shared" ref="K77:X77" si="112">+K68+K40</f>
        <v>0</v>
      </c>
      <c r="L77" s="1">
        <f t="shared" si="112"/>
        <v>0</v>
      </c>
      <c r="M77" s="1">
        <f t="shared" si="112"/>
        <v>0</v>
      </c>
      <c r="N77" s="1">
        <f t="shared" si="112"/>
        <v>0</v>
      </c>
      <c r="O77" s="1">
        <f t="shared" si="112"/>
        <v>0</v>
      </c>
      <c r="P77" s="1">
        <f t="shared" ref="P77" si="113">+P68+P40</f>
        <v>0</v>
      </c>
      <c r="Q77" s="1"/>
      <c r="R77" s="1"/>
      <c r="S77" s="1"/>
      <c r="T77" s="145">
        <f t="shared" si="112"/>
        <v>0</v>
      </c>
      <c r="U77" s="145">
        <f t="shared" si="112"/>
        <v>0</v>
      </c>
      <c r="V77" s="145">
        <f t="shared" si="112"/>
        <v>0</v>
      </c>
      <c r="W77" s="145">
        <f>+W68+W40</f>
        <v>0</v>
      </c>
      <c r="X77" s="145">
        <f t="shared" si="112"/>
        <v>0</v>
      </c>
      <c r="Y77" s="145">
        <f t="shared" ref="Y77" si="114">+Y68+Y40</f>
        <v>0</v>
      </c>
      <c r="Z77" s="1"/>
      <c r="AA77" s="1"/>
      <c r="AB77" s="1"/>
      <c r="AC77" s="1">
        <f t="shared" si="104"/>
        <v>0</v>
      </c>
      <c r="AD77" s="1">
        <f t="shared" si="104"/>
        <v>0</v>
      </c>
      <c r="AE77" s="1">
        <f t="shared" si="104"/>
        <v>0</v>
      </c>
      <c r="AF77" s="1">
        <f t="shared" si="104"/>
        <v>0</v>
      </c>
      <c r="AG77" s="1">
        <f t="shared" si="104"/>
        <v>0</v>
      </c>
      <c r="AH77" s="1">
        <f t="shared" ref="AH77" si="115">+AH68+AH40</f>
        <v>0</v>
      </c>
    </row>
    <row r="78" spans="1:34" x14ac:dyDescent="0.25">
      <c r="A78" t="s">
        <v>1233</v>
      </c>
      <c r="B78" s="1">
        <f t="shared" si="99"/>
        <v>0</v>
      </c>
      <c r="C78" s="1">
        <f t="shared" si="99"/>
        <v>0</v>
      </c>
      <c r="D78" s="1">
        <f t="shared" si="99"/>
        <v>0</v>
      </c>
      <c r="E78" s="1">
        <f t="shared" si="99"/>
        <v>0</v>
      </c>
      <c r="F78" s="1">
        <f t="shared" si="99"/>
        <v>0</v>
      </c>
      <c r="G78" s="1">
        <f t="shared" ref="G78" si="116">+G69+G41</f>
        <v>0</v>
      </c>
      <c r="H78" s="1"/>
      <c r="I78" s="7">
        <f>+F69/$F$75</f>
        <v>0</v>
      </c>
      <c r="K78" s="1">
        <f t="shared" ref="K78:X78" si="117">+K69+K41</f>
        <v>20.754935670000002</v>
      </c>
      <c r="L78" s="1">
        <f t="shared" si="117"/>
        <v>18.280534369999998</v>
      </c>
      <c r="M78" s="1">
        <f t="shared" si="117"/>
        <v>22.45497688</v>
      </c>
      <c r="N78" s="1">
        <f t="shared" si="117"/>
        <v>19.708321599999998</v>
      </c>
      <c r="O78" s="1">
        <f t="shared" si="117"/>
        <v>15.804869590000001</v>
      </c>
      <c r="P78" s="1">
        <f t="shared" ref="P78" si="118">+P69+P41</f>
        <v>11.46231116</v>
      </c>
      <c r="Q78" s="1"/>
      <c r="R78" s="1"/>
      <c r="S78" s="1"/>
      <c r="T78" s="145">
        <f t="shared" si="117"/>
        <v>0</v>
      </c>
      <c r="U78" s="145">
        <f t="shared" si="117"/>
        <v>0.77537966000000003</v>
      </c>
      <c r="V78" s="145">
        <f t="shared" si="117"/>
        <v>0.67400319999999991</v>
      </c>
      <c r="W78" s="145">
        <f t="shared" si="117"/>
        <v>0.4953243</v>
      </c>
      <c r="X78" s="145">
        <f t="shared" si="117"/>
        <v>0</v>
      </c>
      <c r="Y78" s="145">
        <f t="shared" ref="Y78" si="119">+Y69+Y41</f>
        <v>0.21363659000000002</v>
      </c>
      <c r="Z78" s="1"/>
      <c r="AA78" s="1"/>
      <c r="AB78" s="1"/>
      <c r="AC78" s="1">
        <f t="shared" si="104"/>
        <v>0</v>
      </c>
      <c r="AD78" s="1">
        <f t="shared" si="104"/>
        <v>0</v>
      </c>
      <c r="AE78" s="1">
        <f t="shared" si="104"/>
        <v>0</v>
      </c>
      <c r="AF78" s="1">
        <f t="shared" si="104"/>
        <v>0</v>
      </c>
      <c r="AG78" s="1">
        <f t="shared" si="104"/>
        <v>0</v>
      </c>
      <c r="AH78" s="1">
        <f t="shared" ref="AH78" si="120">+AH69+AH41</f>
        <v>0</v>
      </c>
    </row>
    <row r="79" spans="1:34" x14ac:dyDescent="0.25">
      <c r="A79" t="s">
        <v>1234</v>
      </c>
      <c r="B79" s="1">
        <f t="shared" si="99"/>
        <v>82.553219499999997</v>
      </c>
      <c r="C79" s="1">
        <f t="shared" si="99"/>
        <v>85.665064459999996</v>
      </c>
      <c r="D79" s="1">
        <f t="shared" si="99"/>
        <v>308.53248879</v>
      </c>
      <c r="E79" s="1">
        <f t="shared" si="99"/>
        <v>205.00520126999999</v>
      </c>
      <c r="F79" s="1">
        <f t="shared" si="99"/>
        <v>356.90290804</v>
      </c>
      <c r="G79" s="1">
        <f t="shared" ref="G79" si="121">+G70+G42</f>
        <v>596.88891824999996</v>
      </c>
      <c r="H79" s="1"/>
      <c r="I79" s="7">
        <f>+F70/$F$75</f>
        <v>1.4926424363366646E-2</v>
      </c>
      <c r="K79" s="1">
        <f t="shared" ref="K79:X79" si="122">+K70+K42</f>
        <v>1.9592129999999999E-2</v>
      </c>
      <c r="L79" s="1">
        <f t="shared" si="122"/>
        <v>3.9680779999999999E-2</v>
      </c>
      <c r="M79" s="1">
        <f t="shared" si="122"/>
        <v>1.4937069999999998E-2</v>
      </c>
      <c r="N79" s="1">
        <f t="shared" si="122"/>
        <v>7.9842400000000001E-3</v>
      </c>
      <c r="O79" s="1">
        <f t="shared" si="122"/>
        <v>7.9097899999999999E-3</v>
      </c>
      <c r="P79" s="1">
        <f t="shared" ref="P79" si="123">+P70+P42</f>
        <v>7.4217899999999993E-3</v>
      </c>
      <c r="Q79" s="1"/>
      <c r="R79" s="1"/>
      <c r="S79" s="1"/>
      <c r="T79" s="1">
        <f t="shared" si="122"/>
        <v>16.467971739999999</v>
      </c>
      <c r="U79" s="1">
        <f t="shared" si="122"/>
        <v>30.648249229999998</v>
      </c>
      <c r="V79" s="1">
        <f t="shared" si="122"/>
        <v>33.436599940000001</v>
      </c>
      <c r="W79" s="1">
        <f t="shared" si="122"/>
        <v>37.452048090000005</v>
      </c>
      <c r="X79" s="1">
        <f t="shared" si="122"/>
        <v>27.886768719999999</v>
      </c>
      <c r="Y79" s="1">
        <f t="shared" ref="Y79" si="124">+Y70+Y42</f>
        <v>19.674450309999997</v>
      </c>
      <c r="Z79" s="1"/>
      <c r="AA79" s="1"/>
      <c r="AB79" s="1"/>
      <c r="AC79" s="1">
        <f t="shared" si="104"/>
        <v>0</v>
      </c>
      <c r="AD79" s="1">
        <f t="shared" si="104"/>
        <v>0</v>
      </c>
      <c r="AE79" s="1">
        <f t="shared" si="104"/>
        <v>0</v>
      </c>
      <c r="AF79" s="1">
        <f t="shared" si="104"/>
        <v>0</v>
      </c>
      <c r="AG79" s="1">
        <f t="shared" si="104"/>
        <v>0</v>
      </c>
      <c r="AH79" s="1">
        <f t="shared" ref="AH79" si="125">+AH70+AH42</f>
        <v>0</v>
      </c>
    </row>
    <row r="80" spans="1:34" x14ac:dyDescent="0.25">
      <c r="A80" t="s">
        <v>1235</v>
      </c>
      <c r="B80" s="1">
        <f t="shared" ref="B80:F81" si="126">+B71+B43</f>
        <v>0.31547754</v>
      </c>
      <c r="C80" s="1">
        <f t="shared" si="126"/>
        <v>1.87875057</v>
      </c>
      <c r="D80" s="1">
        <f t="shared" si="126"/>
        <v>5.4133599999999999E-3</v>
      </c>
      <c r="E80" s="1">
        <f t="shared" si="126"/>
        <v>4.1789300000000008E-3</v>
      </c>
      <c r="F80" s="1">
        <f t="shared" si="126"/>
        <v>4.8025100000000003E-3</v>
      </c>
      <c r="G80" s="1">
        <f t="shared" ref="G80" si="127">+G71+G43</f>
        <v>7.3552917899999999</v>
      </c>
      <c r="H80" s="1"/>
      <c r="I80" s="7">
        <f>+F71/$F$75</f>
        <v>4.8069896105926309E-6</v>
      </c>
      <c r="K80" s="1">
        <f t="shared" ref="K80:X80" si="128">+K71+K43</f>
        <v>0</v>
      </c>
      <c r="L80" s="1">
        <f t="shared" si="128"/>
        <v>0</v>
      </c>
      <c r="M80" s="1">
        <f t="shared" si="128"/>
        <v>0</v>
      </c>
      <c r="N80" s="1">
        <f t="shared" si="128"/>
        <v>0</v>
      </c>
      <c r="O80" s="1">
        <f t="shared" si="128"/>
        <v>0</v>
      </c>
      <c r="P80" s="1">
        <f t="shared" ref="P80" si="129">+P71+P43</f>
        <v>0</v>
      </c>
      <c r="Q80" s="1"/>
      <c r="R80" s="1"/>
      <c r="S80" s="1"/>
      <c r="T80" s="145">
        <f t="shared" si="128"/>
        <v>0</v>
      </c>
      <c r="U80" s="145">
        <f t="shared" si="128"/>
        <v>8.5621000000000004E-4</v>
      </c>
      <c r="V80" s="145">
        <f t="shared" si="128"/>
        <v>0.23165503000000001</v>
      </c>
      <c r="W80" s="145">
        <f t="shared" si="128"/>
        <v>3.0360000000000001E-3</v>
      </c>
      <c r="X80" s="145">
        <f t="shared" si="128"/>
        <v>2.8800000000000001E-4</v>
      </c>
      <c r="Y80" s="145">
        <f t="shared" ref="Y80" si="130">+Y71+Y43</f>
        <v>4.3170999999999997E-4</v>
      </c>
      <c r="Z80" s="1"/>
      <c r="AA80" s="1"/>
      <c r="AB80" s="1"/>
      <c r="AC80" s="1">
        <f t="shared" si="104"/>
        <v>0</v>
      </c>
      <c r="AD80" s="1">
        <f t="shared" si="104"/>
        <v>0</v>
      </c>
      <c r="AE80" s="1">
        <f t="shared" si="104"/>
        <v>0</v>
      </c>
      <c r="AF80" s="1">
        <f t="shared" si="104"/>
        <v>0</v>
      </c>
      <c r="AG80" s="1">
        <f t="shared" si="104"/>
        <v>0</v>
      </c>
      <c r="AH80" s="1">
        <f t="shared" ref="AH80" si="131">+AH71+AH43</f>
        <v>0</v>
      </c>
    </row>
    <row r="81" spans="1:34" x14ac:dyDescent="0.25">
      <c r="A81" t="s">
        <v>1333</v>
      </c>
      <c r="B81" s="1">
        <f t="shared" si="126"/>
        <v>0</v>
      </c>
      <c r="C81" s="1">
        <f t="shared" si="126"/>
        <v>0.18084428544685471</v>
      </c>
      <c r="D81" s="1">
        <f t="shared" si="126"/>
        <v>0.1466181891998016</v>
      </c>
      <c r="E81" s="1">
        <f t="shared" si="126"/>
        <v>0.14033952444267425</v>
      </c>
      <c r="F81" s="1">
        <f t="shared" si="126"/>
        <v>0.16444982123891991</v>
      </c>
      <c r="G81" s="1">
        <f t="shared" ref="G81" si="132">+G72+G44</f>
        <v>0.14478794359606573</v>
      </c>
      <c r="H81" s="1"/>
      <c r="I81" s="7"/>
    </row>
    <row r="83" spans="1:34" x14ac:dyDescent="0.25">
      <c r="A83" t="s">
        <v>1325</v>
      </c>
      <c r="B83" s="7">
        <f t="shared" ref="B83:F87" si="133">+B66/B75</f>
        <v>0.13536644686724936</v>
      </c>
      <c r="C83" s="7">
        <f t="shared" si="133"/>
        <v>0.15314829201076219</v>
      </c>
      <c r="D83" s="7">
        <f t="shared" si="133"/>
        <v>0.12787010583019187</v>
      </c>
      <c r="E83" s="7">
        <f t="shared" si="133"/>
        <v>0.12306819279219786</v>
      </c>
      <c r="F83" s="7">
        <f t="shared" si="133"/>
        <v>0.14122533941733362</v>
      </c>
      <c r="G83" s="7">
        <f t="shared" ref="G83" si="134">+G66/G75</f>
        <v>0.12647577606491078</v>
      </c>
      <c r="H83" s="7">
        <f>+AVERAGE(B83:F83)</f>
        <v>0.13613567538354698</v>
      </c>
      <c r="I83" s="7"/>
      <c r="K83" s="7">
        <f t="shared" ref="K83:X83" si="135">+K66/K75</f>
        <v>9.5742075871900978E-2</v>
      </c>
      <c r="L83" s="7">
        <f t="shared" si="135"/>
        <v>4.7864231014022089E-2</v>
      </c>
      <c r="M83" s="7">
        <f t="shared" si="135"/>
        <v>1.035785117844581E-2</v>
      </c>
      <c r="N83" s="7">
        <f t="shared" si="135"/>
        <v>4.2589911860764773E-2</v>
      </c>
      <c r="O83" s="7">
        <f t="shared" si="135"/>
        <v>0.1845022777586996</v>
      </c>
      <c r="P83" s="7">
        <f t="shared" ref="P83" si="136">+P66/P75</f>
        <v>0.25117902715083512</v>
      </c>
      <c r="Q83" s="7"/>
      <c r="R83" s="7"/>
      <c r="S83" s="7"/>
      <c r="T83" s="7">
        <f t="shared" si="135"/>
        <v>6.5424475790169648E-2</v>
      </c>
      <c r="U83" s="7">
        <f t="shared" si="135"/>
        <v>8.4950884042936797E-2</v>
      </c>
      <c r="V83" s="7">
        <f t="shared" si="135"/>
        <v>8.7288957801964939E-2</v>
      </c>
      <c r="W83" s="7">
        <f t="shared" si="135"/>
        <v>8.9832973547394862E-2</v>
      </c>
      <c r="X83" s="7">
        <f t="shared" si="135"/>
        <v>5.9380743702525308E-2</v>
      </c>
      <c r="Y83" s="7">
        <f t="shared" ref="Y83" si="137">+Y66/Y75</f>
        <v>5.181179165344179E-2</v>
      </c>
      <c r="Z83" s="7"/>
      <c r="AA83" s="7"/>
      <c r="AB83" s="7"/>
      <c r="AC83" s="7">
        <f t="shared" ref="AC83:AG88" si="138">+AC66/AC75</f>
        <v>0</v>
      </c>
      <c r="AD83" s="7">
        <f t="shared" si="138"/>
        <v>1.5804379186651139E-3</v>
      </c>
      <c r="AE83" s="7">
        <f t="shared" si="138"/>
        <v>0</v>
      </c>
      <c r="AF83" s="7">
        <f t="shared" si="138"/>
        <v>0</v>
      </c>
      <c r="AG83" s="7">
        <f t="shared" si="138"/>
        <v>0</v>
      </c>
      <c r="AH83" s="7">
        <f t="shared" ref="AH83" si="139">+AH66/AH75</f>
        <v>1.4096084243682482E-2</v>
      </c>
    </row>
    <row r="84" spans="1:34" x14ac:dyDescent="0.25">
      <c r="A84" t="s">
        <v>1231</v>
      </c>
      <c r="B84" s="7">
        <f t="shared" si="133"/>
        <v>0.12648339206538836</v>
      </c>
      <c r="C84" s="7">
        <f t="shared" si="133"/>
        <v>0.14034364155645554</v>
      </c>
      <c r="D84" s="7">
        <f t="shared" si="133"/>
        <v>0.17858492091483388</v>
      </c>
      <c r="E84" s="7">
        <f t="shared" si="133"/>
        <v>0.14384502771436558</v>
      </c>
      <c r="F84" s="7">
        <f t="shared" si="133"/>
        <v>0.19739134144550272</v>
      </c>
      <c r="G84" s="7">
        <f t="shared" ref="G84" si="140">+G67/G76</f>
        <v>0.16304076486325811</v>
      </c>
      <c r="H84" s="7"/>
      <c r="K84" s="7">
        <f t="shared" ref="K84:X84" si="141">+K67/K76</f>
        <v>6.280960320507456E-4</v>
      </c>
      <c r="L84" s="7">
        <f t="shared" si="141"/>
        <v>1.8327351833929933E-5</v>
      </c>
      <c r="M84" s="7">
        <f t="shared" si="141"/>
        <v>7.1402050167836802E-6</v>
      </c>
      <c r="N84" s="7">
        <f t="shared" si="141"/>
        <v>4.3508849437827492E-2</v>
      </c>
      <c r="O84" s="7">
        <f>+O67/O76</f>
        <v>0.19654165814381633</v>
      </c>
      <c r="P84" s="7">
        <f>+P67/P76</f>
        <v>0.27594919516304112</v>
      </c>
      <c r="Q84" s="7"/>
      <c r="R84" s="7"/>
      <c r="S84" s="7"/>
      <c r="T84" s="7">
        <f t="shared" si="141"/>
        <v>5.3520027026250618E-2</v>
      </c>
      <c r="U84" s="7">
        <f t="shared" si="141"/>
        <v>7.9090603842348894E-2</v>
      </c>
      <c r="V84" s="7">
        <f t="shared" si="141"/>
        <v>8.6452490236188478E-2</v>
      </c>
      <c r="W84" s="7">
        <f t="shared" si="141"/>
        <v>8.9109884606637754E-2</v>
      </c>
      <c r="X84" s="7">
        <f t="shared" si="141"/>
        <v>5.7393052632603539E-2</v>
      </c>
      <c r="Y84" s="7">
        <f t="shared" ref="Y84" si="142">+Y67/Y76</f>
        <v>5.0008171116719638E-2</v>
      </c>
      <c r="Z84" s="7"/>
      <c r="AA84" s="7"/>
      <c r="AB84" s="7"/>
      <c r="AC84" s="7">
        <f t="shared" si="138"/>
        <v>0</v>
      </c>
      <c r="AD84" s="7">
        <f t="shared" si="138"/>
        <v>1.5804379186651139E-3</v>
      </c>
      <c r="AE84" s="7">
        <f t="shared" si="138"/>
        <v>0</v>
      </c>
      <c r="AF84" s="7">
        <f t="shared" si="138"/>
        <v>0</v>
      </c>
      <c r="AG84" s="7" t="e">
        <f t="shared" si="138"/>
        <v>#DIV/0!</v>
      </c>
      <c r="AH84" s="7">
        <f t="shared" ref="AH84" si="143">+AH67/AH76</f>
        <v>0.39180711909600563</v>
      </c>
    </row>
    <row r="85" spans="1:34" x14ac:dyDescent="0.25">
      <c r="A85" t="s">
        <v>1232</v>
      </c>
      <c r="B85" s="7">
        <f t="shared" si="133"/>
        <v>0.18455719512116553</v>
      </c>
      <c r="C85" s="7">
        <f t="shared" si="133"/>
        <v>0.20150582357156427</v>
      </c>
      <c r="D85" s="7">
        <f t="shared" si="133"/>
        <v>0.12653913846903589</v>
      </c>
      <c r="E85" s="7">
        <f t="shared" si="133"/>
        <v>0.12072132645651336</v>
      </c>
      <c r="F85" s="7">
        <f t="shared" si="133"/>
        <v>0.17598392294482998</v>
      </c>
      <c r="G85" s="7">
        <f t="shared" ref="G85" si="144">+G68/G77</f>
        <v>0.19792539802792153</v>
      </c>
      <c r="H85" s="7"/>
      <c r="K85" s="7" t="e">
        <f t="shared" ref="K85:X85" si="145">+K68/K77</f>
        <v>#DIV/0!</v>
      </c>
      <c r="L85" s="7" t="e">
        <f t="shared" si="145"/>
        <v>#DIV/0!</v>
      </c>
      <c r="M85" s="7" t="e">
        <f t="shared" si="145"/>
        <v>#DIV/0!</v>
      </c>
      <c r="N85" s="7" t="e">
        <f t="shared" si="145"/>
        <v>#DIV/0!</v>
      </c>
      <c r="O85" s="7" t="e">
        <f t="shared" si="145"/>
        <v>#DIV/0!</v>
      </c>
      <c r="P85" s="7" t="e">
        <f t="shared" ref="P85" si="146">+P68/P77</f>
        <v>#DIV/0!</v>
      </c>
      <c r="Q85" s="7"/>
      <c r="R85" s="7"/>
      <c r="S85" s="7"/>
      <c r="T85" s="7" t="e">
        <f t="shared" si="145"/>
        <v>#DIV/0!</v>
      </c>
      <c r="U85" s="7" t="e">
        <f t="shared" si="145"/>
        <v>#DIV/0!</v>
      </c>
      <c r="V85" s="7" t="e">
        <f t="shared" si="145"/>
        <v>#DIV/0!</v>
      </c>
      <c r="W85" s="7" t="e">
        <f t="shared" si="145"/>
        <v>#DIV/0!</v>
      </c>
      <c r="X85" s="7" t="e">
        <f t="shared" si="145"/>
        <v>#DIV/0!</v>
      </c>
      <c r="Y85" s="7" t="e">
        <f t="shared" ref="Y85" si="147">+Y68/Y77</f>
        <v>#DIV/0!</v>
      </c>
      <c r="Z85" s="7"/>
      <c r="AA85" s="7"/>
      <c r="AB85" s="7"/>
      <c r="AC85" s="7" t="e">
        <f t="shared" si="138"/>
        <v>#DIV/0!</v>
      </c>
      <c r="AD85" s="7" t="e">
        <f t="shared" si="138"/>
        <v>#DIV/0!</v>
      </c>
      <c r="AE85" s="7" t="e">
        <f t="shared" si="138"/>
        <v>#DIV/0!</v>
      </c>
      <c r="AF85" s="7" t="e">
        <f t="shared" si="138"/>
        <v>#DIV/0!</v>
      </c>
      <c r="AG85" s="7" t="e">
        <f t="shared" si="138"/>
        <v>#DIV/0!</v>
      </c>
      <c r="AH85" s="7" t="e">
        <f t="shared" ref="AH85" si="148">+AH68/AH77</f>
        <v>#DIV/0!</v>
      </c>
    </row>
    <row r="86" spans="1:34" x14ac:dyDescent="0.25">
      <c r="A86" t="s">
        <v>1233</v>
      </c>
      <c r="B86" s="7" t="e">
        <f t="shared" si="133"/>
        <v>#DIV/0!</v>
      </c>
      <c r="C86" s="7" t="e">
        <f t="shared" si="133"/>
        <v>#DIV/0!</v>
      </c>
      <c r="D86" s="7" t="e">
        <f t="shared" si="133"/>
        <v>#DIV/0!</v>
      </c>
      <c r="E86" s="7" t="e">
        <f t="shared" si="133"/>
        <v>#DIV/0!</v>
      </c>
      <c r="F86" s="7" t="e">
        <f t="shared" si="133"/>
        <v>#DIV/0!</v>
      </c>
      <c r="G86" s="7" t="e">
        <f t="shared" ref="G86" si="149">+G69/G78</f>
        <v>#DIV/0!</v>
      </c>
      <c r="H86" s="7"/>
      <c r="K86" s="7">
        <f t="shared" ref="K86:X86" si="150">+K69/K78</f>
        <v>0.21697292690283726</v>
      </c>
      <c r="L86" s="7">
        <f t="shared" si="150"/>
        <v>0.11436587507151741</v>
      </c>
      <c r="M86" s="7">
        <f t="shared" si="150"/>
        <v>4.0696191533999032E-2</v>
      </c>
      <c r="N86" s="7">
        <f t="shared" si="150"/>
        <v>3.5557828526605745E-2</v>
      </c>
      <c r="O86" s="7">
        <f t="shared" si="150"/>
        <v>5.0509671430955479E-2</v>
      </c>
      <c r="P86" s="7">
        <f t="shared" ref="P86" si="151">+P69/P78</f>
        <v>3.8256453160184493E-2</v>
      </c>
      <c r="Q86" s="7"/>
      <c r="R86" s="7"/>
      <c r="S86" s="7"/>
      <c r="T86" s="7" t="e">
        <f t="shared" si="150"/>
        <v>#DIV/0!</v>
      </c>
      <c r="U86" s="7">
        <f t="shared" si="150"/>
        <v>0.14467173410249115</v>
      </c>
      <c r="V86" s="7">
        <f t="shared" si="150"/>
        <v>0.17416978138976197</v>
      </c>
      <c r="W86" s="7">
        <f t="shared" si="150"/>
        <v>0.16710357234644049</v>
      </c>
      <c r="X86" s="7" t="e">
        <f t="shared" si="150"/>
        <v>#DIV/0!</v>
      </c>
      <c r="Y86" s="7">
        <f t="shared" ref="Y86" si="152">+Y69/Y78</f>
        <v>9.0642057149479871E-2</v>
      </c>
      <c r="Z86" s="7"/>
      <c r="AA86" s="7"/>
      <c r="AB86" s="7"/>
      <c r="AC86" s="7" t="e">
        <f t="shared" si="138"/>
        <v>#DIV/0!</v>
      </c>
      <c r="AD86" s="7" t="e">
        <f t="shared" si="138"/>
        <v>#DIV/0!</v>
      </c>
      <c r="AE86" s="7" t="e">
        <f t="shared" si="138"/>
        <v>#DIV/0!</v>
      </c>
      <c r="AF86" s="7" t="e">
        <f t="shared" si="138"/>
        <v>#DIV/0!</v>
      </c>
      <c r="AG86" s="7" t="e">
        <f t="shared" si="138"/>
        <v>#DIV/0!</v>
      </c>
      <c r="AH86" s="7" t="e">
        <f t="shared" ref="AH86" si="153">+AH69/AH78</f>
        <v>#DIV/0!</v>
      </c>
    </row>
    <row r="87" spans="1:34" x14ac:dyDescent="0.25">
      <c r="A87" t="s">
        <v>1234</v>
      </c>
      <c r="B87" s="7">
        <f t="shared" si="133"/>
        <v>0.1597839794727812</v>
      </c>
      <c r="C87" s="7">
        <f t="shared" si="133"/>
        <v>0.20357793109632361</v>
      </c>
      <c r="D87" s="7">
        <f t="shared" si="133"/>
        <v>1.859904541173231E-2</v>
      </c>
      <c r="E87" s="7">
        <f t="shared" si="133"/>
        <v>4.8563771349819471E-2</v>
      </c>
      <c r="F87" s="7">
        <f t="shared" si="133"/>
        <v>4.1783112897271976E-2</v>
      </c>
      <c r="G87" s="7">
        <f t="shared" ref="G87" si="154">+G70/G79</f>
        <v>8.2930693092994126E-2</v>
      </c>
      <c r="H87" s="7">
        <f>+G87-F87</f>
        <v>4.114758019572215E-2</v>
      </c>
      <c r="K87" s="7">
        <f t="shared" ref="K87:X87" si="155">+K70/K79</f>
        <v>1</v>
      </c>
      <c r="L87" s="7">
        <f t="shared" si="155"/>
        <v>1</v>
      </c>
      <c r="M87" s="7">
        <f t="shared" si="155"/>
        <v>1</v>
      </c>
      <c r="N87" s="7">
        <f t="shared" si="155"/>
        <v>1</v>
      </c>
      <c r="O87" s="7">
        <f t="shared" si="155"/>
        <v>1</v>
      </c>
      <c r="P87" s="7">
        <f t="shared" ref="P87" si="156">+P70/P79</f>
        <v>1</v>
      </c>
      <c r="Q87" s="7"/>
      <c r="R87" s="7"/>
      <c r="S87" s="7"/>
      <c r="T87" s="7">
        <f t="shared" si="155"/>
        <v>0.34806531918423128</v>
      </c>
      <c r="U87" s="7">
        <f t="shared" si="155"/>
        <v>0.20462187098965981</v>
      </c>
      <c r="V87" s="7">
        <f t="shared" si="155"/>
        <v>9.993237518156578E-2</v>
      </c>
      <c r="W87" s="7">
        <f t="shared" si="155"/>
        <v>0.10761364960107846</v>
      </c>
      <c r="X87" s="7">
        <f t="shared" si="155"/>
        <v>0.14282897993640334</v>
      </c>
      <c r="Y87" s="7">
        <f t="shared" ref="Y87" si="157">+Y70/Y79</f>
        <v>0.17326108309452434</v>
      </c>
      <c r="Z87" s="7"/>
      <c r="AA87" s="7"/>
      <c r="AB87" s="7"/>
      <c r="AC87" s="7" t="e">
        <f t="shared" si="138"/>
        <v>#DIV/0!</v>
      </c>
      <c r="AD87" s="7" t="e">
        <f t="shared" si="138"/>
        <v>#DIV/0!</v>
      </c>
      <c r="AE87" s="7" t="e">
        <f t="shared" si="138"/>
        <v>#DIV/0!</v>
      </c>
      <c r="AF87" s="7" t="e">
        <f t="shared" si="138"/>
        <v>#DIV/0!</v>
      </c>
      <c r="AG87" s="7" t="e">
        <f t="shared" si="138"/>
        <v>#DIV/0!</v>
      </c>
      <c r="AH87" s="7" t="e">
        <f t="shared" ref="AH87" si="158">+AH70/AH79</f>
        <v>#DIV/0!</v>
      </c>
    </row>
    <row r="88" spans="1:34" x14ac:dyDescent="0.25">
      <c r="A88" t="s">
        <v>1235</v>
      </c>
      <c r="B88" s="7">
        <f t="shared" ref="B88:D89" si="159">+B71/B80</f>
        <v>1</v>
      </c>
      <c r="C88" s="7">
        <f>+C71/C80</f>
        <v>1</v>
      </c>
      <c r="D88" s="7">
        <f t="shared" si="159"/>
        <v>1</v>
      </c>
      <c r="E88" s="7">
        <f t="shared" ref="E88:G89" si="160">+E71/E80</f>
        <v>1</v>
      </c>
      <c r="F88" s="7">
        <f t="shared" si="160"/>
        <v>1</v>
      </c>
      <c r="G88" s="7">
        <f t="shared" si="160"/>
        <v>1</v>
      </c>
      <c r="H88" s="7"/>
      <c r="K88" s="7" t="e">
        <f t="shared" ref="K88:X88" si="161">+K71/K80</f>
        <v>#DIV/0!</v>
      </c>
      <c r="L88" s="7" t="e">
        <f t="shared" si="161"/>
        <v>#DIV/0!</v>
      </c>
      <c r="M88" s="7" t="e">
        <f t="shared" si="161"/>
        <v>#DIV/0!</v>
      </c>
      <c r="N88" s="7" t="e">
        <f t="shared" si="161"/>
        <v>#DIV/0!</v>
      </c>
      <c r="O88" s="7" t="e">
        <f t="shared" si="161"/>
        <v>#DIV/0!</v>
      </c>
      <c r="P88" s="7" t="e">
        <f t="shared" ref="P88" si="162">+P71/P80</f>
        <v>#DIV/0!</v>
      </c>
      <c r="Q88" s="7"/>
      <c r="R88" s="7"/>
      <c r="S88" s="7"/>
      <c r="T88" s="7" t="e">
        <f t="shared" si="161"/>
        <v>#DIV/0!</v>
      </c>
      <c r="U88" s="7">
        <f t="shared" si="161"/>
        <v>1</v>
      </c>
      <c r="V88" s="7">
        <f t="shared" si="161"/>
        <v>1</v>
      </c>
      <c r="W88" s="7">
        <f t="shared" si="161"/>
        <v>1</v>
      </c>
      <c r="X88" s="7">
        <f t="shared" si="161"/>
        <v>1</v>
      </c>
      <c r="Y88" s="7">
        <f t="shared" ref="Y88" si="163">+Y71/Y80</f>
        <v>1</v>
      </c>
      <c r="Z88" s="7"/>
      <c r="AA88" s="7"/>
      <c r="AB88" s="7"/>
      <c r="AC88" s="7" t="e">
        <f t="shared" si="138"/>
        <v>#DIV/0!</v>
      </c>
      <c r="AD88" s="7" t="e">
        <f t="shared" si="138"/>
        <v>#DIV/0!</v>
      </c>
      <c r="AE88" s="7" t="e">
        <f t="shared" si="138"/>
        <v>#DIV/0!</v>
      </c>
      <c r="AF88" s="7" t="e">
        <f t="shared" si="138"/>
        <v>#DIV/0!</v>
      </c>
      <c r="AG88" s="7" t="e">
        <f t="shared" si="138"/>
        <v>#DIV/0!</v>
      </c>
      <c r="AH88" s="7" t="e">
        <f t="shared" ref="AH88" si="164">+AH71/AH80</f>
        <v>#DIV/0!</v>
      </c>
    </row>
    <row r="89" spans="1:34" x14ac:dyDescent="0.25">
      <c r="A89" t="s">
        <v>1333</v>
      </c>
      <c r="B89" s="7" t="e">
        <f t="shared" si="159"/>
        <v>#DIV/0!</v>
      </c>
      <c r="C89" s="7">
        <f>+C72/C81</f>
        <v>0</v>
      </c>
      <c r="D89" s="7">
        <f t="shared" si="159"/>
        <v>0</v>
      </c>
      <c r="E89" s="7">
        <f t="shared" si="160"/>
        <v>0</v>
      </c>
      <c r="F89" s="7">
        <f t="shared" si="160"/>
        <v>0</v>
      </c>
      <c r="G89" s="7">
        <f t="shared" si="160"/>
        <v>0</v>
      </c>
      <c r="H89" s="7"/>
    </row>
    <row r="93" spans="1:34" x14ac:dyDescent="0.25">
      <c r="B93" t="s">
        <v>1303</v>
      </c>
      <c r="C93" t="s">
        <v>1302</v>
      </c>
      <c r="D93" t="s">
        <v>1326</v>
      </c>
    </row>
    <row r="94" spans="1:34" x14ac:dyDescent="0.25">
      <c r="A94" t="s">
        <v>1231</v>
      </c>
      <c r="B94" s="42">
        <f>+F58</f>
        <v>0.57535500307524401</v>
      </c>
      <c r="C94" s="7">
        <f>+H49</f>
        <v>1.5535435993251712E-2</v>
      </c>
      <c r="D94" s="7">
        <f>+'Ingresos financieros'!H33</f>
        <v>8.1523674019919098E-2</v>
      </c>
    </row>
    <row r="95" spans="1:34" x14ac:dyDescent="0.25">
      <c r="A95" t="s">
        <v>1232</v>
      </c>
      <c r="B95" s="42">
        <f>+F59</f>
        <v>2.6042888906517007E-2</v>
      </c>
      <c r="C95" s="7">
        <f>+H50</f>
        <v>-0.1391364918699324</v>
      </c>
      <c r="D95" s="7">
        <f>+'Ingresos financieros'!H34</f>
        <v>0.16836079926260253</v>
      </c>
    </row>
    <row r="96" spans="1:34" x14ac:dyDescent="0.25">
      <c r="A96" t="s">
        <v>1234</v>
      </c>
      <c r="B96" s="42">
        <f>+F61</f>
        <v>0.39860210801823898</v>
      </c>
      <c r="C96" s="7">
        <f>+H52</f>
        <v>0.88397110530783896</v>
      </c>
      <c r="D96" s="7">
        <f>+'Ingresos financieros'!H36</f>
        <v>5.8202600199413326E-2</v>
      </c>
    </row>
    <row r="99" spans="2:8" x14ac:dyDescent="0.25">
      <c r="B99" s="1">
        <v>625.44114778999995</v>
      </c>
      <c r="C99" s="1">
        <v>832.26040850999993</v>
      </c>
      <c r="D99" s="1">
        <v>1120.98006076</v>
      </c>
      <c r="E99" s="1">
        <v>1297.2692962000001</v>
      </c>
      <c r="F99" s="1">
        <v>1342.3953731700001</v>
      </c>
      <c r="G99" s="1">
        <v>1343.3953731700001</v>
      </c>
      <c r="H99" s="1">
        <v>1775.61588149</v>
      </c>
    </row>
  </sheetData>
  <pageMargins left="0.7" right="0.7" top="0.75" bottom="0.75" header="0.3" footer="0.3"/>
  <pageSetup paperSize="9" orientation="portrait" r:id="rId1"/>
  <ignoredErrors>
    <ignoredError sqref="H17 H20 Z51" evalError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"/>
  <sheetViews>
    <sheetView workbookViewId="0">
      <selection activeCell="G10" sqref="G10"/>
    </sheetView>
  </sheetViews>
  <sheetFormatPr baseColWidth="10" defaultRowHeight="15" x14ac:dyDescent="0.25"/>
  <cols>
    <col min="1" max="1" width="27.5703125" customWidth="1"/>
    <col min="2" max="2" width="5.85546875" customWidth="1"/>
    <col min="3" max="3" width="7.5703125" customWidth="1"/>
    <col min="4" max="4" width="5.5703125" customWidth="1"/>
    <col min="5" max="5" width="7.140625" bestFit="1" customWidth="1"/>
    <col min="6" max="6" width="5.5703125" customWidth="1"/>
    <col min="7" max="7" width="7.5703125" customWidth="1"/>
    <col min="8" max="8" width="10.5703125" bestFit="1" customWidth="1"/>
    <col min="9" max="9" width="10.85546875" bestFit="1" customWidth="1"/>
    <col min="11" max="11" width="26.140625" bestFit="1" customWidth="1"/>
    <col min="12" max="17" width="6.28515625" customWidth="1"/>
    <col min="18" max="18" width="10.5703125" customWidth="1"/>
    <col min="19" max="19" width="10.85546875" bestFit="1" customWidth="1"/>
    <col min="21" max="21" width="23.7109375" customWidth="1"/>
    <col min="22" max="27" width="6.28515625" customWidth="1"/>
  </cols>
  <sheetData>
    <row r="1" spans="1:29" x14ac:dyDescent="0.25">
      <c r="C1" s="7"/>
      <c r="I1" s="7"/>
      <c r="J1" s="7"/>
    </row>
    <row r="2" spans="1:29" ht="15.75" thickBot="1" x14ac:dyDescent="0.3">
      <c r="A2" s="4" t="s">
        <v>1221</v>
      </c>
      <c r="K2" s="4" t="s">
        <v>1224</v>
      </c>
      <c r="U2" s="4" t="s">
        <v>1225</v>
      </c>
    </row>
    <row r="3" spans="1:29" ht="25.5" x14ac:dyDescent="0.25">
      <c r="A3" s="81"/>
      <c r="B3" s="82">
        <v>2008</v>
      </c>
      <c r="C3" s="82">
        <v>2009</v>
      </c>
      <c r="D3" s="82">
        <v>2010</v>
      </c>
      <c r="E3" s="82">
        <v>2011</v>
      </c>
      <c r="F3" s="82">
        <v>2012</v>
      </c>
      <c r="G3" s="82">
        <v>2013</v>
      </c>
      <c r="H3" s="83" t="s">
        <v>1354</v>
      </c>
      <c r="I3" s="84" t="s">
        <v>1407</v>
      </c>
      <c r="K3" s="81"/>
      <c r="L3" s="82">
        <v>2008</v>
      </c>
      <c r="M3" s="82">
        <v>2009</v>
      </c>
      <c r="N3" s="82">
        <v>2010</v>
      </c>
      <c r="O3" s="82">
        <v>2011</v>
      </c>
      <c r="P3" s="82">
        <v>2012</v>
      </c>
      <c r="Q3" s="82">
        <v>2013</v>
      </c>
      <c r="R3" s="83" t="s">
        <v>1354</v>
      </c>
      <c r="S3" s="84" t="s">
        <v>1407</v>
      </c>
      <c r="U3" s="81"/>
      <c r="V3" s="82">
        <v>2008</v>
      </c>
      <c r="W3" s="82">
        <v>2009</v>
      </c>
      <c r="X3" s="82">
        <v>2010</v>
      </c>
      <c r="Y3" s="82">
        <v>2011</v>
      </c>
      <c r="Z3" s="82">
        <v>2012</v>
      </c>
      <c r="AA3" s="82">
        <v>2013</v>
      </c>
      <c r="AB3" s="83" t="s">
        <v>1354</v>
      </c>
      <c r="AC3" s="84" t="s">
        <v>1307</v>
      </c>
    </row>
    <row r="4" spans="1:29" x14ac:dyDescent="0.25">
      <c r="A4" s="110" t="s">
        <v>1237</v>
      </c>
      <c r="B4" s="111">
        <v>381.90633611999993</v>
      </c>
      <c r="C4" s="111">
        <v>647.25189654999997</v>
      </c>
      <c r="D4" s="111">
        <v>810.7460105900002</v>
      </c>
      <c r="E4" s="111">
        <v>863.92686207999998</v>
      </c>
      <c r="F4" s="111">
        <v>1270.3380192200002</v>
      </c>
      <c r="G4" s="111">
        <v>1287.1604814000002</v>
      </c>
      <c r="H4" s="112">
        <f>+AVERAGE(C13:G13)</f>
        <v>0.29933003355178051</v>
      </c>
      <c r="I4" s="113">
        <f>+G4/$G$4</f>
        <v>1</v>
      </c>
      <c r="K4" s="110" t="s">
        <v>1237</v>
      </c>
      <c r="L4" s="111">
        <f>+SUM(L5:L9)</f>
        <v>189.18775343999999</v>
      </c>
      <c r="M4" s="111">
        <f>+SUM(M5:M9)</f>
        <v>760.22098226999981</v>
      </c>
      <c r="N4" s="111">
        <f>+SUM(N5:N9)</f>
        <v>841.12683217999995</v>
      </c>
      <c r="O4" s="111">
        <f>+SUM(O5:O9)</f>
        <v>980.26739510999994</v>
      </c>
      <c r="P4" s="111">
        <f>+SUM(P5:P9)</f>
        <v>1633.6114378700001</v>
      </c>
      <c r="Q4" s="111">
        <v>2167.2991611599996</v>
      </c>
      <c r="R4" s="250">
        <f>+AVERAGE(M13:Q13)</f>
        <v>0.85667496849173008</v>
      </c>
      <c r="S4" s="252">
        <f t="shared" ref="S4" si="0">+Q4/$Q$4</f>
        <v>1</v>
      </c>
      <c r="U4" s="110" t="s">
        <v>1237</v>
      </c>
      <c r="V4" s="111">
        <v>61.577382380000003</v>
      </c>
      <c r="W4" s="111">
        <v>259.99740690000004</v>
      </c>
      <c r="X4" s="111">
        <v>423.52686411000002</v>
      </c>
      <c r="Y4" s="111">
        <v>339.58813852000003</v>
      </c>
      <c r="Z4" s="111">
        <v>694.10638882000012</v>
      </c>
      <c r="AA4" s="111">
        <v>749.58880341999998</v>
      </c>
      <c r="AB4" s="112">
        <v>1.1742571609715622</v>
      </c>
      <c r="AC4" s="113">
        <v>1</v>
      </c>
    </row>
    <row r="5" spans="1:29" x14ac:dyDescent="0.25">
      <c r="A5" s="59" t="s">
        <v>1356</v>
      </c>
      <c r="B5" s="36">
        <v>328.58438468999998</v>
      </c>
      <c r="C5" s="36">
        <v>363.67017152</v>
      </c>
      <c r="D5" s="36">
        <v>462.79634366000005</v>
      </c>
      <c r="E5" s="36">
        <v>593.41152488</v>
      </c>
      <c r="F5" s="36">
        <v>755.95786448000001</v>
      </c>
      <c r="G5" s="36">
        <v>778.2427711900001</v>
      </c>
      <c r="H5" s="38">
        <f t="shared" ref="H5:H9" si="1">+AVERAGE(C14:G14)</f>
        <v>0.19299561126234172</v>
      </c>
      <c r="I5" s="39">
        <f t="shared" ref="I5:I9" si="2">+G5/$G$4</f>
        <v>0.60461984533857982</v>
      </c>
      <c r="K5" s="59" t="s">
        <v>1387</v>
      </c>
      <c r="L5" s="36">
        <v>15.18814132</v>
      </c>
      <c r="M5" s="36">
        <v>0</v>
      </c>
      <c r="N5" s="36">
        <v>0.4</v>
      </c>
      <c r="O5" s="36">
        <v>0.43</v>
      </c>
      <c r="P5" s="36">
        <v>0.65400000000000003</v>
      </c>
      <c r="Q5" s="36">
        <v>48.74</v>
      </c>
      <c r="R5" s="244">
        <f t="shared" ref="R5:R9" si="3">+AVERAGE(M14:Q14)</f>
        <v>14.62438482327004</v>
      </c>
      <c r="S5" s="239">
        <f>+Q5/$Q$4</f>
        <v>2.2488819667107231E-2</v>
      </c>
      <c r="U5" s="59" t="s">
        <v>1361</v>
      </c>
      <c r="V5" s="36">
        <v>44.252110439999996</v>
      </c>
      <c r="W5" s="36">
        <v>246.63354167</v>
      </c>
      <c r="X5" s="36">
        <v>407.96930125</v>
      </c>
      <c r="Y5" s="36">
        <v>324.22843518000002</v>
      </c>
      <c r="Z5" s="36">
        <v>680.06347999000002</v>
      </c>
      <c r="AA5" s="36">
        <v>735.88606674000005</v>
      </c>
      <c r="AB5" s="38">
        <v>1.5299362879296434</v>
      </c>
      <c r="AC5" s="39">
        <v>0.97976836252166843</v>
      </c>
    </row>
    <row r="6" spans="1:29" x14ac:dyDescent="0.25">
      <c r="A6" s="93" t="s">
        <v>1357</v>
      </c>
      <c r="B6" s="73">
        <v>32.952587770000001</v>
      </c>
      <c r="C6" s="73">
        <v>256.53309994</v>
      </c>
      <c r="D6" s="73">
        <v>310.28438211000002</v>
      </c>
      <c r="E6" s="73">
        <v>258.40628312000001</v>
      </c>
      <c r="F6" s="73">
        <v>490.8972867</v>
      </c>
      <c r="G6" s="73">
        <v>494.06661937000001</v>
      </c>
      <c r="H6" s="74">
        <f t="shared" si="1"/>
        <v>1.5466833513755815</v>
      </c>
      <c r="I6" s="75">
        <f t="shared" si="2"/>
        <v>0.38384228424463496</v>
      </c>
      <c r="K6" s="93" t="s">
        <v>1357</v>
      </c>
      <c r="L6" s="73">
        <v>100</v>
      </c>
      <c r="M6" s="73">
        <v>680.91134677999992</v>
      </c>
      <c r="N6" s="73">
        <v>707.46662048999997</v>
      </c>
      <c r="O6" s="73">
        <v>908.03139963000001</v>
      </c>
      <c r="P6" s="73">
        <v>1532.09410901</v>
      </c>
      <c r="Q6" s="73">
        <v>2090.2852233599997</v>
      </c>
      <c r="R6" s="245">
        <f t="shared" si="3"/>
        <v>1.4366424668146192</v>
      </c>
      <c r="S6" s="240">
        <f t="shared" ref="S6:S9" si="4">+Q6/$Q$4</f>
        <v>0.96446547888719714</v>
      </c>
      <c r="U6" s="93" t="s">
        <v>1395</v>
      </c>
      <c r="V6" s="73">
        <v>11.22581222</v>
      </c>
      <c r="W6" s="73">
        <v>12.77749899</v>
      </c>
      <c r="X6" s="73">
        <v>14.70189506</v>
      </c>
      <c r="Y6" s="73">
        <v>14.995806539999998</v>
      </c>
      <c r="Z6" s="73">
        <v>13.66086213</v>
      </c>
      <c r="AA6" s="73">
        <v>13.26381466</v>
      </c>
      <c r="AB6" s="74">
        <v>5.4950828898797016E-2</v>
      </c>
      <c r="AC6" s="75">
        <v>1.9E-2</v>
      </c>
    </row>
    <row r="7" spans="1:29" ht="15.75" thickBot="1" x14ac:dyDescent="0.3">
      <c r="A7" s="59" t="s">
        <v>1358</v>
      </c>
      <c r="B7" s="36">
        <v>0.54044881999999994</v>
      </c>
      <c r="C7" s="36">
        <v>0.82470918999999998</v>
      </c>
      <c r="D7" s="36">
        <v>1.0177537800000001</v>
      </c>
      <c r="E7" s="36">
        <v>1.14543152</v>
      </c>
      <c r="F7" s="36">
        <v>1.28893071</v>
      </c>
      <c r="G7" s="36">
        <v>1.4320582900000001</v>
      </c>
      <c r="H7" s="38">
        <f t="shared" si="1"/>
        <v>0.22436413032329527</v>
      </c>
      <c r="I7" s="39">
        <f t="shared" si="2"/>
        <v>1.1125716728363191E-3</v>
      </c>
      <c r="K7" s="59" t="s">
        <v>1360</v>
      </c>
      <c r="L7" s="36">
        <v>73.015253659999999</v>
      </c>
      <c r="M7" s="36">
        <v>78.235574889999995</v>
      </c>
      <c r="N7" s="36">
        <v>132.11358636</v>
      </c>
      <c r="O7" s="36">
        <v>68.420504199999996</v>
      </c>
      <c r="P7" s="36">
        <v>100.01029845999999</v>
      </c>
      <c r="Q7" s="36">
        <v>26.43282937</v>
      </c>
      <c r="R7" s="244">
        <f t="shared" si="3"/>
        <v>8.1068506952759463E-4</v>
      </c>
      <c r="S7" s="239">
        <f t="shared" si="4"/>
        <v>1.2196207078238522E-2</v>
      </c>
      <c r="U7" s="60" t="s">
        <v>1394</v>
      </c>
      <c r="V7" s="40">
        <v>6.0994597199999996</v>
      </c>
      <c r="W7" s="40">
        <v>0.58636624000000004</v>
      </c>
      <c r="X7" s="40">
        <v>0.85566780000000009</v>
      </c>
      <c r="Y7" s="267">
        <v>0.36389679999999996</v>
      </c>
      <c r="Z7" s="267">
        <v>0.38204670000000002</v>
      </c>
      <c r="AA7" s="267">
        <v>0.43892202000000002</v>
      </c>
      <c r="AB7" s="94">
        <v>-0.24235982550212343</v>
      </c>
      <c r="AC7" s="41">
        <v>5.504151901691755E-4</v>
      </c>
    </row>
    <row r="8" spans="1:29" x14ac:dyDescent="0.25">
      <c r="A8" s="93" t="s">
        <v>1360</v>
      </c>
      <c r="B8" s="73">
        <v>1.2458451499999998</v>
      </c>
      <c r="C8" s="73">
        <v>0.93494818999999996</v>
      </c>
      <c r="D8" s="73">
        <v>0.63488785999999997</v>
      </c>
      <c r="E8" s="73">
        <v>0.38018930000000001</v>
      </c>
      <c r="F8" s="73">
        <v>0.20843233</v>
      </c>
      <c r="G8" s="73">
        <v>0.12352931</v>
      </c>
      <c r="H8" s="74">
        <f t="shared" si="1"/>
        <v>-0.36615276098896432</v>
      </c>
      <c r="I8" s="75">
        <f t="shared" si="2"/>
        <v>9.5970402902395994E-5</v>
      </c>
      <c r="K8" s="93" t="s">
        <v>1388</v>
      </c>
      <c r="L8" s="73">
        <v>0.51424172999999995</v>
      </c>
      <c r="M8" s="73">
        <v>0.51424172999999995</v>
      </c>
      <c r="N8" s="73">
        <v>0.51424172999999995</v>
      </c>
      <c r="O8" s="73">
        <v>0.51424172999999995</v>
      </c>
      <c r="P8" s="73">
        <v>0</v>
      </c>
      <c r="Q8" s="73">
        <v>0</v>
      </c>
      <c r="R8" s="245">
        <f t="shared" si="3"/>
        <v>-0.2</v>
      </c>
      <c r="S8" s="240">
        <f t="shared" si="4"/>
        <v>0</v>
      </c>
      <c r="U8" s="69"/>
      <c r="V8" s="87"/>
      <c r="W8" s="87"/>
      <c r="X8" s="87"/>
      <c r="Y8" s="87"/>
      <c r="Z8" s="87"/>
      <c r="AA8" s="87"/>
      <c r="AB8" s="88"/>
      <c r="AC8" s="88"/>
    </row>
    <row r="9" spans="1:29" ht="15.75" thickBot="1" x14ac:dyDescent="0.3">
      <c r="A9" s="60" t="s">
        <v>1359</v>
      </c>
      <c r="B9" s="40">
        <v>18.583069690000002</v>
      </c>
      <c r="C9" s="40">
        <v>25.288967710000001</v>
      </c>
      <c r="D9" s="40">
        <v>36.012643179999998</v>
      </c>
      <c r="E9" s="40">
        <v>10.58343326</v>
      </c>
      <c r="F9" s="40">
        <v>21.985505</v>
      </c>
      <c r="G9" s="40">
        <v>13.29550324</v>
      </c>
      <c r="H9" s="94">
        <f t="shared" si="1"/>
        <v>0.15217553968308167</v>
      </c>
      <c r="I9" s="41">
        <f t="shared" si="2"/>
        <v>1.032932834104644E-2</v>
      </c>
      <c r="K9" s="60" t="s">
        <v>1359</v>
      </c>
      <c r="L9" s="40">
        <v>0.47011672999999998</v>
      </c>
      <c r="M9" s="40">
        <v>0.55981886999999997</v>
      </c>
      <c r="N9" s="40">
        <v>0.63238359999999993</v>
      </c>
      <c r="O9" s="40">
        <v>2.8712495499999999</v>
      </c>
      <c r="P9" s="40">
        <v>0.85303040000000008</v>
      </c>
      <c r="Q9" s="40">
        <v>1.84110843</v>
      </c>
      <c r="R9" s="251">
        <f t="shared" si="3"/>
        <v>0.86323990158512187</v>
      </c>
      <c r="S9" s="253">
        <f t="shared" si="4"/>
        <v>8.4949436745713819E-4</v>
      </c>
      <c r="U9" s="69"/>
      <c r="V9" s="87"/>
      <c r="W9" s="87"/>
      <c r="X9" s="87"/>
      <c r="Y9" s="87"/>
      <c r="Z9" s="87"/>
      <c r="AA9" s="87"/>
      <c r="AB9" s="88"/>
      <c r="AC9" s="88"/>
    </row>
    <row r="10" spans="1:29" x14ac:dyDescent="0.25">
      <c r="A10" t="s">
        <v>1391</v>
      </c>
      <c r="B10">
        <v>638.72002987999997</v>
      </c>
      <c r="C10">
        <v>886.64824836000003</v>
      </c>
      <c r="D10">
        <v>1034.6424141299999</v>
      </c>
      <c r="E10">
        <v>1058.7535242199999</v>
      </c>
      <c r="F10">
        <v>1393.64014391</v>
      </c>
      <c r="G10">
        <v>1489.97571427</v>
      </c>
      <c r="K10" t="s">
        <v>1391</v>
      </c>
      <c r="L10">
        <v>585.73797588999992</v>
      </c>
      <c r="M10">
        <v>1020.8648994299998</v>
      </c>
      <c r="N10">
        <v>1145.1896374800001</v>
      </c>
      <c r="O10">
        <v>1298.5291131199999</v>
      </c>
      <c r="P10">
        <v>2323.4869536400001</v>
      </c>
      <c r="Q10">
        <v>3041.45456474</v>
      </c>
      <c r="U10" s="148"/>
      <c r="V10" s="149"/>
      <c r="W10" s="149"/>
      <c r="X10" s="149"/>
      <c r="Y10" s="149"/>
      <c r="Z10" s="149"/>
      <c r="AA10" s="149"/>
      <c r="AB10" s="148"/>
      <c r="AC10" s="148"/>
    </row>
    <row r="11" spans="1:29" x14ac:dyDescent="0.25">
      <c r="B11">
        <f t="shared" ref="B11:G11" si="5">+B10/B4</f>
        <v>1.6724520372432519</v>
      </c>
      <c r="C11">
        <f t="shared" si="5"/>
        <v>1.3698658174445484</v>
      </c>
      <c r="D11">
        <f t="shared" si="5"/>
        <v>1.276160968559148</v>
      </c>
      <c r="E11">
        <f t="shared" si="5"/>
        <v>1.2255129116727925</v>
      </c>
      <c r="F11">
        <f t="shared" si="5"/>
        <v>1.0970624533190847</v>
      </c>
      <c r="G11">
        <f t="shared" si="5"/>
        <v>1.1575679457229797</v>
      </c>
      <c r="I11" s="7"/>
      <c r="L11" s="43">
        <f t="shared" ref="L11:Q11" si="6">+L10/L4</f>
        <v>3.0960670827763912</v>
      </c>
      <c r="M11" s="43">
        <f t="shared" si="6"/>
        <v>1.3428528325826052</v>
      </c>
      <c r="N11" s="43">
        <f t="shared" si="6"/>
        <v>1.3614945970894092</v>
      </c>
      <c r="O11" s="43">
        <f t="shared" si="6"/>
        <v>1.324668268676106</v>
      </c>
      <c r="P11" s="43">
        <f t="shared" si="6"/>
        <v>1.4223008603989091</v>
      </c>
      <c r="Q11" s="43">
        <f t="shared" si="6"/>
        <v>1.4033385972945829</v>
      </c>
      <c r="V11" s="1"/>
      <c r="W11" s="28">
        <f>+W4/V4-1</f>
        <v>3.2222874187072588</v>
      </c>
      <c r="X11" s="28">
        <f t="shared" ref="X11:AA11" si="7">+X4/W4-1</f>
        <v>0.62896572377314719</v>
      </c>
      <c r="Y11" s="28">
        <f t="shared" si="7"/>
        <v>-0.1981898498136333</v>
      </c>
      <c r="Z11" s="28">
        <f t="shared" si="7"/>
        <v>1.0439653512194766</v>
      </c>
      <c r="AA11" s="28">
        <f t="shared" si="7"/>
        <v>7.9933588702909786E-2</v>
      </c>
      <c r="AB11" s="42">
        <f>+AVERAGE(W11:Z11)</f>
        <v>1.1742571609715622</v>
      </c>
    </row>
    <row r="12" spans="1:29" x14ac:dyDescent="0.25">
      <c r="A12" t="s">
        <v>1389</v>
      </c>
      <c r="B12">
        <f t="shared" ref="B12:G12" si="8">+B4/B10</f>
        <v>0.59792447121432979</v>
      </c>
      <c r="C12">
        <f t="shared" si="8"/>
        <v>0.72999850588685822</v>
      </c>
      <c r="D12">
        <f t="shared" si="8"/>
        <v>0.78360020768308869</v>
      </c>
      <c r="E12">
        <f t="shared" si="8"/>
        <v>0.81598487496555749</v>
      </c>
      <c r="F12">
        <f t="shared" si="8"/>
        <v>0.91152513421143055</v>
      </c>
      <c r="G12">
        <f t="shared" si="8"/>
        <v>0.86388017540986073</v>
      </c>
      <c r="J12" s="7"/>
      <c r="L12" s="43">
        <f t="shared" ref="L12:Q12" si="9">+L4/L10</f>
        <v>0.32299041760530989</v>
      </c>
      <c r="M12" s="43">
        <f t="shared" si="9"/>
        <v>0.74468324133239316</v>
      </c>
      <c r="N12" s="43">
        <f t="shared" si="9"/>
        <v>0.73448693967481837</v>
      </c>
      <c r="O12" s="43">
        <f t="shared" si="9"/>
        <v>0.75490598185719016</v>
      </c>
      <c r="P12" s="43">
        <f t="shared" si="9"/>
        <v>0.70308612463296449</v>
      </c>
      <c r="Q12" s="43">
        <f t="shared" si="9"/>
        <v>0.71258640069320645</v>
      </c>
      <c r="V12" s="1"/>
      <c r="W12" s="28">
        <f t="shared" ref="W12:AA12" si="10">+W5/V5-1</f>
        <v>4.573373545752184</v>
      </c>
      <c r="X12" s="28">
        <f t="shared" si="10"/>
        <v>0.65415173657064885</v>
      </c>
      <c r="Y12" s="28">
        <f t="shared" si="10"/>
        <v>-0.20526266514029767</v>
      </c>
      <c r="Z12" s="28">
        <f t="shared" si="10"/>
        <v>1.0974825345360384</v>
      </c>
      <c r="AA12" s="28">
        <f t="shared" si="10"/>
        <v>8.2084376521469604E-2</v>
      </c>
      <c r="AB12" s="42">
        <f t="shared" ref="AB12:AB14" si="11">+AVERAGE(W12:Z12)</f>
        <v>1.5299362879296434</v>
      </c>
    </row>
    <row r="13" spans="1:29" x14ac:dyDescent="0.25">
      <c r="A13" t="s">
        <v>1237</v>
      </c>
      <c r="C13" s="43">
        <f t="shared" ref="C13:G18" si="12">+C4/B4-1</f>
        <v>0.69479224441729359</v>
      </c>
      <c r="D13" s="43">
        <f t="shared" si="12"/>
        <v>0.25259735029199781</v>
      </c>
      <c r="E13" s="43">
        <f t="shared" si="12"/>
        <v>6.5594959204669623E-2</v>
      </c>
      <c r="F13" s="43">
        <f t="shared" si="12"/>
        <v>0.47042310521693942</v>
      </c>
      <c r="G13" s="43">
        <f t="shared" si="12"/>
        <v>1.3242508628002136E-2</v>
      </c>
      <c r="H13" s="43">
        <f>+AVERAGE(C13:G13)</f>
        <v>0.29933003355178051</v>
      </c>
      <c r="K13" t="s">
        <v>1237</v>
      </c>
      <c r="L13" s="42"/>
      <c r="M13" s="43">
        <f>+M4/L4-1</f>
        <v>3.0183414013164453</v>
      </c>
      <c r="N13" s="43">
        <f>+N4/M4-1</f>
        <v>0.10642412113964217</v>
      </c>
      <c r="O13" s="43">
        <f>+O4/N4-1</f>
        <v>0.16542161967343372</v>
      </c>
      <c r="P13" s="43">
        <f>+P4/O4-1</f>
        <v>0.66649573985543586</v>
      </c>
      <c r="Q13" s="43">
        <f>+Q4/P4-1</f>
        <v>0.32669196047369331</v>
      </c>
      <c r="R13" s="8">
        <f t="shared" ref="R13:R18" si="13">+AVERAGE(M13:P13)</f>
        <v>0.98917072049623922</v>
      </c>
      <c r="V13" s="1"/>
      <c r="W13" s="28">
        <f t="shared" ref="W13:AA13" si="14">+W6/V6-1</f>
        <v>0.13822489986386044</v>
      </c>
      <c r="X13" s="28">
        <f t="shared" si="14"/>
        <v>0.15060819582189611</v>
      </c>
      <c r="Y13" s="28">
        <f t="shared" si="14"/>
        <v>1.9991401026909328E-2</v>
      </c>
      <c r="Z13" s="28">
        <f t="shared" si="14"/>
        <v>-8.902118111747781E-2</v>
      </c>
      <c r="AA13" s="28">
        <f t="shared" si="14"/>
        <v>-2.9064598282421916E-2</v>
      </c>
      <c r="AB13" s="42">
        <f t="shared" si="11"/>
        <v>5.4950828898797016E-2</v>
      </c>
    </row>
    <row r="14" spans="1:29" x14ac:dyDescent="0.25">
      <c r="A14" t="s">
        <v>1356</v>
      </c>
      <c r="C14" s="43">
        <f t="shared" si="12"/>
        <v>0.10677861902385111</v>
      </c>
      <c r="D14" s="43">
        <f t="shared" si="12"/>
        <v>0.27257163194245804</v>
      </c>
      <c r="E14" s="43">
        <f t="shared" si="12"/>
        <v>0.28223036549303049</v>
      </c>
      <c r="F14" s="43">
        <f t="shared" si="12"/>
        <v>0.27391840701589043</v>
      </c>
      <c r="G14" s="43">
        <f t="shared" si="12"/>
        <v>2.9479032836478458E-2</v>
      </c>
      <c r="H14" s="43">
        <f t="shared" ref="H14:H18" si="15">+AVERAGE(C14:G14)</f>
        <v>0.19299561126234172</v>
      </c>
      <c r="K14" t="s">
        <v>1387</v>
      </c>
      <c r="L14" s="42"/>
      <c r="M14" s="43">
        <f>+M5/L5-1</f>
        <v>-1</v>
      </c>
      <c r="N14" s="43">
        <v>0</v>
      </c>
      <c r="O14" s="43">
        <f t="shared" ref="O14:Q18" si="16">+O5/N5-1</f>
        <v>7.4999999999999956E-2</v>
      </c>
      <c r="P14" s="43">
        <f t="shared" si="16"/>
        <v>0.52093023255813953</v>
      </c>
      <c r="Q14" s="43">
        <f t="shared" si="16"/>
        <v>73.525993883792054</v>
      </c>
      <c r="R14" s="8">
        <f t="shared" si="13"/>
        <v>-0.10101744186046513</v>
      </c>
      <c r="W14" s="28">
        <f t="shared" ref="W14:AA14" si="17">+W7/V7-1</f>
        <v>-0.90386587223827097</v>
      </c>
      <c r="X14" s="28">
        <f t="shared" si="17"/>
        <v>0.4592719389847546</v>
      </c>
      <c r="Y14" s="28">
        <f t="shared" si="17"/>
        <v>-0.57472187220320792</v>
      </c>
      <c r="Z14" s="28">
        <f t="shared" si="17"/>
        <v>4.9876503448230469E-2</v>
      </c>
      <c r="AA14" s="28">
        <f t="shared" si="17"/>
        <v>0.14887007269006647</v>
      </c>
      <c r="AB14" s="42">
        <f t="shared" si="11"/>
        <v>-0.24235982550212343</v>
      </c>
    </row>
    <row r="15" spans="1:29" x14ac:dyDescent="0.25">
      <c r="A15" t="s">
        <v>1357</v>
      </c>
      <c r="C15" s="43">
        <f t="shared" si="12"/>
        <v>6.7849151553902374</v>
      </c>
      <c r="D15" s="43">
        <f t="shared" si="12"/>
        <v>0.2095296169678369</v>
      </c>
      <c r="E15" s="43">
        <f t="shared" si="12"/>
        <v>-0.16719532783834579</v>
      </c>
      <c r="F15" s="43">
        <f t="shared" si="12"/>
        <v>0.89971110908334473</v>
      </c>
      <c r="G15" s="43">
        <f t="shared" si="12"/>
        <v>6.4562032748347598E-3</v>
      </c>
      <c r="H15" s="43">
        <f t="shared" si="15"/>
        <v>1.5466833513755815</v>
      </c>
      <c r="K15" t="s">
        <v>1357</v>
      </c>
      <c r="L15" s="42"/>
      <c r="M15" s="43">
        <f>+M6/L6-1</f>
        <v>5.8091134677999996</v>
      </c>
      <c r="N15" s="43">
        <f>+N6/M6-1</f>
        <v>3.8999605213775324E-2</v>
      </c>
      <c r="O15" s="43">
        <f t="shared" si="16"/>
        <v>0.28349716203018382</v>
      </c>
      <c r="P15" s="43">
        <f t="shared" si="16"/>
        <v>0.68726996625258763</v>
      </c>
      <c r="Q15" s="43">
        <f t="shared" si="16"/>
        <v>0.36433213277654897</v>
      </c>
      <c r="R15" s="8">
        <f t="shared" si="13"/>
        <v>1.7047200503241366</v>
      </c>
    </row>
    <row r="16" spans="1:29" x14ac:dyDescent="0.25">
      <c r="A16" t="s">
        <v>1358</v>
      </c>
      <c r="C16" s="43">
        <f t="shared" si="12"/>
        <v>0.52597093282579488</v>
      </c>
      <c r="D16" s="43">
        <f t="shared" si="12"/>
        <v>0.23407595348852617</v>
      </c>
      <c r="E16" s="43">
        <f t="shared" si="12"/>
        <v>0.12545051908330906</v>
      </c>
      <c r="F16" s="43">
        <f t="shared" si="12"/>
        <v>0.12527958895351499</v>
      </c>
      <c r="G16" s="43">
        <f t="shared" si="12"/>
        <v>0.11104365726533127</v>
      </c>
      <c r="H16" s="43">
        <f t="shared" si="15"/>
        <v>0.22436413032329527</v>
      </c>
      <c r="K16" t="s">
        <v>1360</v>
      </c>
      <c r="L16" s="42"/>
      <c r="M16" s="43">
        <f>+M7/L7-1</f>
        <v>7.1496310268382324E-2</v>
      </c>
      <c r="N16" s="43">
        <f>+N7/M7-1</f>
        <v>0.6886638405323029</v>
      </c>
      <c r="O16" s="43">
        <f t="shared" si="16"/>
        <v>-0.48210849402302158</v>
      </c>
      <c r="P16" s="43">
        <f t="shared" si="16"/>
        <v>0.46170069381043799</v>
      </c>
      <c r="Q16" s="43">
        <f t="shared" si="16"/>
        <v>-0.73569892524046365</v>
      </c>
      <c r="R16" s="8">
        <f t="shared" si="13"/>
        <v>0.18493808764702541</v>
      </c>
      <c r="AB16" s="90">
        <f>+Z4/V4</f>
        <v>11.272099624771352</v>
      </c>
    </row>
    <row r="17" spans="1:28" x14ac:dyDescent="0.25">
      <c r="A17" t="s">
        <v>1360</v>
      </c>
      <c r="C17" s="43">
        <f t="shared" si="12"/>
        <v>-0.24954703239002052</v>
      </c>
      <c r="D17" s="43">
        <f t="shared" si="12"/>
        <v>-0.32093792277409516</v>
      </c>
      <c r="E17" s="43">
        <f t="shared" si="12"/>
        <v>-0.40117094064454151</v>
      </c>
      <c r="F17" s="43">
        <f t="shared" si="12"/>
        <v>-0.4517669750305966</v>
      </c>
      <c r="G17" s="43">
        <f t="shared" si="12"/>
        <v>-0.40734093410556793</v>
      </c>
      <c r="H17" s="43">
        <f t="shared" si="15"/>
        <v>-0.36615276098896432</v>
      </c>
      <c r="K17" t="s">
        <v>1388</v>
      </c>
      <c r="L17" s="42"/>
      <c r="M17" s="43">
        <f>+M8/L8-1</f>
        <v>0</v>
      </c>
      <c r="N17" s="43">
        <f>+N8/M8-1</f>
        <v>0</v>
      </c>
      <c r="O17" s="43">
        <f t="shared" si="16"/>
        <v>0</v>
      </c>
      <c r="P17" s="43">
        <f t="shared" si="16"/>
        <v>-1</v>
      </c>
      <c r="Q17" s="43">
        <v>0</v>
      </c>
      <c r="R17" s="8">
        <f t="shared" si="13"/>
        <v>-0.25</v>
      </c>
      <c r="AB17" s="90">
        <f>+Z5/V5</f>
        <v>15.367933263026542</v>
      </c>
    </row>
    <row r="18" spans="1:28" x14ac:dyDescent="0.25">
      <c r="A18" t="s">
        <v>1359</v>
      </c>
      <c r="C18" s="43">
        <f t="shared" si="12"/>
        <v>0.36086061839441985</v>
      </c>
      <c r="D18" s="43">
        <f t="shared" si="12"/>
        <v>0.42404559936859498</v>
      </c>
      <c r="E18" s="43">
        <f t="shared" si="12"/>
        <v>-0.70611895363799282</v>
      </c>
      <c r="F18" s="43">
        <f t="shared" si="12"/>
        <v>1.0773509370625538</v>
      </c>
      <c r="G18" s="43">
        <f t="shared" si="12"/>
        <v>-0.3952605027721674</v>
      </c>
      <c r="H18" s="43">
        <f t="shared" si="15"/>
        <v>0.15217553968308167</v>
      </c>
      <c r="K18" t="s">
        <v>1359</v>
      </c>
      <c r="L18" s="42"/>
      <c r="M18" s="43">
        <f>+M9/L9-1</f>
        <v>0.19080822756509863</v>
      </c>
      <c r="N18" s="43">
        <f>+N9/M9-1</f>
        <v>0.12962180070850415</v>
      </c>
      <c r="O18" s="43">
        <f t="shared" si="16"/>
        <v>3.5403605501470947</v>
      </c>
      <c r="P18" s="43">
        <f t="shared" si="16"/>
        <v>-0.70290621377720375</v>
      </c>
      <c r="Q18" s="43">
        <f t="shared" si="16"/>
        <v>1.158315143282115</v>
      </c>
      <c r="R18" s="8">
        <f t="shared" si="13"/>
        <v>0.78947109116087355</v>
      </c>
    </row>
    <row r="19" spans="1:28" x14ac:dyDescent="0.25">
      <c r="B19" s="43"/>
      <c r="C19" s="43"/>
      <c r="D19" s="43"/>
      <c r="E19" s="43"/>
      <c r="F19" s="43"/>
      <c r="G19" s="43"/>
      <c r="O19" s="90"/>
    </row>
    <row r="20" spans="1:28" x14ac:dyDescent="0.25">
      <c r="A20" t="s">
        <v>1390</v>
      </c>
      <c r="B20" s="43"/>
      <c r="C20" s="43"/>
      <c r="D20" s="43"/>
      <c r="E20" s="43"/>
      <c r="F20" s="43"/>
      <c r="G20" s="43"/>
      <c r="K20" t="s">
        <v>1390</v>
      </c>
      <c r="O20" s="90"/>
    </row>
    <row r="21" spans="1:28" x14ac:dyDescent="0.25">
      <c r="A21" t="s">
        <v>1237</v>
      </c>
      <c r="B21" s="43"/>
      <c r="C21" s="43"/>
      <c r="D21" s="43"/>
      <c r="E21" s="43"/>
      <c r="F21" s="43"/>
      <c r="G21" s="43"/>
      <c r="K21" t="s">
        <v>1237</v>
      </c>
      <c r="O21" s="90"/>
    </row>
    <row r="22" spans="1:28" x14ac:dyDescent="0.25">
      <c r="A22" t="s">
        <v>1356</v>
      </c>
      <c r="B22" s="43">
        <f t="shared" ref="B22:F26" si="18">+B5/B$4</f>
        <v>0.86037950568789334</v>
      </c>
      <c r="C22" s="43">
        <f t="shared" si="18"/>
        <v>0.56186806629450581</v>
      </c>
      <c r="D22" s="43">
        <f t="shared" si="18"/>
        <v>0.57082777789213113</v>
      </c>
      <c r="E22" s="43">
        <f t="shared" si="18"/>
        <v>0.68687703893278163</v>
      </c>
      <c r="F22" s="43">
        <f t="shared" si="18"/>
        <v>0.59508402727658694</v>
      </c>
      <c r="G22" s="43">
        <f t="shared" ref="G22" si="19">+G5/G$4</f>
        <v>0.60461984533857982</v>
      </c>
      <c r="K22" t="s">
        <v>1356</v>
      </c>
      <c r="L22" s="7">
        <f t="shared" ref="L22:P26" si="20">+L5/L$4</f>
        <v>8.0280784796236015E-2</v>
      </c>
      <c r="M22" s="7">
        <f t="shared" si="20"/>
        <v>0</v>
      </c>
      <c r="N22" s="7">
        <f t="shared" si="20"/>
        <v>4.7555253821031428E-4</v>
      </c>
      <c r="O22" s="7">
        <f t="shared" si="20"/>
        <v>4.3865582201859103E-4</v>
      </c>
      <c r="P22" s="7">
        <f t="shared" si="20"/>
        <v>4.0033999814100479E-4</v>
      </c>
      <c r="Q22" s="7">
        <f t="shared" ref="Q22" si="21">+Q5/Q$4</f>
        <v>2.2488819667107231E-2</v>
      </c>
      <c r="U22" s="69" t="s">
        <v>1361</v>
      </c>
      <c r="V22" s="7">
        <f t="shared" ref="V22:Z22" si="22">+V5/V$4</f>
        <v>0.71864227951288884</v>
      </c>
      <c r="W22" s="7">
        <f t="shared" si="22"/>
        <v>0.94860000571028757</v>
      </c>
      <c r="X22" s="7">
        <f t="shared" si="22"/>
        <v>0.96326664450744415</v>
      </c>
      <c r="Y22" s="7">
        <f t="shared" si="22"/>
        <v>0.95476961178049102</v>
      </c>
      <c r="Z22" s="7">
        <f t="shared" si="22"/>
        <v>0.97976836252166843</v>
      </c>
      <c r="AA22" s="7">
        <f t="shared" ref="AA22" si="23">+AA5/AA$4</f>
        <v>0.98171966201004979</v>
      </c>
    </row>
    <row r="23" spans="1:28" x14ac:dyDescent="0.25">
      <c r="A23" t="s">
        <v>1357</v>
      </c>
      <c r="B23" s="43">
        <f t="shared" si="18"/>
        <v>8.6284475153734733E-2</v>
      </c>
      <c r="C23" s="43">
        <f t="shared" si="18"/>
        <v>0.39634198263053355</v>
      </c>
      <c r="D23" s="43">
        <f t="shared" si="18"/>
        <v>0.38271465792868753</v>
      </c>
      <c r="E23" s="43">
        <f t="shared" si="18"/>
        <v>0.29910666569373495</v>
      </c>
      <c r="F23" s="43">
        <f t="shared" si="18"/>
        <v>0.38643044549781769</v>
      </c>
      <c r="G23" s="43">
        <f t="shared" ref="G23" si="24">+G6/G$4</f>
        <v>0.38384228424463496</v>
      </c>
      <c r="K23" t="s">
        <v>1357</v>
      </c>
      <c r="L23" s="7">
        <f t="shared" si="20"/>
        <v>0.52857543990929901</v>
      </c>
      <c r="M23" s="7">
        <f t="shared" si="20"/>
        <v>0.89567555047851555</v>
      </c>
      <c r="N23" s="7">
        <f t="shared" si="20"/>
        <v>0.84109386768273153</v>
      </c>
      <c r="O23" s="7">
        <f t="shared" si="20"/>
        <v>0.92630990703113814</v>
      </c>
      <c r="P23" s="7">
        <f t="shared" si="20"/>
        <v>0.93785711430108221</v>
      </c>
      <c r="Q23" s="7">
        <f t="shared" ref="Q23" si="25">+Q6/Q$4</f>
        <v>0.96446547888719714</v>
      </c>
      <c r="U23" s="69" t="s">
        <v>1395</v>
      </c>
      <c r="V23" s="7">
        <f t="shared" ref="V23:Z23" si="26">+V6/V$4</f>
        <v>0.18230414782369966</v>
      </c>
      <c r="W23" s="7">
        <f t="shared" si="26"/>
        <v>4.9144717027560465E-2</v>
      </c>
      <c r="X23" s="7">
        <f t="shared" si="26"/>
        <v>3.4713016589619609E-2</v>
      </c>
      <c r="Y23" s="7">
        <f t="shared" si="26"/>
        <v>4.4158805444015299E-2</v>
      </c>
      <c r="Z23" s="7">
        <f t="shared" si="26"/>
        <v>1.9681222288162253E-2</v>
      </c>
      <c r="AA23" s="7">
        <f t="shared" ref="AA23" si="27">+AA6/AA$4</f>
        <v>1.7694787594857108E-2</v>
      </c>
    </row>
    <row r="24" spans="1:28" x14ac:dyDescent="0.25">
      <c r="A24" t="s">
        <v>1358</v>
      </c>
      <c r="B24" s="43">
        <f t="shared" si="18"/>
        <v>1.4151344685472407E-3</v>
      </c>
      <c r="C24" s="43">
        <f t="shared" si="18"/>
        <v>1.2741703723015533E-3</v>
      </c>
      <c r="D24" s="43">
        <f t="shared" si="18"/>
        <v>1.2553299883145341E-3</v>
      </c>
      <c r="E24" s="43">
        <f t="shared" si="18"/>
        <v>1.3258431590403917E-3</v>
      </c>
      <c r="F24" s="43">
        <f t="shared" si="18"/>
        <v>1.0146360185231769E-3</v>
      </c>
      <c r="G24" s="43">
        <f t="shared" ref="G24" si="28">+G7/G$4</f>
        <v>1.1125716728363191E-3</v>
      </c>
      <c r="K24" t="s">
        <v>1358</v>
      </c>
      <c r="L24" s="7">
        <f t="shared" si="20"/>
        <v>0.38594069823423555</v>
      </c>
      <c r="M24" s="7">
        <f t="shared" si="20"/>
        <v>0.10291162269211596</v>
      </c>
      <c r="N24" s="7">
        <f t="shared" si="20"/>
        <v>0.15706737831391387</v>
      </c>
      <c r="O24" s="7">
        <f t="shared" si="20"/>
        <v>6.9797796541342924E-2</v>
      </c>
      <c r="P24" s="7">
        <f t="shared" si="20"/>
        <v>6.1220371100241172E-2</v>
      </c>
      <c r="Q24" s="7">
        <f t="shared" ref="Q24" si="29">+Q7/Q$4</f>
        <v>1.2196207078238522E-2</v>
      </c>
      <c r="U24" s="69" t="s">
        <v>1394</v>
      </c>
      <c r="V24" s="7">
        <f t="shared" ref="V24:Z24" si="30">+V7/V$4</f>
        <v>9.9053572663411402E-2</v>
      </c>
      <c r="W24" s="7">
        <f t="shared" si="30"/>
        <v>2.2552772621518015E-3</v>
      </c>
      <c r="X24" s="7">
        <f t="shared" si="30"/>
        <v>2.020338902936185E-3</v>
      </c>
      <c r="Y24" s="7">
        <f t="shared" si="30"/>
        <v>1.0715827754936979E-3</v>
      </c>
      <c r="Z24" s="7">
        <f t="shared" si="30"/>
        <v>5.504151901691755E-4</v>
      </c>
      <c r="AA24" s="7">
        <f t="shared" ref="AA24" si="31">+AA7/AA$4</f>
        <v>5.8555039509317335E-4</v>
      </c>
    </row>
    <row r="25" spans="1:28" x14ac:dyDescent="0.25">
      <c r="A25" t="s">
        <v>1360</v>
      </c>
      <c r="B25" s="43">
        <f t="shared" si="18"/>
        <v>3.2621746019121795E-3</v>
      </c>
      <c r="C25" s="43">
        <f t="shared" si="18"/>
        <v>1.4444889153411319E-3</v>
      </c>
      <c r="D25" s="43">
        <f t="shared" si="18"/>
        <v>7.8309094550829325E-4</v>
      </c>
      <c r="E25" s="43">
        <f t="shared" si="18"/>
        <v>4.4007116422407796E-4</v>
      </c>
      <c r="F25" s="43">
        <f t="shared" si="18"/>
        <v>1.6407627485476618E-4</v>
      </c>
      <c r="G25" s="43">
        <f t="shared" ref="G25" si="32">+G8/G$4</f>
        <v>9.5970402902395994E-5</v>
      </c>
      <c r="K25" t="s">
        <v>1360</v>
      </c>
      <c r="L25" s="7">
        <f t="shared" si="20"/>
        <v>2.7181554865446894E-3</v>
      </c>
      <c r="M25" s="7">
        <f t="shared" si="20"/>
        <v>6.7643717023501207E-4</v>
      </c>
      <c r="N25" s="7">
        <f t="shared" si="20"/>
        <v>6.1137239988790773E-4</v>
      </c>
      <c r="O25" s="7">
        <f t="shared" si="20"/>
        <v>5.2459332276607522E-4</v>
      </c>
      <c r="P25" s="7">
        <f t="shared" si="20"/>
        <v>0</v>
      </c>
      <c r="Q25" s="7">
        <f t="shared" ref="Q25" si="33">+Q8/Q$4</f>
        <v>0</v>
      </c>
      <c r="V25" s="7"/>
      <c r="W25" s="7"/>
      <c r="X25" s="7"/>
      <c r="Y25" s="7"/>
      <c r="Z25" s="7"/>
      <c r="AA25" s="7"/>
    </row>
    <row r="26" spans="1:28" x14ac:dyDescent="0.25">
      <c r="A26" t="s">
        <v>1359</v>
      </c>
      <c r="B26" s="43">
        <f t="shared" si="18"/>
        <v>4.8658710087912657E-2</v>
      </c>
      <c r="C26" s="43">
        <f t="shared" si="18"/>
        <v>3.9071291787317983E-2</v>
      </c>
      <c r="D26" s="43">
        <f t="shared" si="18"/>
        <v>4.4419143245358304E-2</v>
      </c>
      <c r="E26" s="43">
        <f t="shared" si="18"/>
        <v>1.2250381050219005E-2</v>
      </c>
      <c r="F26" s="43">
        <f t="shared" si="18"/>
        <v>1.7306814932217262E-2</v>
      </c>
      <c r="G26" s="43">
        <f t="shared" ref="G26" si="34">+G9/G$4</f>
        <v>1.032932834104644E-2</v>
      </c>
      <c r="K26" t="s">
        <v>1359</v>
      </c>
      <c r="L26" s="7">
        <f t="shared" si="20"/>
        <v>2.4849215736847115E-3</v>
      </c>
      <c r="M26" s="7">
        <f t="shared" si="20"/>
        <v>7.3638965913357926E-4</v>
      </c>
      <c r="N26" s="7">
        <f t="shared" si="20"/>
        <v>7.5182906525644009E-4</v>
      </c>
      <c r="O26" s="7">
        <f t="shared" si="20"/>
        <v>2.9290472827343248E-3</v>
      </c>
      <c r="P26" s="7">
        <f t="shared" si="20"/>
        <v>5.2217460053550547E-4</v>
      </c>
      <c r="Q26" s="7">
        <f t="shared" ref="Q26" si="35">+Q9/Q$4</f>
        <v>8.4949436745713819E-4</v>
      </c>
      <c r="V26" s="7"/>
      <c r="W26" s="7"/>
      <c r="X26" s="7"/>
      <c r="Y26" s="7"/>
      <c r="Z26" s="7"/>
      <c r="AA26" s="7"/>
    </row>
    <row r="29" spans="1:28" x14ac:dyDescent="0.25">
      <c r="B29">
        <v>2008</v>
      </c>
      <c r="C29">
        <v>2009</v>
      </c>
      <c r="D29">
        <v>2010</v>
      </c>
      <c r="E29">
        <v>2011</v>
      </c>
      <c r="F29">
        <v>2012</v>
      </c>
      <c r="G29">
        <v>2013</v>
      </c>
      <c r="L29">
        <v>2008</v>
      </c>
      <c r="M29">
        <v>2009</v>
      </c>
      <c r="N29">
        <v>2010</v>
      </c>
      <c r="O29">
        <v>2011</v>
      </c>
      <c r="P29">
        <v>2012</v>
      </c>
      <c r="Q29">
        <v>2013</v>
      </c>
    </row>
    <row r="30" spans="1:28" x14ac:dyDescent="0.25">
      <c r="A30" t="s">
        <v>1361</v>
      </c>
      <c r="B30" s="100">
        <v>32.952587770000001</v>
      </c>
      <c r="C30" s="100">
        <v>256.53309994</v>
      </c>
      <c r="D30" s="100">
        <v>310.28438211000002</v>
      </c>
      <c r="E30" s="100">
        <v>258.40628312000001</v>
      </c>
      <c r="F30" s="100">
        <v>490.8972867</v>
      </c>
      <c r="G30" s="100">
        <v>494.06661937000001</v>
      </c>
      <c r="K30" t="s">
        <v>1361</v>
      </c>
      <c r="L30" s="214">
        <v>100</v>
      </c>
      <c r="M30" s="214">
        <v>680.91134677999992</v>
      </c>
      <c r="N30" s="214">
        <v>707.46662048999997</v>
      </c>
      <c r="O30" s="214">
        <v>908.03139963000001</v>
      </c>
      <c r="P30" s="214">
        <v>1532.09410901</v>
      </c>
      <c r="Q30" s="214">
        <v>2090.2852233599997</v>
      </c>
      <c r="V30">
        <v>2008</v>
      </c>
      <c r="W30">
        <v>2009</v>
      </c>
      <c r="X30">
        <v>2010</v>
      </c>
      <c r="Y30">
        <v>2011</v>
      </c>
      <c r="Z30">
        <v>2012</v>
      </c>
      <c r="AA30">
        <v>2013</v>
      </c>
    </row>
    <row r="31" spans="1:28" x14ac:dyDescent="0.25">
      <c r="A31" t="s">
        <v>1362</v>
      </c>
      <c r="B31" s="100">
        <v>11.919340960000001</v>
      </c>
      <c r="C31" s="100">
        <v>22.51164722</v>
      </c>
      <c r="D31" s="100">
        <v>19.831497350000003</v>
      </c>
      <c r="E31" s="100">
        <v>24.285457260000001</v>
      </c>
      <c r="F31" s="100">
        <v>30.446669170000003</v>
      </c>
      <c r="G31" s="100">
        <v>30.937304399999999</v>
      </c>
      <c r="I31" s="100"/>
      <c r="J31" s="100"/>
      <c r="K31" t="s">
        <v>1362</v>
      </c>
      <c r="L31" s="214">
        <v>0</v>
      </c>
      <c r="M31" s="214">
        <v>80.204647899999998</v>
      </c>
      <c r="N31" s="214">
        <v>25.807200000000002</v>
      </c>
      <c r="O31" s="214">
        <v>82.887426099999999</v>
      </c>
      <c r="P31" s="214">
        <v>165.01657698</v>
      </c>
      <c r="Q31" s="214">
        <v>193.08218067999999</v>
      </c>
      <c r="R31" s="152">
        <f>+SUM(L31:L34)</f>
        <v>100</v>
      </c>
      <c r="S31" s="152">
        <f>+SUM(M31:M34)</f>
        <v>351.29530476000002</v>
      </c>
      <c r="T31" s="152">
        <f>+SUM(N31:N34)</f>
        <v>432.74703643000004</v>
      </c>
      <c r="U31" s="152"/>
      <c r="V31" s="176">
        <v>44.252110439999996</v>
      </c>
      <c r="W31">
        <v>246.63354167</v>
      </c>
      <c r="X31">
        <v>407.96930125</v>
      </c>
      <c r="Y31">
        <v>324.22843518000002</v>
      </c>
      <c r="Z31">
        <v>680.06347999000002</v>
      </c>
      <c r="AA31">
        <v>735.88606674000005</v>
      </c>
    </row>
    <row r="32" spans="1:28" x14ac:dyDescent="0.25">
      <c r="A32" t="s">
        <v>1363</v>
      </c>
      <c r="B32" s="100">
        <v>13.86672463</v>
      </c>
      <c r="C32" s="100">
        <v>19.215846429999999</v>
      </c>
      <c r="D32" s="100">
        <v>23.93927622</v>
      </c>
      <c r="E32" s="100">
        <v>33.124881950000002</v>
      </c>
      <c r="F32" s="100">
        <v>33.127134859999998</v>
      </c>
      <c r="G32" s="100">
        <v>44.100673310000005</v>
      </c>
      <c r="J32" s="100"/>
      <c r="K32" t="s">
        <v>1363</v>
      </c>
      <c r="L32" s="214">
        <v>25</v>
      </c>
      <c r="M32" s="214">
        <v>128.10686473000001</v>
      </c>
      <c r="N32" s="214">
        <v>134.73929577000001</v>
      </c>
      <c r="O32" s="214">
        <v>230.49384382</v>
      </c>
      <c r="P32" s="214">
        <v>266.94091247</v>
      </c>
      <c r="Q32" s="214">
        <v>247.01612573</v>
      </c>
      <c r="S32" s="7">
        <f>+S31/R31-1</f>
        <v>2.5129530476000004</v>
      </c>
      <c r="T32" s="7">
        <f>+T31/S31-1</f>
        <v>0.23186114521412882</v>
      </c>
      <c r="U32" s="7"/>
      <c r="V32" s="177">
        <v>3.25211044</v>
      </c>
      <c r="W32">
        <v>2</v>
      </c>
      <c r="X32">
        <v>59.419550729999997</v>
      </c>
      <c r="Y32">
        <v>32.780665570000004</v>
      </c>
      <c r="Z32">
        <v>35.581458499999997</v>
      </c>
      <c r="AA32">
        <v>44.529992060000005</v>
      </c>
    </row>
    <row r="33" spans="1:27" x14ac:dyDescent="0.25">
      <c r="A33" t="s">
        <v>1364</v>
      </c>
      <c r="B33" s="100">
        <v>5.3072506500000003</v>
      </c>
      <c r="C33" s="100">
        <v>7.2480399599999998</v>
      </c>
      <c r="D33" s="100">
        <v>20.259642850000002</v>
      </c>
      <c r="E33" s="100">
        <v>18.420479690000001</v>
      </c>
      <c r="F33" s="100">
        <v>23.613083750000001</v>
      </c>
      <c r="G33" s="100">
        <v>39.801242520000002</v>
      </c>
      <c r="J33" s="100"/>
      <c r="K33" t="s">
        <v>1364</v>
      </c>
      <c r="L33" s="214">
        <v>0</v>
      </c>
      <c r="M33" s="214">
        <v>70.956395790000002</v>
      </c>
      <c r="N33" s="214">
        <v>145.99335300000001</v>
      </c>
      <c r="O33" s="214">
        <v>90.748477930000007</v>
      </c>
      <c r="P33" s="214">
        <v>138.80270038999998</v>
      </c>
      <c r="Q33" s="214">
        <v>239.73331018000002</v>
      </c>
      <c r="V33">
        <v>0.8</v>
      </c>
      <c r="W33">
        <v>4.6335416699999996</v>
      </c>
      <c r="X33">
        <v>37.229941950000004</v>
      </c>
      <c r="Y33">
        <v>16.130124769999998</v>
      </c>
      <c r="Z33">
        <v>49.027443270000006</v>
      </c>
      <c r="AA33">
        <v>75.265396949999996</v>
      </c>
    </row>
    <row r="34" spans="1:27" x14ac:dyDescent="0.25">
      <c r="A34" t="s">
        <v>1365</v>
      </c>
      <c r="B34" s="100">
        <v>1.70063963</v>
      </c>
      <c r="C34" s="100">
        <v>2.2888269000000001</v>
      </c>
      <c r="D34" s="100">
        <v>4.3814279800000007</v>
      </c>
      <c r="E34" s="100">
        <v>79.815558290000013</v>
      </c>
      <c r="F34" s="100">
        <v>24.248180010000002</v>
      </c>
      <c r="G34" s="100">
        <v>40.884397119999996</v>
      </c>
      <c r="J34" s="100"/>
      <c r="K34" t="s">
        <v>1365</v>
      </c>
      <c r="L34" s="214">
        <v>75</v>
      </c>
      <c r="M34" s="214">
        <v>72.02739634000001</v>
      </c>
      <c r="N34" s="214">
        <v>126.20718766</v>
      </c>
      <c r="O34" s="214">
        <v>137.23234974000002</v>
      </c>
      <c r="P34" s="214">
        <v>165.28185435</v>
      </c>
      <c r="Q34" s="214">
        <v>248.93380663999997</v>
      </c>
      <c r="S34" s="152">
        <f>+SUM(P31:P34)</f>
        <v>736.04204419000007</v>
      </c>
      <c r="V34">
        <v>0.2</v>
      </c>
      <c r="W34">
        <v>50</v>
      </c>
      <c r="X34">
        <v>76.319808559999998</v>
      </c>
      <c r="Y34">
        <v>127.31764487999999</v>
      </c>
      <c r="Z34">
        <v>80.917096189999995</v>
      </c>
      <c r="AA34">
        <v>76.045843760000011</v>
      </c>
    </row>
    <row r="35" spans="1:27" x14ac:dyDescent="0.25">
      <c r="A35" t="s">
        <v>1366</v>
      </c>
      <c r="B35" s="100">
        <v>0.15463189999999999</v>
      </c>
      <c r="C35" s="100">
        <v>205.26873943000001</v>
      </c>
      <c r="D35" s="100">
        <v>241.87203771</v>
      </c>
      <c r="E35" s="100">
        <v>102.75787131</v>
      </c>
      <c r="F35" s="100">
        <v>379.46221891000005</v>
      </c>
      <c r="G35" s="100">
        <v>338.34300201999997</v>
      </c>
      <c r="K35" t="s">
        <v>1366</v>
      </c>
      <c r="L35" s="214">
        <v>0</v>
      </c>
      <c r="M35" s="214">
        <v>329.61604202000001</v>
      </c>
      <c r="N35" s="214">
        <v>274.71958405999999</v>
      </c>
      <c r="O35" s="214">
        <v>366.66930204000005</v>
      </c>
      <c r="P35" s="214">
        <v>796.05206482000006</v>
      </c>
      <c r="Q35" s="214">
        <v>1161.51980013</v>
      </c>
      <c r="S35" s="151">
        <v>796</v>
      </c>
      <c r="V35">
        <v>40</v>
      </c>
      <c r="W35">
        <v>0</v>
      </c>
      <c r="X35">
        <v>80.555555549999994</v>
      </c>
      <c r="Y35">
        <v>91.666666640000003</v>
      </c>
      <c r="Z35">
        <v>32.470815420000001</v>
      </c>
      <c r="AA35">
        <v>60.558723039999997</v>
      </c>
    </row>
    <row r="36" spans="1:27" x14ac:dyDescent="0.25">
      <c r="C36">
        <f>+C35/B35-1</f>
        <v>1326.4669678766156</v>
      </c>
      <c r="D36">
        <f>+D35/C35-1</f>
        <v>0.17831891198650984</v>
      </c>
      <c r="E36">
        <f>+E35/D35-1</f>
        <v>-0.57515605241973145</v>
      </c>
      <c r="F36">
        <f>+F35/E35-1</f>
        <v>2.6927800670883717</v>
      </c>
      <c r="G36">
        <f>+G35/F35-1</f>
        <v>-0.10836182059999133</v>
      </c>
      <c r="V36">
        <v>0</v>
      </c>
      <c r="W36">
        <v>190</v>
      </c>
      <c r="X36">
        <v>154.44444446</v>
      </c>
      <c r="Y36">
        <v>56.333333320000001</v>
      </c>
      <c r="Z36">
        <v>482.06666661000003</v>
      </c>
      <c r="AA36">
        <v>479.48611093</v>
      </c>
    </row>
    <row r="37" spans="1:27" x14ac:dyDescent="0.25">
      <c r="A37" t="s">
        <v>1302</v>
      </c>
      <c r="K37" t="s">
        <v>1302</v>
      </c>
    </row>
    <row r="38" spans="1:27" x14ac:dyDescent="0.25">
      <c r="A38" t="s">
        <v>1361</v>
      </c>
      <c r="B38" s="43"/>
      <c r="C38" s="43">
        <f t="shared" ref="C38:G43" si="36">+C30/B30-1</f>
        <v>6.7849151553902374</v>
      </c>
      <c r="D38" s="43">
        <f t="shared" si="36"/>
        <v>0.2095296169678369</v>
      </c>
      <c r="E38" s="43">
        <f t="shared" si="36"/>
        <v>-0.16719532783834579</v>
      </c>
      <c r="F38" s="43">
        <f t="shared" si="36"/>
        <v>0.89971110908334473</v>
      </c>
      <c r="G38" s="43">
        <f t="shared" si="36"/>
        <v>6.4562032748347598E-3</v>
      </c>
      <c r="H38" s="42">
        <f t="shared" ref="H38:H43" si="37">+AVERAGE(C38:F38)</f>
        <v>1.9317401384007682</v>
      </c>
      <c r="K38" t="s">
        <v>1361</v>
      </c>
      <c r="M38" s="7">
        <f>+M30/L30-1</f>
        <v>5.8091134677999996</v>
      </c>
      <c r="N38" s="7">
        <f>+N30/M30-1</f>
        <v>3.8999605213775324E-2</v>
      </c>
      <c r="O38" s="7">
        <f>+O30/N30-1</f>
        <v>0.28349716203018382</v>
      </c>
      <c r="P38" s="7">
        <f>+P30/O30-1</f>
        <v>0.68726996625258763</v>
      </c>
      <c r="Q38" s="7">
        <f>+Q30/P30-1</f>
        <v>0.36433213277654897</v>
      </c>
      <c r="W38" s="28">
        <f>+W31/V31-1</f>
        <v>4.573373545752184</v>
      </c>
      <c r="X38" s="28">
        <f t="shared" ref="X38:AA38" si="38">+X31/W31-1</f>
        <v>0.65415173657064885</v>
      </c>
      <c r="Y38" s="28">
        <f t="shared" si="38"/>
        <v>-0.20526266514029767</v>
      </c>
      <c r="Z38" s="179">
        <f t="shared" si="38"/>
        <v>1.0974825345360384</v>
      </c>
      <c r="AA38" s="179">
        <f t="shared" si="38"/>
        <v>8.2084376521469604E-2</v>
      </c>
    </row>
    <row r="39" spans="1:27" x14ac:dyDescent="0.25">
      <c r="A39" t="s">
        <v>1362</v>
      </c>
      <c r="C39" s="43">
        <f t="shared" si="36"/>
        <v>0.88866543003901088</v>
      </c>
      <c r="D39" s="43">
        <f t="shared" si="36"/>
        <v>-0.11905614208536786</v>
      </c>
      <c r="E39" s="43">
        <f t="shared" si="36"/>
        <v>0.22459019767360111</v>
      </c>
      <c r="F39" s="43">
        <f t="shared" si="36"/>
        <v>0.25369964600781825</v>
      </c>
      <c r="G39" s="43">
        <f t="shared" si="36"/>
        <v>1.6114578158304083E-2</v>
      </c>
      <c r="H39" s="42">
        <f t="shared" si="37"/>
        <v>0.31197478290876557</v>
      </c>
      <c r="K39" t="s">
        <v>1362</v>
      </c>
      <c r="M39" s="7"/>
      <c r="N39" s="7">
        <f t="shared" ref="N39:Q43" si="39">+N31/M31-1</f>
        <v>-0.67823311147532639</v>
      </c>
      <c r="O39" s="7">
        <f t="shared" si="39"/>
        <v>2.2117946193310392</v>
      </c>
      <c r="P39" s="7">
        <f t="shared" si="39"/>
        <v>0.99085174608890414</v>
      </c>
      <c r="Q39" s="7">
        <f t="shared" si="39"/>
        <v>0.17007748078183416</v>
      </c>
      <c r="W39" s="28">
        <f t="shared" ref="W39:AA39" si="40">+W32/V32-1</f>
        <v>-0.38501473523143948</v>
      </c>
      <c r="X39" s="28">
        <f t="shared" si="40"/>
        <v>28.709775364999999</v>
      </c>
      <c r="Y39" s="28">
        <f t="shared" si="40"/>
        <v>-0.44831852198018118</v>
      </c>
      <c r="Z39" s="28">
        <f t="shared" si="40"/>
        <v>8.5440392417267086E-2</v>
      </c>
      <c r="AA39" s="28">
        <f t="shared" si="40"/>
        <v>0.25149428767794912</v>
      </c>
    </row>
    <row r="40" spans="1:27" x14ac:dyDescent="0.25">
      <c r="A40" t="s">
        <v>1363</v>
      </c>
      <c r="C40" s="43">
        <f t="shared" si="36"/>
        <v>0.38575236349811326</v>
      </c>
      <c r="D40" s="43">
        <f t="shared" si="36"/>
        <v>0.24580909340666501</v>
      </c>
      <c r="E40" s="43">
        <f t="shared" si="36"/>
        <v>0.38370440466056843</v>
      </c>
      <c r="F40" s="43">
        <f t="shared" si="36"/>
        <v>6.8012619739876712E-5</v>
      </c>
      <c r="G40" s="43">
        <f t="shared" si="36"/>
        <v>0.33125528351231548</v>
      </c>
      <c r="H40" s="42">
        <f t="shared" si="37"/>
        <v>0.25383346854627165</v>
      </c>
      <c r="K40" t="s">
        <v>1363</v>
      </c>
      <c r="M40" s="7">
        <f>+M32/L32-1</f>
        <v>4.1242745892000006</v>
      </c>
      <c r="N40" s="7">
        <f t="shared" si="39"/>
        <v>5.1772643518976258E-2</v>
      </c>
      <c r="O40" s="7">
        <f t="shared" si="39"/>
        <v>0.71066534452913421</v>
      </c>
      <c r="P40" s="7">
        <f t="shared" si="39"/>
        <v>0.15812599610453226</v>
      </c>
      <c r="Q40" s="7">
        <f t="shared" si="39"/>
        <v>-7.4641187653238572E-2</v>
      </c>
      <c r="W40" s="28">
        <f t="shared" ref="W40:AA40" si="41">+W33/V33-1</f>
        <v>4.7919270874999995</v>
      </c>
      <c r="X40" s="28">
        <f t="shared" si="41"/>
        <v>7.0348779835188164</v>
      </c>
      <c r="Y40" s="28">
        <f t="shared" si="41"/>
        <v>-0.56674321996894772</v>
      </c>
      <c r="Z40" s="178">
        <f t="shared" si="41"/>
        <v>2.0394956002562905</v>
      </c>
      <c r="AA40" s="178">
        <f t="shared" si="41"/>
        <v>0.53516871225579599</v>
      </c>
    </row>
    <row r="41" spans="1:27" x14ac:dyDescent="0.25">
      <c r="A41" t="s">
        <v>1364</v>
      </c>
      <c r="C41" s="43">
        <f t="shared" si="36"/>
        <v>0.36568638603869208</v>
      </c>
      <c r="D41" s="43">
        <f t="shared" si="36"/>
        <v>1.7951891769095605</v>
      </c>
      <c r="E41" s="43">
        <f t="shared" si="36"/>
        <v>-9.0779643729010817E-2</v>
      </c>
      <c r="F41" s="43">
        <f t="shared" si="36"/>
        <v>0.28189298798874018</v>
      </c>
      <c r="G41" s="43">
        <f t="shared" si="36"/>
        <v>0.6855588597147968</v>
      </c>
      <c r="H41" s="42">
        <f t="shared" si="37"/>
        <v>0.5879972268019954</v>
      </c>
      <c r="K41" t="s">
        <v>1364</v>
      </c>
      <c r="M41" s="7"/>
      <c r="N41" s="7">
        <f t="shared" si="39"/>
        <v>1.0575080142469</v>
      </c>
      <c r="O41" s="7">
        <f t="shared" si="39"/>
        <v>-0.37840678314991505</v>
      </c>
      <c r="P41" s="7">
        <f t="shared" si="39"/>
        <v>0.52953199388167382</v>
      </c>
      <c r="Q41" s="7">
        <f t="shared" si="39"/>
        <v>0.7271516296614613</v>
      </c>
      <c r="W41" s="43">
        <f t="shared" ref="W41:AA41" si="42">+W34/V34-1</f>
        <v>249</v>
      </c>
      <c r="X41" s="28">
        <f t="shared" si="42"/>
        <v>0.52639617120000004</v>
      </c>
      <c r="Y41" s="28">
        <f t="shared" si="42"/>
        <v>0.66821231974012685</v>
      </c>
      <c r="Z41" s="28">
        <f t="shared" si="42"/>
        <v>-0.36444711755180248</v>
      </c>
      <c r="AA41" s="28">
        <f t="shared" si="42"/>
        <v>-6.0200534366209646E-2</v>
      </c>
    </row>
    <row r="42" spans="1:27" x14ac:dyDescent="0.25">
      <c r="A42" t="s">
        <v>1365</v>
      </c>
      <c r="C42" s="43">
        <f t="shared" si="36"/>
        <v>0.34586238002697844</v>
      </c>
      <c r="D42" s="43">
        <f t="shared" si="36"/>
        <v>0.91426795097523561</v>
      </c>
      <c r="E42" s="43">
        <f t="shared" si="36"/>
        <v>17.216791113384911</v>
      </c>
      <c r="F42" s="43">
        <f t="shared" si="36"/>
        <v>-0.69619732631704179</v>
      </c>
      <c r="G42" s="43">
        <f t="shared" si="36"/>
        <v>0.6860810627081777</v>
      </c>
      <c r="H42" s="42">
        <f t="shared" si="37"/>
        <v>4.4451810295175207</v>
      </c>
      <c r="K42" t="s">
        <v>1365</v>
      </c>
      <c r="M42" s="7">
        <f>+M34/L34-1</f>
        <v>-3.9634715466666526E-2</v>
      </c>
      <c r="N42" s="7">
        <f t="shared" si="39"/>
        <v>0.75221088187400653</v>
      </c>
      <c r="O42" s="7">
        <f t="shared" si="39"/>
        <v>8.7357640118735702E-2</v>
      </c>
      <c r="P42" s="7">
        <f t="shared" si="39"/>
        <v>0.20439426026838792</v>
      </c>
      <c r="Q42" s="7">
        <f t="shared" si="39"/>
        <v>0.50611697587116256</v>
      </c>
      <c r="W42" s="43">
        <f t="shared" ref="W42:AA42" si="43">+W35/V35-1</f>
        <v>-1</v>
      </c>
      <c r="X42" s="28">
        <v>1</v>
      </c>
      <c r="Y42" s="28">
        <f t="shared" si="43"/>
        <v>0.13793103423020225</v>
      </c>
      <c r="Z42" s="28">
        <f t="shared" si="43"/>
        <v>-0.64577292258786123</v>
      </c>
      <c r="AA42" s="28">
        <f t="shared" si="43"/>
        <v>0.86502008824513821</v>
      </c>
    </row>
    <row r="43" spans="1:27" x14ac:dyDescent="0.25">
      <c r="A43" t="s">
        <v>1366</v>
      </c>
      <c r="B43" s="7" t="e">
        <f>+B35/B45-1</f>
        <v>#DIV/0!</v>
      </c>
      <c r="C43" s="43">
        <f t="shared" si="36"/>
        <v>1326.4669678766156</v>
      </c>
      <c r="D43" s="43">
        <f t="shared" si="36"/>
        <v>0.17831891198650984</v>
      </c>
      <c r="E43" s="43">
        <f t="shared" si="36"/>
        <v>-0.57515605241973145</v>
      </c>
      <c r="F43" s="43">
        <f t="shared" si="36"/>
        <v>2.6927800670883717</v>
      </c>
      <c r="G43" s="43">
        <f t="shared" si="36"/>
        <v>-0.10836182059999133</v>
      </c>
      <c r="H43" s="42">
        <f t="shared" si="37"/>
        <v>332.19072770081766</v>
      </c>
      <c r="I43" s="42"/>
      <c r="K43" t="s">
        <v>1366</v>
      </c>
      <c r="M43" s="7"/>
      <c r="N43" s="7">
        <f t="shared" si="39"/>
        <v>-0.16654668147695639</v>
      </c>
      <c r="O43" s="7">
        <f t="shared" si="39"/>
        <v>0.33470390651114923</v>
      </c>
      <c r="P43" s="7">
        <f t="shared" si="39"/>
        <v>1.1710354818117787</v>
      </c>
      <c r="Q43" s="7">
        <f t="shared" si="39"/>
        <v>0.45910029187932322</v>
      </c>
      <c r="W43" s="43">
        <v>1</v>
      </c>
      <c r="X43" s="28">
        <f t="shared" ref="X43:AA43" si="44">+X36/W36-1</f>
        <v>-0.18713450284210531</v>
      </c>
      <c r="Y43" s="28">
        <f t="shared" si="44"/>
        <v>-0.63525179868421922</v>
      </c>
      <c r="Z43" s="178">
        <f t="shared" si="44"/>
        <v>7.557396450723644</v>
      </c>
      <c r="AA43" s="178">
        <f t="shared" si="44"/>
        <v>-5.3531095567073139E-3</v>
      </c>
    </row>
    <row r="45" spans="1:27" x14ac:dyDescent="0.25">
      <c r="L45" s="254">
        <f>+SUM(L31:L34)</f>
        <v>100</v>
      </c>
      <c r="M45" s="254">
        <f t="shared" ref="M45:Q45" si="45">+SUM(M31:M34)</f>
        <v>351.29530476000002</v>
      </c>
      <c r="N45" s="254">
        <f t="shared" si="45"/>
        <v>432.74703643000004</v>
      </c>
      <c r="O45" s="254">
        <f t="shared" si="45"/>
        <v>541.36209759000008</v>
      </c>
      <c r="P45" s="254">
        <f t="shared" si="45"/>
        <v>736.04204419000007</v>
      </c>
      <c r="Q45" s="254">
        <f t="shared" si="45"/>
        <v>928.7654232299999</v>
      </c>
    </row>
    <row r="46" spans="1:27" x14ac:dyDescent="0.25">
      <c r="B46" s="100">
        <f>+SUM(B31:B34)</f>
        <v>32.793955869999998</v>
      </c>
      <c r="C46" s="100">
        <f t="shared" ref="C46:G46" si="46">+SUM(C31:C34)</f>
        <v>51.264360510000003</v>
      </c>
      <c r="D46" s="100">
        <f t="shared" si="46"/>
        <v>68.411844400000007</v>
      </c>
      <c r="E46" s="100">
        <f t="shared" si="46"/>
        <v>155.64637719000001</v>
      </c>
      <c r="F46" s="100">
        <f t="shared" si="46"/>
        <v>111.43506779000001</v>
      </c>
      <c r="G46" s="100">
        <f t="shared" si="46"/>
        <v>155.72361735000001</v>
      </c>
      <c r="L46" s="43"/>
      <c r="M46" s="43">
        <f t="shared" ref="M46:P46" si="47">+M45/L45-1</f>
        <v>2.5129530476000004</v>
      </c>
      <c r="N46" s="43">
        <f t="shared" si="47"/>
        <v>0.23186114521412882</v>
      </c>
      <c r="O46" s="43">
        <f t="shared" si="47"/>
        <v>0.25098972844743983</v>
      </c>
      <c r="P46" s="43">
        <f t="shared" si="47"/>
        <v>0.35961133493952246</v>
      </c>
      <c r="Q46" s="43">
        <f>+Q45/P45-1</f>
        <v>0.26183745964143679</v>
      </c>
    </row>
    <row r="47" spans="1:27" x14ac:dyDescent="0.25">
      <c r="C47" s="43">
        <f t="shared" ref="C47:F47" si="48">+C46/B46</f>
        <v>1.5632258795864509</v>
      </c>
      <c r="D47" s="43">
        <f t="shared" si="48"/>
        <v>1.3344913253459016</v>
      </c>
      <c r="E47" s="43">
        <f t="shared" si="48"/>
        <v>2.2751378588763789</v>
      </c>
      <c r="F47" s="43">
        <f t="shared" si="48"/>
        <v>0.71595028295435004</v>
      </c>
      <c r="G47" s="43">
        <f>+G46/F46</f>
        <v>1.3974381712896879</v>
      </c>
    </row>
    <row r="58" spans="2:8" x14ac:dyDescent="0.25">
      <c r="B58" s="43">
        <f>+L6/L4</f>
        <v>0.52857543990929901</v>
      </c>
      <c r="C58" s="43">
        <f>+M6/M4</f>
        <v>0.89567555047851555</v>
      </c>
      <c r="D58" s="43">
        <f>+N6/N4</f>
        <v>0.84109386768273153</v>
      </c>
      <c r="E58" s="43">
        <f>+O6/O4</f>
        <v>0.92630990703113814</v>
      </c>
      <c r="F58" s="43">
        <f>+P6/P4</f>
        <v>0.93785711430108221</v>
      </c>
      <c r="G58" s="43"/>
      <c r="H58" s="42">
        <f>+AVERAGE(B58:F58)</f>
        <v>0.82590237588055326</v>
      </c>
    </row>
  </sheetData>
  <pageMargins left="0.7" right="0.7" top="0.75" bottom="0.75" header="0.3" footer="0.3"/>
  <pageSetup paperSize="9" orientation="portrait" r:id="rId1"/>
  <ignoredErrors>
    <ignoredError sqref="L4:P4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15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D11" sqref="D11"/>
    </sheetView>
  </sheetViews>
  <sheetFormatPr baseColWidth="10" defaultRowHeight="15" x14ac:dyDescent="0.25"/>
  <cols>
    <col min="1" max="1" width="50.140625" bestFit="1" customWidth="1"/>
    <col min="2" max="9" width="11.42578125" customWidth="1"/>
    <col min="10" max="10" width="11.42578125" style="185" customWidth="1"/>
    <col min="11" max="17" width="11.42578125" customWidth="1"/>
  </cols>
  <sheetData>
    <row r="2" spans="1:32" x14ac:dyDescent="0.25">
      <c r="B2" s="273" t="s">
        <v>1221</v>
      </c>
      <c r="C2" s="273"/>
      <c r="D2" s="273"/>
      <c r="E2" s="273"/>
      <c r="F2" s="273"/>
      <c r="G2" s="273"/>
      <c r="K2" s="273" t="s">
        <v>1226</v>
      </c>
      <c r="L2" s="273"/>
      <c r="M2" s="273"/>
      <c r="N2" s="273"/>
      <c r="O2" s="273"/>
      <c r="P2" s="273"/>
      <c r="R2" s="273" t="s">
        <v>1224</v>
      </c>
      <c r="S2" s="273"/>
      <c r="T2" s="273"/>
      <c r="U2" s="273"/>
      <c r="V2" s="273"/>
      <c r="W2" s="273"/>
      <c r="Y2" s="273" t="s">
        <v>1225</v>
      </c>
      <c r="Z2" s="273"/>
      <c r="AA2" s="273"/>
      <c r="AB2" s="273"/>
      <c r="AC2" s="273"/>
      <c r="AD2" s="273"/>
    </row>
    <row r="3" spans="1:32" x14ac:dyDescent="0.25">
      <c r="B3">
        <f>+Cuentas!C4</f>
        <v>2008</v>
      </c>
      <c r="C3">
        <f>+Cuentas!D4</f>
        <v>2009</v>
      </c>
      <c r="D3">
        <f>+Cuentas!E4</f>
        <v>2010</v>
      </c>
      <c r="E3">
        <f>+Cuentas!F4</f>
        <v>2011</v>
      </c>
      <c r="F3">
        <f>+Cuentas!G4</f>
        <v>2012</v>
      </c>
      <c r="G3">
        <f>+Cuentas!H4</f>
        <v>2013</v>
      </c>
      <c r="K3">
        <f>+Cuentas!K4</f>
        <v>2008</v>
      </c>
      <c r="L3">
        <f>+Cuentas!L4</f>
        <v>2009</v>
      </c>
      <c r="M3">
        <f>+Cuentas!M4</f>
        <v>2010</v>
      </c>
      <c r="N3">
        <f>+Cuentas!N4</f>
        <v>2011</v>
      </c>
      <c r="O3">
        <f>+Cuentas!O4</f>
        <v>2012</v>
      </c>
      <c r="P3">
        <f>+Cuentas!P4</f>
        <v>2013</v>
      </c>
      <c r="R3">
        <f>+Cuentas!S4</f>
        <v>2008</v>
      </c>
      <c r="S3">
        <f>+Cuentas!T4</f>
        <v>2009</v>
      </c>
      <c r="T3">
        <f>+Cuentas!U4</f>
        <v>2010</v>
      </c>
      <c r="U3">
        <f>+Cuentas!V4</f>
        <v>2011</v>
      </c>
      <c r="V3">
        <f>+Cuentas!W4</f>
        <v>2012</v>
      </c>
      <c r="W3">
        <f>+Cuentas!X4</f>
        <v>2013</v>
      </c>
      <c r="Y3">
        <f>+Cuentas!AA4</f>
        <v>2008</v>
      </c>
      <c r="Z3">
        <f>+Cuentas!AB4</f>
        <v>2009</v>
      </c>
      <c r="AA3">
        <f>+Cuentas!AC4</f>
        <v>2010</v>
      </c>
      <c r="AB3">
        <f>+Cuentas!AD4</f>
        <v>2011</v>
      </c>
      <c r="AC3">
        <f>+Cuentas!AE4</f>
        <v>2012</v>
      </c>
      <c r="AD3">
        <f>+Cuentas!AF4</f>
        <v>2013</v>
      </c>
    </row>
    <row r="4" spans="1:32" x14ac:dyDescent="0.25">
      <c r="A4" s="4" t="s">
        <v>1238</v>
      </c>
      <c r="B4" s="1">
        <f>+Cuentas!C44</f>
        <v>63.50024887</v>
      </c>
      <c r="C4" s="1">
        <f>+Cuentas!D44</f>
        <v>103.19706133000001</v>
      </c>
      <c r="D4" s="1">
        <f>+Cuentas!E44</f>
        <v>89.950172140000006</v>
      </c>
      <c r="E4" s="1">
        <f>+Cuentas!F44</f>
        <v>100.51476597</v>
      </c>
      <c r="F4" s="1">
        <f>+Cuentas!G44</f>
        <v>103.21589693</v>
      </c>
      <c r="G4" s="1">
        <f>+Cuentas!H44</f>
        <v>137.84004995999999</v>
      </c>
      <c r="H4" s="1"/>
      <c r="I4" s="1"/>
      <c r="J4" s="186"/>
      <c r="K4" s="1">
        <f>+Cuentas!K44</f>
        <v>7.966467670000001</v>
      </c>
      <c r="L4" s="1">
        <f>+Cuentas!L44</f>
        <v>8.3687863</v>
      </c>
      <c r="M4" s="1">
        <f>+Cuentas!M44</f>
        <v>9.1052211500000002</v>
      </c>
      <c r="N4" s="1">
        <f>+Cuentas!N44</f>
        <v>11.341161699999997</v>
      </c>
      <c r="O4" s="1">
        <f>+Cuentas!O44</f>
        <v>14.461446530000002</v>
      </c>
      <c r="P4" s="1">
        <f>+Cuentas!P44</f>
        <v>12.48596188</v>
      </c>
      <c r="Q4" s="1"/>
      <c r="R4" s="150">
        <f>+Cuentas!S44</f>
        <v>49.427444870000002</v>
      </c>
      <c r="S4" s="1">
        <f>+Cuentas!T44</f>
        <v>69.841710239999983</v>
      </c>
      <c r="T4" s="1">
        <f>+Cuentas!U44</f>
        <v>105.02811887</v>
      </c>
      <c r="U4" s="1">
        <f>+Cuentas!V44</f>
        <v>110.97439487</v>
      </c>
      <c r="V4" s="1">
        <f>+Cuentas!W44</f>
        <v>187.41452412000001</v>
      </c>
      <c r="W4" s="1">
        <f>+Cuentas!X44</f>
        <v>192.65586834000001</v>
      </c>
      <c r="X4" s="1"/>
      <c r="Y4" s="1">
        <f>+Cuentas!AA44</f>
        <v>30.291968500000003</v>
      </c>
      <c r="Z4" s="1">
        <f>+Cuentas!AB44</f>
        <v>45.13103521</v>
      </c>
      <c r="AA4" s="1">
        <f>+Cuentas!AC44</f>
        <v>60.520607139999996</v>
      </c>
      <c r="AB4" s="1">
        <f>+Cuentas!AD44</f>
        <v>74.776394029999992</v>
      </c>
      <c r="AC4" s="1">
        <f>+Cuentas!AE44</f>
        <v>81.632344039999992</v>
      </c>
      <c r="AD4" s="1">
        <f>+Cuentas!AF44</f>
        <v>92.399873669999991</v>
      </c>
      <c r="AE4" s="1"/>
      <c r="AF4" s="1"/>
    </row>
    <row r="5" spans="1:32" x14ac:dyDescent="0.25">
      <c r="A5" t="s">
        <v>1298</v>
      </c>
      <c r="B5" s="1">
        <f>+Cuentas!C45</f>
        <v>57.242587460000003</v>
      </c>
      <c r="C5" s="1">
        <f>+Cuentas!D45</f>
        <v>68.669655790000007</v>
      </c>
      <c r="D5" s="1">
        <f>+Cuentas!E45</f>
        <v>81.680162559999999</v>
      </c>
      <c r="E5" s="1">
        <f>+Cuentas!F45</f>
        <v>95.071086609999995</v>
      </c>
      <c r="F5" s="1">
        <f>+Cuentas!G45</f>
        <v>97.345358169999997</v>
      </c>
      <c r="G5" s="1">
        <f>+Cuentas!H45</f>
        <v>131.17363990999999</v>
      </c>
      <c r="H5" s="172">
        <f>+G5/G4</f>
        <v>0.95163662482758438</v>
      </c>
      <c r="I5" s="1"/>
      <c r="J5" s="186"/>
      <c r="K5" s="1">
        <f>+Cuentas!K45</f>
        <v>5.9951123200000005</v>
      </c>
      <c r="L5" s="1">
        <f>+Cuentas!L45</f>
        <v>6.98448739</v>
      </c>
      <c r="M5" s="1">
        <f>+Cuentas!M45</f>
        <v>7.37807996</v>
      </c>
      <c r="N5" s="1">
        <f>+Cuentas!N45</f>
        <v>10.190409109999999</v>
      </c>
      <c r="O5" s="1">
        <f>+Cuentas!O45</f>
        <v>13.148001630000001</v>
      </c>
      <c r="P5" s="1">
        <f>+Cuentas!P45</f>
        <v>11.22880812</v>
      </c>
      <c r="Q5" s="1"/>
      <c r="R5" s="1">
        <f>+Cuentas!S45</f>
        <v>40.787455680000001</v>
      </c>
      <c r="S5" s="1">
        <f>+Cuentas!T45</f>
        <v>62.800736569999998</v>
      </c>
      <c r="T5" s="1">
        <f>+Cuentas!U45</f>
        <v>92.816400489999992</v>
      </c>
      <c r="U5" s="1">
        <f>+Cuentas!V45</f>
        <v>95.508996870000004</v>
      </c>
      <c r="V5" s="1">
        <f>+Cuentas!W45</f>
        <v>122.92068492</v>
      </c>
      <c r="W5" s="1">
        <f>+Cuentas!X45</f>
        <v>147.52859555000001</v>
      </c>
      <c r="X5" s="1"/>
      <c r="Y5" s="1">
        <f>+Cuentas!AA45</f>
        <v>29.867926050000001</v>
      </c>
      <c r="Z5" s="1">
        <f>+Cuentas!AB45</f>
        <v>44.186463959999998</v>
      </c>
      <c r="AA5" s="1">
        <f>+Cuentas!AC45</f>
        <v>59.648600049999999</v>
      </c>
      <c r="AB5" s="1">
        <f>+Cuentas!AD45</f>
        <v>67.902413760000002</v>
      </c>
      <c r="AC5" s="1">
        <f>+Cuentas!AE45</f>
        <v>77.231289129999993</v>
      </c>
      <c r="AD5" s="1">
        <f>+Cuentas!AF45</f>
        <v>89.606420229999998</v>
      </c>
      <c r="AE5" s="1"/>
      <c r="AF5" s="1"/>
    </row>
    <row r="6" spans="1:32" x14ac:dyDescent="0.25">
      <c r="A6" t="s">
        <v>1299</v>
      </c>
      <c r="B6" s="1">
        <f>+Cuentas!C46</f>
        <v>3.59788014</v>
      </c>
      <c r="C6" s="1">
        <f>+Cuentas!D46</f>
        <v>2.4684667299999998</v>
      </c>
      <c r="D6" s="1">
        <f>+Cuentas!E46</f>
        <v>2.4493121800000002</v>
      </c>
      <c r="E6" s="1">
        <f>+Cuentas!F46</f>
        <v>3.2046371800000002</v>
      </c>
      <c r="F6" s="1">
        <f>+Cuentas!G46</f>
        <v>3.2257801800000001</v>
      </c>
      <c r="G6" s="1">
        <f>+Cuentas!H46</f>
        <v>4.0463952399999998</v>
      </c>
      <c r="H6" s="7">
        <f>+G6/G4</f>
        <v>2.9355729638622659E-2</v>
      </c>
      <c r="I6" s="1"/>
      <c r="J6" s="186"/>
      <c r="K6" s="145">
        <f>+Cuentas!K46</f>
        <v>0.57670551000000003</v>
      </c>
      <c r="L6" s="145">
        <f>+Cuentas!L46</f>
        <v>0.93595010999999995</v>
      </c>
      <c r="M6" s="145">
        <f>+Cuentas!M46</f>
        <v>0.56751702999999998</v>
      </c>
      <c r="N6" s="145">
        <f>+Cuentas!N46</f>
        <v>0.27251924</v>
      </c>
      <c r="O6" s="145">
        <f>+Cuentas!O46</f>
        <v>0.19697689000000002</v>
      </c>
      <c r="P6" s="145">
        <f>+Cuentas!P46</f>
        <v>0.10711587</v>
      </c>
      <c r="Q6" s="1"/>
      <c r="R6" s="1">
        <f>+Cuentas!S46</f>
        <v>6.4178650000000004E-2</v>
      </c>
      <c r="S6" s="1">
        <f>+Cuentas!T46</f>
        <v>5.5391059999999999E-2</v>
      </c>
      <c r="T6" s="1">
        <f>+Cuentas!U46</f>
        <v>4.5429509999999999E-2</v>
      </c>
      <c r="U6" s="1">
        <f>+Cuentas!V46</f>
        <v>3.2274409999999996E-2</v>
      </c>
      <c r="V6" s="1">
        <f>+Cuentas!W46</f>
        <v>5.5932019999999999E-2</v>
      </c>
      <c r="W6" s="1">
        <f>+Cuentas!X46</f>
        <v>2.076998E-2</v>
      </c>
      <c r="X6" s="1"/>
      <c r="Y6" s="1">
        <f>+Cuentas!AA46</f>
        <v>0.18860331</v>
      </c>
      <c r="Z6" s="1">
        <f>+Cuentas!AB46</f>
        <v>0.39388382999999999</v>
      </c>
      <c r="AA6" s="1">
        <f>+Cuentas!AC46</f>
        <v>0.57494792000000006</v>
      </c>
      <c r="AB6" s="1">
        <f>+Cuentas!AD46</f>
        <v>0.98615481999999999</v>
      </c>
      <c r="AC6" s="1">
        <f>+Cuentas!AE46</f>
        <v>2.42183489</v>
      </c>
      <c r="AD6" s="1">
        <f>+Cuentas!AF46</f>
        <v>1.04084288</v>
      </c>
      <c r="AE6" s="1"/>
      <c r="AF6" s="1"/>
    </row>
    <row r="7" spans="1:32" x14ac:dyDescent="0.25">
      <c r="A7" t="s">
        <v>1300</v>
      </c>
      <c r="B7" s="1">
        <f>+Cuentas!C47</f>
        <v>2.6516642900000003</v>
      </c>
      <c r="C7" s="1">
        <f>+Cuentas!D47</f>
        <v>0.86062351000000004</v>
      </c>
      <c r="D7" s="1">
        <f>+Cuentas!E47</f>
        <v>3.1658943700000002</v>
      </c>
      <c r="E7" s="1">
        <f>+Cuentas!F47</f>
        <v>1.66107819</v>
      </c>
      <c r="F7" s="1">
        <f>+Cuentas!G47</f>
        <v>1.14187314</v>
      </c>
      <c r="G7" s="1">
        <f>+Cuentas!H47</f>
        <v>0.99270717000000008</v>
      </c>
      <c r="H7" s="1"/>
      <c r="I7" s="1"/>
      <c r="J7" s="186"/>
      <c r="K7" s="145">
        <f>+Cuentas!K47</f>
        <v>0.46671992000000001</v>
      </c>
      <c r="L7" s="145">
        <f>+Cuentas!L47</f>
        <v>9.1377509999999995E-2</v>
      </c>
      <c r="M7" s="145">
        <f>+Cuentas!M47</f>
        <v>0.27689735999999998</v>
      </c>
      <c r="N7" s="145">
        <f>+Cuentas!N47</f>
        <v>0.11875866</v>
      </c>
      <c r="O7" s="145">
        <f>+Cuentas!O47</f>
        <v>7.5202720000000001E-2</v>
      </c>
      <c r="P7" s="145">
        <f>+Cuentas!P47</f>
        <v>3.3041699999999999E-3</v>
      </c>
      <c r="Q7" s="1"/>
      <c r="R7" s="1">
        <f>+Cuentas!S47</f>
        <v>1.95965963</v>
      </c>
      <c r="S7" s="1">
        <f>+Cuentas!T47</f>
        <v>2.06362559</v>
      </c>
      <c r="T7" s="1">
        <f>+Cuentas!U47</f>
        <v>4.1915841900000004</v>
      </c>
      <c r="U7" s="1">
        <f>+Cuentas!V47</f>
        <v>11.090597050000001</v>
      </c>
      <c r="V7" s="1">
        <f>+Cuentas!W47</f>
        <v>7.9047485399999999</v>
      </c>
      <c r="W7" s="1">
        <f>+Cuentas!X47</f>
        <v>6.93050064</v>
      </c>
      <c r="X7" s="1"/>
      <c r="Y7" s="1">
        <f>+Cuentas!AA47</f>
        <v>0.23543914000000002</v>
      </c>
      <c r="Z7" s="1">
        <f>+Cuentas!AB47</f>
        <v>0.55068742000000004</v>
      </c>
      <c r="AA7" s="1">
        <f>+Cuentas!AC47</f>
        <v>0.29705916999999998</v>
      </c>
      <c r="AB7" s="1">
        <f>+Cuentas!AD47</f>
        <v>5.8878254500000002</v>
      </c>
      <c r="AC7" s="1">
        <f>+Cuentas!AE47</f>
        <v>1.9792200200000001</v>
      </c>
      <c r="AD7" s="1">
        <f>+Cuentas!AF47</f>
        <v>1.7526105600000002</v>
      </c>
      <c r="AE7" s="1"/>
      <c r="AF7" s="1"/>
    </row>
    <row r="8" spans="1:32" x14ac:dyDescent="0.25">
      <c r="A8" t="s">
        <v>1301</v>
      </c>
      <c r="B8" s="1">
        <f>+Cuentas!C48</f>
        <v>0</v>
      </c>
      <c r="C8" s="1">
        <f>+Cuentas!D48</f>
        <v>0</v>
      </c>
      <c r="D8" s="1">
        <f>+Cuentas!E48</f>
        <v>0</v>
      </c>
      <c r="E8" s="1">
        <f>+Cuentas!F48</f>
        <v>0.54772653000000004</v>
      </c>
      <c r="F8" s="1">
        <f>+Cuentas!G48</f>
        <v>1.5024041399999999</v>
      </c>
      <c r="G8" s="1">
        <f>+Cuentas!H48</f>
        <v>1.6175727499999999</v>
      </c>
      <c r="H8" s="1"/>
      <c r="I8" s="1"/>
      <c r="J8" s="186"/>
      <c r="K8" s="1">
        <f>+Cuentas!K48</f>
        <v>0</v>
      </c>
      <c r="L8" s="1">
        <f>+Cuentas!L48</f>
        <v>0</v>
      </c>
      <c r="M8" s="1">
        <f>+Cuentas!M48</f>
        <v>0</v>
      </c>
      <c r="N8" s="1">
        <f>+Cuentas!N48</f>
        <v>0</v>
      </c>
      <c r="O8" s="1">
        <f>+Cuentas!O48</f>
        <v>0</v>
      </c>
      <c r="P8" s="1">
        <f>+Cuentas!P48</f>
        <v>0</v>
      </c>
      <c r="Q8" s="1"/>
      <c r="R8" s="1">
        <f>+Cuentas!S48</f>
        <v>1.16919017</v>
      </c>
      <c r="S8" s="1">
        <f>+Cuentas!T48</f>
        <v>1.4165383899999999</v>
      </c>
      <c r="T8" s="1">
        <f>+Cuentas!U48</f>
        <v>1.6651553300000002</v>
      </c>
      <c r="U8" s="1">
        <f>+Cuentas!V48</f>
        <v>2.19303794</v>
      </c>
      <c r="V8" s="1">
        <f>+Cuentas!W48</f>
        <v>2.29667924</v>
      </c>
      <c r="W8" s="1">
        <f>+Cuentas!X48</f>
        <v>2.2483001600000003</v>
      </c>
      <c r="X8" s="1"/>
      <c r="Y8" s="1">
        <f>+Cuentas!AA48</f>
        <v>0</v>
      </c>
      <c r="Z8" s="1">
        <f>+Cuentas!AB48</f>
        <v>0</v>
      </c>
      <c r="AA8" s="1">
        <f>+Cuentas!AC48</f>
        <v>0</v>
      </c>
      <c r="AB8" s="1">
        <f>+Cuentas!AD48</f>
        <v>0</v>
      </c>
      <c r="AC8" s="1">
        <f>+Cuentas!AE48</f>
        <v>0</v>
      </c>
      <c r="AD8" s="1">
        <f>+Cuentas!AF48</f>
        <v>0</v>
      </c>
      <c r="AE8" s="1"/>
      <c r="AF8" s="1"/>
    </row>
    <row r="9" spans="1:32" x14ac:dyDescent="0.25">
      <c r="A9" t="s">
        <v>1296</v>
      </c>
      <c r="B9" s="1">
        <f>+Cuentas!C49</f>
        <v>8.1169799999999993E-3</v>
      </c>
      <c r="C9" s="1">
        <f>+Cuentas!D49</f>
        <v>31.198315300000001</v>
      </c>
      <c r="D9" s="1">
        <f>+Cuentas!E49</f>
        <v>2.6548030299999996</v>
      </c>
      <c r="E9" s="1">
        <f>+Cuentas!F49</f>
        <v>3.0237460000000001E-2</v>
      </c>
      <c r="F9" s="1">
        <f>+Cuentas!G49</f>
        <v>4.8129999999999999E-4</v>
      </c>
      <c r="G9" s="1">
        <f>+Cuentas!H49</f>
        <v>9.7348899999999995E-3</v>
      </c>
      <c r="H9" s="1"/>
      <c r="I9" s="1"/>
      <c r="J9" s="186"/>
      <c r="K9" s="1">
        <f>+Cuentas!K49</f>
        <v>0.92792992000000007</v>
      </c>
      <c r="L9" s="1">
        <f>+Cuentas!L49</f>
        <v>0.35697129</v>
      </c>
      <c r="M9" s="1">
        <f>+Cuentas!M49</f>
        <v>0.88272680000000003</v>
      </c>
      <c r="N9" s="1">
        <f>+Cuentas!N49</f>
        <v>0.7594746899999999</v>
      </c>
      <c r="O9" s="1">
        <f>+Cuentas!O49</f>
        <v>1.0412652900000001</v>
      </c>
      <c r="P9" s="1">
        <f>+Cuentas!P49</f>
        <v>1.1467337200000001</v>
      </c>
      <c r="Q9" s="28">
        <f>+O9/O4</f>
        <v>7.2002844794254478E-2</v>
      </c>
      <c r="R9" s="1">
        <f>+Cuentas!S49</f>
        <v>5.4469607400000006</v>
      </c>
      <c r="S9" s="1">
        <f>+Cuentas!T49</f>
        <v>3.5054186299999999</v>
      </c>
      <c r="T9" s="1">
        <f>+Cuentas!U49</f>
        <v>6.3095493499999993</v>
      </c>
      <c r="U9" s="1">
        <f>+Cuentas!V49</f>
        <v>2.1494886000000002</v>
      </c>
      <c r="V9" s="1">
        <f>+Cuentas!W49</f>
        <v>54.2364794</v>
      </c>
      <c r="W9" s="1">
        <f>+Cuentas!X49</f>
        <v>35.927702009999997</v>
      </c>
      <c r="X9" s="1"/>
      <c r="Y9" s="1">
        <f>+Cuentas!AA49</f>
        <v>0</v>
      </c>
      <c r="Z9" s="1">
        <f>+Cuentas!AB49</f>
        <v>0</v>
      </c>
      <c r="AA9" s="1">
        <f>+Cuentas!AC49</f>
        <v>0</v>
      </c>
      <c r="AB9" s="1">
        <f>+Cuentas!AD49</f>
        <v>0</v>
      </c>
      <c r="AC9" s="1">
        <f>+Cuentas!AE49</f>
        <v>0</v>
      </c>
      <c r="AD9" s="1">
        <f>+Cuentas!AF49</f>
        <v>0</v>
      </c>
      <c r="AE9" s="1"/>
      <c r="AF9" s="1"/>
    </row>
    <row r="10" spans="1:32" x14ac:dyDescent="0.25">
      <c r="F10">
        <v>857.97437259000003</v>
      </c>
      <c r="H10" s="7">
        <f>(F5+F6)/F10</f>
        <v>0.11721928015915214</v>
      </c>
    </row>
    <row r="11" spans="1:32" x14ac:dyDescent="0.25">
      <c r="B11" s="43">
        <f>+B6/B4</f>
        <v>5.665930770390696E-2</v>
      </c>
      <c r="D11" s="7"/>
      <c r="F11" s="28">
        <f>+F6/F4</f>
        <v>3.1252745710166063E-2</v>
      </c>
      <c r="G11" s="28">
        <f>+G6/G4</f>
        <v>2.9355729638622659E-2</v>
      </c>
    </row>
    <row r="12" spans="1:32" x14ac:dyDescent="0.25">
      <c r="A12" s="4" t="s">
        <v>1302</v>
      </c>
      <c r="B12" s="7">
        <f>+B7/B4</f>
        <v>4.1758329096136033E-2</v>
      </c>
      <c r="F12" s="28">
        <f>+F7/F5</f>
        <v>1.1730124183280304E-2</v>
      </c>
      <c r="G12" s="28">
        <f>+G7/G5</f>
        <v>7.5678861292643087E-3</v>
      </c>
      <c r="H12">
        <v>0.22367121551941127</v>
      </c>
    </row>
    <row r="13" spans="1:32" x14ac:dyDescent="0.25">
      <c r="A13" t="s">
        <v>1238</v>
      </c>
      <c r="B13" s="7"/>
      <c r="C13" s="7">
        <f t="shared" ref="C13:AD18" si="0">IF(C4&lt;&gt;"",C4/B4-1,"")</f>
        <v>0.62514420284035044</v>
      </c>
      <c r="D13" s="7">
        <f t="shared" si="0"/>
        <v>-0.12836498461559442</v>
      </c>
      <c r="E13" s="7">
        <f t="shared" si="0"/>
        <v>0.11744940091450928</v>
      </c>
      <c r="F13" s="7">
        <f t="shared" si="0"/>
        <v>2.6872976661022951E-2</v>
      </c>
      <c r="G13" s="7">
        <f t="shared" si="0"/>
        <v>0.33545368552560983</v>
      </c>
      <c r="H13" s="7">
        <f>AVERAGE(C13:G13)</f>
        <v>0.19531105626517961</v>
      </c>
      <c r="I13" s="7"/>
      <c r="J13" s="187"/>
      <c r="K13" s="268"/>
      <c r="L13" s="7">
        <f t="shared" si="0"/>
        <v>5.0501507903564891E-2</v>
      </c>
      <c r="M13" s="7">
        <f t="shared" si="0"/>
        <v>8.7997807997558741E-2</v>
      </c>
      <c r="N13" s="7">
        <f t="shared" si="0"/>
        <v>0.24556685808779033</v>
      </c>
      <c r="O13" s="7">
        <f t="shared" si="0"/>
        <v>0.27512920744265612</v>
      </c>
      <c r="P13" s="7">
        <f t="shared" si="0"/>
        <v>-0.13660353035236794</v>
      </c>
      <c r="Q13" s="7" t="str">
        <f t="shared" ref="Q13:Q18" si="1">IF(Q4&lt;&gt;"",Q4/O4-1,"")</f>
        <v/>
      </c>
      <c r="R13" s="7"/>
      <c r="S13" s="7">
        <f t="shared" si="0"/>
        <v>0.41301478204450781</v>
      </c>
      <c r="T13" s="7">
        <f t="shared" si="0"/>
        <v>0.50380221946294679</v>
      </c>
      <c r="U13" s="7">
        <f t="shared" si="0"/>
        <v>5.6616038295040694E-2</v>
      </c>
      <c r="V13" s="7">
        <f t="shared" si="0"/>
        <v>0.68880870528327853</v>
      </c>
      <c r="W13" s="7">
        <f t="shared" si="0"/>
        <v>2.7966585005140931E-2</v>
      </c>
      <c r="X13" s="7">
        <f>+AVERAGE(S13:W13)</f>
        <v>0.33804166601818297</v>
      </c>
      <c r="Y13" s="7"/>
      <c r="Z13" s="7">
        <f t="shared" si="0"/>
        <v>0.48986802260803874</v>
      </c>
      <c r="AA13" s="7">
        <f t="shared" si="0"/>
        <v>0.34099753879764805</v>
      </c>
      <c r="AB13" s="7">
        <f t="shared" si="0"/>
        <v>0.23555260866802996</v>
      </c>
      <c r="AC13" s="7">
        <f t="shared" si="0"/>
        <v>9.1686020687884673E-2</v>
      </c>
      <c r="AD13" s="7">
        <f t="shared" si="0"/>
        <v>0.13190273728663104</v>
      </c>
      <c r="AE13" s="7">
        <f>+AVERAGE(Z13:AC13)</f>
        <v>0.28952604769040036</v>
      </c>
    </row>
    <row r="14" spans="1:32" x14ac:dyDescent="0.25">
      <c r="A14" t="s">
        <v>1298</v>
      </c>
      <c r="B14" s="7"/>
      <c r="C14" s="7">
        <f>IF(C5&lt;&gt;"",C5/B5-1,"")</f>
        <v>0.19962529363273473</v>
      </c>
      <c r="D14" s="7">
        <f>IF(D5&lt;&gt;"",D5/C5-1,"")</f>
        <v>0.1894651519702919</v>
      </c>
      <c r="E14" s="7">
        <f>IF(E5&lt;&gt;"",E5/D5-1,"")</f>
        <v>0.16394340596669843</v>
      </c>
      <c r="F14" s="7">
        <f>IF(F5&lt;&gt;"",F5/E5-1,"")</f>
        <v>2.3921800424239414E-2</v>
      </c>
      <c r="G14" s="7">
        <f>IF(G5&lt;&gt;"",G5/F5-1,"")</f>
        <v>0.34750790767982642</v>
      </c>
      <c r="H14" s="7">
        <f>+H12-H13</f>
        <v>2.8360159254231659E-2</v>
      </c>
      <c r="I14" s="7" t="str">
        <f>IF(I5&lt;&gt;"",I5/#REF!-1,"")</f>
        <v/>
      </c>
      <c r="J14" s="187"/>
      <c r="K14" s="187"/>
      <c r="L14" s="7">
        <f t="shared" si="0"/>
        <v>0.16503028086719795</v>
      </c>
      <c r="M14" s="7">
        <f t="shared" si="0"/>
        <v>5.6352391810961633E-2</v>
      </c>
      <c r="N14" s="7">
        <f t="shared" si="0"/>
        <v>0.38117357974526467</v>
      </c>
      <c r="O14" s="7">
        <f t="shared" si="0"/>
        <v>0.29023295218811906</v>
      </c>
      <c r="P14" s="7">
        <f t="shared" si="0"/>
        <v>-0.14596845695705929</v>
      </c>
      <c r="Q14" s="7" t="str">
        <f t="shared" si="1"/>
        <v/>
      </c>
      <c r="R14" s="7"/>
      <c r="S14" s="7">
        <f t="shared" si="0"/>
        <v>0.53970713600540021</v>
      </c>
      <c r="T14" s="7">
        <f t="shared" si="0"/>
        <v>0.47795082604713457</v>
      </c>
      <c r="U14" s="7">
        <f t="shared" si="0"/>
        <v>2.9009920291943603E-2</v>
      </c>
      <c r="V14" s="7">
        <f t="shared" si="0"/>
        <v>0.28700634441078687</v>
      </c>
      <c r="W14" s="7">
        <f t="shared" si="0"/>
        <v>0.20019340639059635</v>
      </c>
      <c r="X14" s="7">
        <f t="shared" ref="X14:X18" si="2">+AVERAGE(S14:W14)</f>
        <v>0.30677352662917234</v>
      </c>
      <c r="Y14" s="7"/>
      <c r="Z14" s="7">
        <f t="shared" si="0"/>
        <v>0.47939511722475281</v>
      </c>
      <c r="AA14" s="7">
        <f t="shared" si="0"/>
        <v>0.34992924765369704</v>
      </c>
      <c r="AB14" s="7">
        <f t="shared" si="0"/>
        <v>0.13837397194705825</v>
      </c>
      <c r="AC14" s="7">
        <f t="shared" si="0"/>
        <v>0.13738650591969748</v>
      </c>
      <c r="AD14" s="7">
        <f t="shared" si="0"/>
        <v>0.16023468259308093</v>
      </c>
    </row>
    <row r="15" spans="1:32" x14ac:dyDescent="0.25">
      <c r="A15" t="s">
        <v>1299</v>
      </c>
      <c r="B15" s="7"/>
      <c r="C15" s="7">
        <f t="shared" si="0"/>
        <v>-0.31391079359302954</v>
      </c>
      <c r="D15" s="7">
        <f t="shared" si="0"/>
        <v>-7.7596954284248065E-3</v>
      </c>
      <c r="E15" s="7">
        <f t="shared" si="0"/>
        <v>0.30838249454995981</v>
      </c>
      <c r="F15" s="7">
        <f t="shared" si="0"/>
        <v>6.5976267553633505E-3</v>
      </c>
      <c r="G15" s="7">
        <f t="shared" si="0"/>
        <v>0.25439274042535653</v>
      </c>
      <c r="H15" s="7">
        <f>IF(H6&lt;&gt;"",H6/F6-1,"")</f>
        <v>-0.99089964969695399</v>
      </c>
      <c r="I15" s="7" t="str">
        <f>IF(I6&lt;&gt;"",I6/#REF!-1,"")</f>
        <v/>
      </c>
      <c r="J15" s="187"/>
      <c r="K15" s="187"/>
      <c r="L15" s="7">
        <f t="shared" si="0"/>
        <v>0.62292555519367232</v>
      </c>
      <c r="M15" s="7">
        <f t="shared" si="0"/>
        <v>-0.39364606731014751</v>
      </c>
      <c r="N15" s="7">
        <f t="shared" si="0"/>
        <v>-0.51980429556448726</v>
      </c>
      <c r="O15" s="7">
        <f t="shared" si="0"/>
        <v>-0.27720006117733187</v>
      </c>
      <c r="P15" s="7">
        <f t="shared" si="0"/>
        <v>-0.45620082640151338</v>
      </c>
      <c r="Q15" s="7" t="str">
        <f t="shared" si="1"/>
        <v/>
      </c>
      <c r="R15" s="7"/>
      <c r="S15" s="7">
        <f t="shared" si="0"/>
        <v>-0.13692388356564067</v>
      </c>
      <c r="T15" s="7">
        <f t="shared" si="0"/>
        <v>-0.17984039301649035</v>
      </c>
      <c r="U15" s="7">
        <f t="shared" si="0"/>
        <v>-0.28957169029558105</v>
      </c>
      <c r="V15" s="7">
        <f t="shared" si="0"/>
        <v>0.7330144842306956</v>
      </c>
      <c r="W15" s="7">
        <f t="shared" si="0"/>
        <v>-0.62865671577747406</v>
      </c>
      <c r="X15" s="7">
        <f t="shared" si="2"/>
        <v>-0.10039563968489811</v>
      </c>
      <c r="Y15" s="7"/>
      <c r="Z15" s="7">
        <f t="shared" si="0"/>
        <v>1.0884248001798058</v>
      </c>
      <c r="AA15" s="7">
        <f t="shared" si="0"/>
        <v>0.45968906618989691</v>
      </c>
      <c r="AB15" s="7">
        <f t="shared" si="0"/>
        <v>0.71520721389860831</v>
      </c>
      <c r="AC15" s="7">
        <f t="shared" si="0"/>
        <v>1.4558363868261579</v>
      </c>
      <c r="AD15" s="7">
        <f t="shared" si="0"/>
        <v>-0.57022549955913804</v>
      </c>
    </row>
    <row r="16" spans="1:32" x14ac:dyDescent="0.25">
      <c r="A16" t="s">
        <v>1300</v>
      </c>
      <c r="B16" s="7"/>
      <c r="C16" s="7">
        <f t="shared" si="0"/>
        <v>-0.67544024586913309</v>
      </c>
      <c r="D16" s="7">
        <f t="shared" si="0"/>
        <v>2.6786054914999942</v>
      </c>
      <c r="E16" s="7">
        <f t="shared" si="0"/>
        <v>-0.47532103226804756</v>
      </c>
      <c r="F16" s="7">
        <f t="shared" si="0"/>
        <v>-0.31257110780558739</v>
      </c>
      <c r="G16" s="7">
        <f t="shared" si="0"/>
        <v>-0.13063269883027451</v>
      </c>
      <c r="H16" s="7" t="str">
        <f>IF(H7&lt;&gt;"",H7/F7-1,"")</f>
        <v/>
      </c>
      <c r="I16" s="7" t="str">
        <f>IF(I7&lt;&gt;"",I7/#REF!-1,"")</f>
        <v/>
      </c>
      <c r="J16" s="187"/>
      <c r="K16" s="187"/>
      <c r="L16" s="7">
        <f t="shared" si="0"/>
        <v>-0.80421339204891873</v>
      </c>
      <c r="M16" s="7">
        <f t="shared" si="0"/>
        <v>2.0302572263131267</v>
      </c>
      <c r="N16" s="7">
        <f t="shared" si="0"/>
        <v>-0.57110945369793331</v>
      </c>
      <c r="O16" s="7">
        <f t="shared" si="0"/>
        <v>-0.3667601166938057</v>
      </c>
      <c r="P16" s="7">
        <f t="shared" si="0"/>
        <v>-0.95606315835384681</v>
      </c>
      <c r="Q16" s="7" t="str">
        <f t="shared" si="1"/>
        <v/>
      </c>
      <c r="R16" s="7"/>
      <c r="S16" s="7">
        <f t="shared" si="0"/>
        <v>5.3053070241591005E-2</v>
      </c>
      <c r="T16" s="7">
        <f t="shared" si="0"/>
        <v>1.0311747490977763</v>
      </c>
      <c r="U16" s="7">
        <f t="shared" si="0"/>
        <v>1.6459201455285575</v>
      </c>
      <c r="V16" s="7">
        <f t="shared" si="0"/>
        <v>-0.28725671806821262</v>
      </c>
      <c r="W16" s="7">
        <f t="shared" si="0"/>
        <v>-0.12324843669220631</v>
      </c>
      <c r="X16" s="7">
        <f t="shared" si="2"/>
        <v>0.46392856202150118</v>
      </c>
      <c r="Y16" s="7"/>
      <c r="Z16" s="7">
        <f t="shared" si="0"/>
        <v>1.338979916423412</v>
      </c>
      <c r="AA16" s="7">
        <f t="shared" si="0"/>
        <v>-0.46056663142949594</v>
      </c>
      <c r="AB16" s="7">
        <f t="shared" si="0"/>
        <v>18.820379387715924</v>
      </c>
      <c r="AC16" s="7">
        <f t="shared" si="0"/>
        <v>-0.66384533019741609</v>
      </c>
      <c r="AD16" s="7">
        <f t="shared" si="0"/>
        <v>-0.1144943248906708</v>
      </c>
    </row>
    <row r="17" spans="1:30" x14ac:dyDescent="0.25">
      <c r="A17" t="s">
        <v>1301</v>
      </c>
      <c r="B17" s="7"/>
      <c r="C17" s="7" t="e">
        <f t="shared" si="0"/>
        <v>#DIV/0!</v>
      </c>
      <c r="D17" s="7" t="e">
        <f t="shared" si="0"/>
        <v>#DIV/0!</v>
      </c>
      <c r="E17" s="7" t="e">
        <f t="shared" si="0"/>
        <v>#DIV/0!</v>
      </c>
      <c r="F17" s="7">
        <f t="shared" si="0"/>
        <v>1.7429822323925039</v>
      </c>
      <c r="G17" s="7">
        <f t="shared" si="0"/>
        <v>7.6656211823271425E-2</v>
      </c>
      <c r="H17" s="7" t="str">
        <f>IF(H8&lt;&gt;"",H8/F8-1,"")</f>
        <v/>
      </c>
      <c r="I17" s="7" t="str">
        <f>IF(I8&lt;&gt;"",I8/#REF!-1,"")</f>
        <v/>
      </c>
      <c r="J17" s="187"/>
      <c r="K17" s="187"/>
      <c r="L17" s="7" t="e">
        <f t="shared" si="0"/>
        <v>#DIV/0!</v>
      </c>
      <c r="M17" s="7" t="e">
        <f t="shared" si="0"/>
        <v>#DIV/0!</v>
      </c>
      <c r="N17" s="7" t="e">
        <f t="shared" si="0"/>
        <v>#DIV/0!</v>
      </c>
      <c r="O17" s="7" t="e">
        <f t="shared" si="0"/>
        <v>#DIV/0!</v>
      </c>
      <c r="P17" s="7" t="e">
        <f t="shared" si="0"/>
        <v>#DIV/0!</v>
      </c>
      <c r="Q17" s="7" t="str">
        <f t="shared" si="1"/>
        <v/>
      </c>
      <c r="R17" s="7"/>
      <c r="S17" s="7">
        <f t="shared" si="0"/>
        <v>0.21155516557242349</v>
      </c>
      <c r="T17" s="7">
        <f t="shared" si="0"/>
        <v>0.1755102027273685</v>
      </c>
      <c r="U17" s="7">
        <f t="shared" si="0"/>
        <v>0.31701703768380551</v>
      </c>
      <c r="V17" s="7">
        <f t="shared" si="0"/>
        <v>4.7259237111055175E-2</v>
      </c>
      <c r="W17" s="7">
        <f t="shared" si="0"/>
        <v>-2.1064796144541154E-2</v>
      </c>
      <c r="X17" s="7">
        <f t="shared" si="2"/>
        <v>0.14605536939002231</v>
      </c>
      <c r="Y17" s="7"/>
      <c r="Z17" s="7" t="e">
        <f t="shared" si="0"/>
        <v>#DIV/0!</v>
      </c>
      <c r="AA17" s="7" t="e">
        <f t="shared" si="0"/>
        <v>#DIV/0!</v>
      </c>
      <c r="AB17" s="7" t="e">
        <f t="shared" si="0"/>
        <v>#DIV/0!</v>
      </c>
      <c r="AC17" s="7" t="e">
        <f t="shared" si="0"/>
        <v>#DIV/0!</v>
      </c>
      <c r="AD17" s="7" t="e">
        <f t="shared" si="0"/>
        <v>#DIV/0!</v>
      </c>
    </row>
    <row r="18" spans="1:30" x14ac:dyDescent="0.25">
      <c r="A18" t="s">
        <v>1296</v>
      </c>
      <c r="B18" s="7"/>
      <c r="C18" s="7">
        <f t="shared" si="0"/>
        <v>3842.586567910726</v>
      </c>
      <c r="D18" s="7">
        <f t="shared" si="0"/>
        <v>-0.91490556446809168</v>
      </c>
      <c r="E18" s="7">
        <f t="shared" si="0"/>
        <v>-0.98861028119287631</v>
      </c>
      <c r="F18" s="7">
        <f t="shared" si="0"/>
        <v>-0.98408265773646331</v>
      </c>
      <c r="G18" s="7">
        <f t="shared" si="0"/>
        <v>19.226241429461872</v>
      </c>
      <c r="H18" s="7" t="str">
        <f>IF(H9&lt;&gt;"",H9/F9-1,"")</f>
        <v/>
      </c>
      <c r="I18" s="7" t="str">
        <f>IF(I9&lt;&gt;"",I9/#REF!-1,"")</f>
        <v/>
      </c>
      <c r="J18" s="187"/>
      <c r="K18" s="187"/>
      <c r="L18" s="7">
        <f t="shared" si="0"/>
        <v>-0.615303610427822</v>
      </c>
      <c r="M18" s="7">
        <f t="shared" si="0"/>
        <v>1.4728229544734539</v>
      </c>
      <c r="N18" s="7">
        <f t="shared" si="0"/>
        <v>-0.13962656396067297</v>
      </c>
      <c r="O18" s="7">
        <f t="shared" si="0"/>
        <v>0.37103356268528209</v>
      </c>
      <c r="P18" s="7">
        <f t="shared" si="0"/>
        <v>0.10128872153224266</v>
      </c>
      <c r="Q18" s="7">
        <f t="shared" si="1"/>
        <v>-0.93085062424941245</v>
      </c>
      <c r="R18" s="7"/>
      <c r="S18" s="7">
        <f t="shared" si="0"/>
        <v>-0.35644503470388522</v>
      </c>
      <c r="T18" s="7">
        <f t="shared" si="0"/>
        <v>0.79994175189284022</v>
      </c>
      <c r="U18" s="7">
        <f t="shared" si="0"/>
        <v>-0.65932771411004176</v>
      </c>
      <c r="V18" s="7">
        <f t="shared" si="0"/>
        <v>24.232271248147114</v>
      </c>
      <c r="W18" s="7">
        <f t="shared" si="0"/>
        <v>-0.33757311670196655</v>
      </c>
      <c r="X18" s="7">
        <f t="shared" si="2"/>
        <v>4.735773426904812</v>
      </c>
      <c r="Y18" s="7"/>
      <c r="Z18" s="7" t="e">
        <f t="shared" si="0"/>
        <v>#DIV/0!</v>
      </c>
      <c r="AA18" s="7" t="e">
        <f t="shared" si="0"/>
        <v>#DIV/0!</v>
      </c>
      <c r="AB18" s="7" t="e">
        <f t="shared" si="0"/>
        <v>#DIV/0!</v>
      </c>
      <c r="AC18" s="7" t="e">
        <f t="shared" si="0"/>
        <v>#DIV/0!</v>
      </c>
      <c r="AD18" s="7" t="e">
        <f t="shared" si="0"/>
        <v>#DIV/0!</v>
      </c>
    </row>
    <row r="20" spans="1:30" x14ac:dyDescent="0.25">
      <c r="C20" s="7"/>
      <c r="D20" s="7"/>
    </row>
    <row r="21" spans="1:30" x14ac:dyDescent="0.25">
      <c r="A21" s="4" t="s">
        <v>1303</v>
      </c>
    </row>
    <row r="22" spans="1:30" x14ac:dyDescent="0.25">
      <c r="A22" t="s">
        <v>1238</v>
      </c>
      <c r="B22" s="7"/>
      <c r="C22" s="7">
        <f t="shared" ref="C22:AC22" si="3">IF(C4&lt;&gt;"",C4/C$4,"")</f>
        <v>1</v>
      </c>
      <c r="D22" s="7">
        <f t="shared" si="3"/>
        <v>1</v>
      </c>
      <c r="E22" s="7">
        <f t="shared" si="3"/>
        <v>1</v>
      </c>
      <c r="F22" s="7">
        <f t="shared" si="3"/>
        <v>1</v>
      </c>
      <c r="G22" s="7">
        <f t="shared" ref="G22" si="4">IF(G4&lt;&gt;"",G4/G$4,"")</f>
        <v>1</v>
      </c>
      <c r="H22" s="7" t="str">
        <f t="shared" si="3"/>
        <v/>
      </c>
      <c r="I22" s="7" t="str">
        <f t="shared" si="3"/>
        <v/>
      </c>
      <c r="J22" s="187"/>
      <c r="K22" s="7">
        <f t="shared" si="3"/>
        <v>1</v>
      </c>
      <c r="L22" s="7">
        <f t="shared" si="3"/>
        <v>1</v>
      </c>
      <c r="M22" s="7">
        <f t="shared" si="3"/>
        <v>1</v>
      </c>
      <c r="N22" s="7">
        <f t="shared" si="3"/>
        <v>1</v>
      </c>
      <c r="O22" s="7">
        <f t="shared" si="3"/>
        <v>1</v>
      </c>
      <c r="P22" s="7">
        <f t="shared" ref="P22" si="5">IF(P4&lt;&gt;"",P4/P$4,"")</f>
        <v>1</v>
      </c>
      <c r="Q22" s="7" t="str">
        <f t="shared" si="3"/>
        <v/>
      </c>
      <c r="R22" s="7">
        <f t="shared" si="3"/>
        <v>1</v>
      </c>
      <c r="S22" s="7">
        <f t="shared" si="3"/>
        <v>1</v>
      </c>
      <c r="T22" s="7">
        <f t="shared" si="3"/>
        <v>1</v>
      </c>
      <c r="U22" s="7">
        <f t="shared" si="3"/>
        <v>1</v>
      </c>
      <c r="V22" s="7">
        <f t="shared" si="3"/>
        <v>1</v>
      </c>
      <c r="W22" s="7">
        <f t="shared" ref="W22" si="6">IF(W4&lt;&gt;"",W4/W$4,"")</f>
        <v>1</v>
      </c>
      <c r="X22" s="7"/>
      <c r="Y22" s="7">
        <f t="shared" si="3"/>
        <v>1</v>
      </c>
      <c r="Z22" s="7">
        <f t="shared" si="3"/>
        <v>1</v>
      </c>
      <c r="AA22" s="7">
        <f t="shared" si="3"/>
        <v>1</v>
      </c>
      <c r="AB22" s="7">
        <f t="shared" si="3"/>
        <v>1</v>
      </c>
      <c r="AC22" s="7">
        <f t="shared" si="3"/>
        <v>1</v>
      </c>
      <c r="AD22" s="7">
        <f t="shared" ref="AD22" si="7">IF(AD4&lt;&gt;"",AD4/AD$4,"")</f>
        <v>1</v>
      </c>
    </row>
    <row r="23" spans="1:30" x14ac:dyDescent="0.25">
      <c r="A23" t="s">
        <v>1298</v>
      </c>
      <c r="B23" s="7">
        <f t="shared" ref="B23:AC23" si="8">IF(B5&lt;&gt;"",B5/B$4,"")</f>
        <v>0.90145453724424129</v>
      </c>
      <c r="C23" s="7">
        <f t="shared" si="8"/>
        <v>0.66542258960660272</v>
      </c>
      <c r="D23" s="7">
        <f t="shared" si="8"/>
        <v>0.90806010279637461</v>
      </c>
      <c r="E23" s="7">
        <f t="shared" si="8"/>
        <v>0.94584199338806851</v>
      </c>
      <c r="F23" s="7">
        <f>IF(F5&lt;&gt;"",F5/F$4,"")</f>
        <v>0.94312369572313703</v>
      </c>
      <c r="G23" s="7">
        <f>IF(G5&lt;&gt;"",G5/G$4,"")</f>
        <v>0.95163662482758438</v>
      </c>
      <c r="H23" s="7">
        <f>AVERAGE(B23:G23)</f>
        <v>0.88592325726433463</v>
      </c>
      <c r="I23" s="7" t="e">
        <f>AVERAGE(#REF!)</f>
        <v>#REF!</v>
      </c>
      <c r="J23" s="187"/>
      <c r="K23" s="7">
        <f t="shared" si="8"/>
        <v>0.75254335652127236</v>
      </c>
      <c r="L23" s="7">
        <f t="shared" si="8"/>
        <v>0.83458785296023152</v>
      </c>
      <c r="M23" s="7">
        <f t="shared" si="8"/>
        <v>0.81031309821618114</v>
      </c>
      <c r="N23" s="7">
        <f t="shared" si="8"/>
        <v>0.89853309383641022</v>
      </c>
      <c r="O23" s="43">
        <f t="shared" si="8"/>
        <v>0.90917610508220714</v>
      </c>
      <c r="P23" s="43">
        <f t="shared" ref="P23" si="9">IF(P5&lt;&gt;"",P5/P$4,"")</f>
        <v>0.89931462452935185</v>
      </c>
      <c r="Q23" s="7" t="str">
        <f t="shared" si="8"/>
        <v/>
      </c>
      <c r="R23" s="7">
        <f t="shared" si="8"/>
        <v>0.82519854682506466</v>
      </c>
      <c r="S23" s="7">
        <f t="shared" si="8"/>
        <v>0.8991866945152861</v>
      </c>
      <c r="T23" s="7">
        <f t="shared" si="8"/>
        <v>0.88372905740494856</v>
      </c>
      <c r="U23" s="7">
        <f t="shared" si="8"/>
        <v>0.86063994295155377</v>
      </c>
      <c r="V23" s="7">
        <f t="shared" si="8"/>
        <v>0.65587598131559366</v>
      </c>
      <c r="W23" s="7">
        <f t="shared" ref="W23" si="10">IF(W5&lt;&gt;"",W5/W$4,"")</f>
        <v>0.7657622724974088</v>
      </c>
      <c r="X23" s="7">
        <f>+AVERAGE(R23:V23)</f>
        <v>0.82492604460248931</v>
      </c>
      <c r="Y23" s="7">
        <f t="shared" si="8"/>
        <v>0.98600148914059504</v>
      </c>
      <c r="Z23" s="7">
        <f t="shared" si="8"/>
        <v>0.97907047233450772</v>
      </c>
      <c r="AA23" s="7">
        <f t="shared" si="8"/>
        <v>0.98559156738162235</v>
      </c>
      <c r="AB23" s="7">
        <f t="shared" si="8"/>
        <v>0.90807285696015005</v>
      </c>
      <c r="AC23" s="7">
        <f t="shared" si="8"/>
        <v>0.94608687326381957</v>
      </c>
      <c r="AD23" s="7">
        <f t="shared" ref="AD23" si="11">IF(AD5&lt;&gt;"",AD5/AD$4,"")</f>
        <v>0.96976777857969132</v>
      </c>
    </row>
    <row r="24" spans="1:30" x14ac:dyDescent="0.25">
      <c r="A24" t="s">
        <v>1299</v>
      </c>
      <c r="B24" s="7"/>
      <c r="C24" s="7">
        <f t="shared" ref="C24:AC24" si="12">IF(C6&lt;&gt;"",C6/C$4,"")</f>
        <v>2.3919932391353878E-2</v>
      </c>
      <c r="D24" s="7">
        <f t="shared" si="12"/>
        <v>2.722965528279199E-2</v>
      </c>
      <c r="E24" s="7">
        <f t="shared" si="12"/>
        <v>3.1882252812054181E-2</v>
      </c>
      <c r="F24" s="7">
        <f t="shared" si="12"/>
        <v>3.1252745710166063E-2</v>
      </c>
      <c r="G24" s="7">
        <f t="shared" ref="G24" si="13">IF(G6&lt;&gt;"",G6/G$4,"")</f>
        <v>2.9355729638622659E-2</v>
      </c>
      <c r="H24" s="7" t="e">
        <f t="shared" si="12"/>
        <v>#DIV/0!</v>
      </c>
      <c r="I24" s="7" t="str">
        <f t="shared" si="12"/>
        <v/>
      </c>
      <c r="J24" s="187"/>
      <c r="K24" s="7">
        <f t="shared" si="12"/>
        <v>7.2391621216483265E-2</v>
      </c>
      <c r="L24" s="7">
        <f t="shared" si="12"/>
        <v>0.1118382136248359</v>
      </c>
      <c r="M24" s="7">
        <f t="shared" si="12"/>
        <v>6.2328747501097209E-2</v>
      </c>
      <c r="N24" s="7">
        <f t="shared" si="12"/>
        <v>2.4029217394898803E-2</v>
      </c>
      <c r="O24" s="7">
        <f t="shared" si="12"/>
        <v>1.3620828980792145E-2</v>
      </c>
      <c r="P24" s="7">
        <f t="shared" ref="P24" si="14">IF(P6&lt;&gt;"",P6/P$4,"")</f>
        <v>8.5789041348570908E-3</v>
      </c>
      <c r="Q24" s="7" t="str">
        <f t="shared" si="12"/>
        <v/>
      </c>
      <c r="R24" s="7">
        <f t="shared" si="12"/>
        <v>1.2984415878424913E-3</v>
      </c>
      <c r="S24" s="7">
        <f t="shared" si="12"/>
        <v>7.9309426716008794E-4</v>
      </c>
      <c r="T24" s="7">
        <f t="shared" si="12"/>
        <v>4.32546164672634E-4</v>
      </c>
      <c r="U24" s="7">
        <f t="shared" si="12"/>
        <v>2.9082753762980711E-4</v>
      </c>
      <c r="V24" s="7">
        <f t="shared" si="12"/>
        <v>2.9844015698691091E-4</v>
      </c>
      <c r="W24" s="7">
        <f t="shared" ref="W24" si="15">IF(W6&lt;&gt;"",W6/W$4,"")</f>
        <v>1.0780870667975211E-4</v>
      </c>
      <c r="X24" s="7">
        <f>+AVERAGE(R24:V24)</f>
        <v>6.2266994285838627E-4</v>
      </c>
      <c r="Y24" s="7">
        <f t="shared" si="12"/>
        <v>6.2261820323760066E-3</v>
      </c>
      <c r="Z24" s="7">
        <f t="shared" si="12"/>
        <v>8.7275602734839201E-3</v>
      </c>
      <c r="AA24" s="7">
        <f t="shared" si="12"/>
        <v>9.500035560945301E-3</v>
      </c>
      <c r="AB24" s="7">
        <f t="shared" si="12"/>
        <v>1.3188049956037711E-2</v>
      </c>
      <c r="AC24" s="7">
        <f t="shared" si="12"/>
        <v>2.9667589709457522E-2</v>
      </c>
      <c r="AD24" s="7">
        <f t="shared" ref="AD24" si="16">IF(AD6&lt;&gt;"",AD6/AD$4,"")</f>
        <v>1.126454873431214E-2</v>
      </c>
    </row>
    <row r="25" spans="1:30" x14ac:dyDescent="0.25">
      <c r="A25" t="s">
        <v>1300</v>
      </c>
      <c r="B25" s="7"/>
      <c r="C25" s="7">
        <f t="shared" ref="C25:AC25" si="17">IF(C7&lt;&gt;"",C7/C$4,"")</f>
        <v>8.3396125714077056E-3</v>
      </c>
      <c r="D25" s="7">
        <f t="shared" si="17"/>
        <v>3.5196090176153827E-2</v>
      </c>
      <c r="E25" s="7">
        <f t="shared" si="17"/>
        <v>1.6525713152391673E-2</v>
      </c>
      <c r="F25" s="7">
        <f t="shared" si="17"/>
        <v>1.1062958071026667E-2</v>
      </c>
      <c r="G25" s="7">
        <f t="shared" ref="G25" si="18">IF(G7&lt;&gt;"",G7/G$4,"")</f>
        <v>7.2018776131325783E-3</v>
      </c>
      <c r="H25" s="7" t="str">
        <f t="shared" si="17"/>
        <v/>
      </c>
      <c r="I25" s="7" t="str">
        <f t="shared" si="17"/>
        <v/>
      </c>
      <c r="J25" s="187"/>
      <c r="K25" s="7">
        <f>IF(K7&lt;&gt;"",K7/K$4,"")</f>
        <v>5.8585553765261179E-2</v>
      </c>
      <c r="L25" s="7">
        <f t="shared" si="17"/>
        <v>1.0918848531238036E-2</v>
      </c>
      <c r="M25" s="7">
        <f t="shared" si="17"/>
        <v>3.0410833019690026E-2</v>
      </c>
      <c r="N25" s="7">
        <f t="shared" si="17"/>
        <v>1.0471472247856235E-2</v>
      </c>
      <c r="O25" s="7">
        <f t="shared" si="17"/>
        <v>5.2002211427462225E-3</v>
      </c>
      <c r="P25" s="7">
        <f t="shared" ref="P25" si="19">IF(P7&lt;&gt;"",P7/P$4,"")</f>
        <v>2.646307935067955E-4</v>
      </c>
      <c r="Q25" s="7" t="str">
        <f t="shared" si="17"/>
        <v/>
      </c>
      <c r="R25" s="7">
        <f t="shared" si="17"/>
        <v>3.9647196717413485E-2</v>
      </c>
      <c r="S25" s="7">
        <f t="shared" si="17"/>
        <v>2.9547180086350652E-2</v>
      </c>
      <c r="T25" s="7">
        <f t="shared" si="17"/>
        <v>3.9909161804451546E-2</v>
      </c>
      <c r="U25" s="7">
        <f t="shared" si="17"/>
        <v>9.9938342200396643E-2</v>
      </c>
      <c r="V25" s="7">
        <f t="shared" si="17"/>
        <v>4.2177886570512822E-2</v>
      </c>
      <c r="W25" s="7">
        <f t="shared" ref="W25" si="20">IF(W7&lt;&gt;"",W7/W$4,"")</f>
        <v>3.5973472802650466E-2</v>
      </c>
      <c r="X25" s="7">
        <f>+AVERAGE(R25:V25)</f>
        <v>5.0243953475825033E-2</v>
      </c>
      <c r="Y25" s="7">
        <f t="shared" si="17"/>
        <v>7.7723288270288545E-3</v>
      </c>
      <c r="Z25" s="7">
        <f t="shared" si="17"/>
        <v>1.2201967392008335E-2</v>
      </c>
      <c r="AA25" s="7">
        <f t="shared" si="17"/>
        <v>4.9083970574324278E-3</v>
      </c>
      <c r="AB25" s="7">
        <f t="shared" si="17"/>
        <v>7.8739093083812356E-2</v>
      </c>
      <c r="AC25" s="7">
        <f t="shared" si="17"/>
        <v>2.4245537026722875E-2</v>
      </c>
      <c r="AD25" s="7">
        <f t="shared" ref="AD25" si="21">IF(AD7&lt;&gt;"",AD7/AD$4,"")</f>
        <v>1.8967672685996653E-2</v>
      </c>
    </row>
    <row r="26" spans="1:30" x14ac:dyDescent="0.25">
      <c r="A26" t="s">
        <v>1301</v>
      </c>
      <c r="B26" s="7"/>
      <c r="C26" s="7">
        <f t="shared" ref="C26:AC26" si="22">IF(C8&lt;&gt;"",C8/C$4,"")</f>
        <v>0</v>
      </c>
      <c r="D26" s="7">
        <f t="shared" si="22"/>
        <v>0</v>
      </c>
      <c r="E26" s="7">
        <f t="shared" si="22"/>
        <v>5.4492145976191841E-3</v>
      </c>
      <c r="F26" s="7">
        <f t="shared" si="22"/>
        <v>1.4555937454275242E-2</v>
      </c>
      <c r="G26" s="7">
        <f t="shared" ref="G26" si="23">IF(G8&lt;&gt;"",G8/G$4,"")</f>
        <v>1.1735143381545536E-2</v>
      </c>
      <c r="H26" s="7" t="str">
        <f t="shared" si="22"/>
        <v/>
      </c>
      <c r="I26" s="7" t="str">
        <f t="shared" si="22"/>
        <v/>
      </c>
      <c r="J26" s="187"/>
      <c r="K26" s="7">
        <f t="shared" si="22"/>
        <v>0</v>
      </c>
      <c r="L26" s="7">
        <f t="shared" si="22"/>
        <v>0</v>
      </c>
      <c r="M26" s="7">
        <f t="shared" si="22"/>
        <v>0</v>
      </c>
      <c r="N26" s="7">
        <f t="shared" si="22"/>
        <v>0</v>
      </c>
      <c r="O26" s="7">
        <f t="shared" si="22"/>
        <v>0</v>
      </c>
      <c r="P26" s="7">
        <f t="shared" ref="P26" si="24">IF(P8&lt;&gt;"",P8/P$4,"")</f>
        <v>0</v>
      </c>
      <c r="Q26" s="7" t="str">
        <f t="shared" si="22"/>
        <v/>
      </c>
      <c r="R26" s="7">
        <f t="shared" si="22"/>
        <v>2.3654675516306938E-2</v>
      </c>
      <c r="S26" s="7">
        <f t="shared" si="22"/>
        <v>2.0282126327266184E-2</v>
      </c>
      <c r="T26" s="7">
        <f t="shared" si="22"/>
        <v>1.5854376408103329E-2</v>
      </c>
      <c r="U26" s="7">
        <f t="shared" si="22"/>
        <v>1.9761657115310388E-2</v>
      </c>
      <c r="V26" s="7">
        <f t="shared" si="22"/>
        <v>1.2254542441595694E-2</v>
      </c>
      <c r="W26" s="7">
        <f t="shared" ref="W26" si="25">IF(W8&lt;&gt;"",W8/W$4,"")</f>
        <v>1.1670032059611023E-2</v>
      </c>
      <c r="X26" s="7">
        <f>+AVERAGE(R26:V26)</f>
        <v>1.8361475561716509E-2</v>
      </c>
      <c r="Y26" s="7">
        <f t="shared" si="22"/>
        <v>0</v>
      </c>
      <c r="Z26" s="7">
        <f t="shared" si="22"/>
        <v>0</v>
      </c>
      <c r="AA26" s="7">
        <f t="shared" si="22"/>
        <v>0</v>
      </c>
      <c r="AB26" s="7">
        <f t="shared" si="22"/>
        <v>0</v>
      </c>
      <c r="AC26" s="7">
        <f t="shared" si="22"/>
        <v>0</v>
      </c>
      <c r="AD26" s="7">
        <f t="shared" ref="AD26" si="26">IF(AD8&lt;&gt;"",AD8/AD$4,"")</f>
        <v>0</v>
      </c>
    </row>
    <row r="27" spans="1:30" x14ac:dyDescent="0.25">
      <c r="A27" t="s">
        <v>1296</v>
      </c>
      <c r="B27" s="7"/>
      <c r="C27" s="7">
        <f t="shared" ref="C27:AC27" si="27">IF(C9&lt;&gt;"",C9/C$4,"")</f>
        <v>0.30231786543063566</v>
      </c>
      <c r="D27" s="7">
        <f t="shared" si="27"/>
        <v>2.9514151744679466E-2</v>
      </c>
      <c r="E27" s="7">
        <f t="shared" si="27"/>
        <v>3.0082604986639261E-4</v>
      </c>
      <c r="F27" s="7">
        <f t="shared" si="27"/>
        <v>4.6630413949356352E-6</v>
      </c>
      <c r="G27" s="7">
        <f t="shared" ref="G27" si="28">IF(G9&lt;&gt;"",G9/G$4,"")</f>
        <v>7.0624539114901532E-5</v>
      </c>
      <c r="H27" s="7" t="str">
        <f t="shared" si="27"/>
        <v/>
      </c>
      <c r="I27" s="7" t="str">
        <f t="shared" si="27"/>
        <v/>
      </c>
      <c r="J27" s="187"/>
      <c r="K27" s="7">
        <f t="shared" si="27"/>
        <v>0.11647946849698318</v>
      </c>
      <c r="L27" s="7">
        <f t="shared" si="27"/>
        <v>4.2655084883694544E-2</v>
      </c>
      <c r="M27" s="7">
        <f t="shared" si="27"/>
        <v>9.6947321263031599E-2</v>
      </c>
      <c r="N27" s="7">
        <f t="shared" si="27"/>
        <v>6.6966216520834912E-2</v>
      </c>
      <c r="O27" s="43">
        <f t="shared" si="27"/>
        <v>7.2002844794254478E-2</v>
      </c>
      <c r="P27" s="43">
        <f t="shared" ref="P27" si="29">IF(P9&lt;&gt;"",P9/P$4,"")</f>
        <v>9.1841840542284281E-2</v>
      </c>
      <c r="Q27" s="7" t="e">
        <f t="shared" si="27"/>
        <v>#DIV/0!</v>
      </c>
      <c r="R27" s="7">
        <f t="shared" si="27"/>
        <v>0.11020113935337238</v>
      </c>
      <c r="S27" s="7">
        <f t="shared" si="27"/>
        <v>5.0190904803937127E-2</v>
      </c>
      <c r="T27" s="7">
        <f t="shared" si="27"/>
        <v>6.0074858217823844E-2</v>
      </c>
      <c r="U27" s="7">
        <f t="shared" si="27"/>
        <v>1.9369230195109423E-2</v>
      </c>
      <c r="V27" s="7">
        <f t="shared" si="27"/>
        <v>0.28939314951531087</v>
      </c>
      <c r="W27" s="7">
        <f t="shared" ref="W27" si="30">IF(W9&lt;&gt;"",W9/W$4,"")</f>
        <v>0.1864864139336499</v>
      </c>
      <c r="X27" s="7">
        <f>+AVERAGE(R27:V27)</f>
        <v>0.10584585641711072</v>
      </c>
      <c r="Y27" s="7">
        <f t="shared" si="27"/>
        <v>0</v>
      </c>
      <c r="Z27" s="7">
        <f t="shared" si="27"/>
        <v>0</v>
      </c>
      <c r="AA27" s="7">
        <f t="shared" si="27"/>
        <v>0</v>
      </c>
      <c r="AB27" s="7">
        <f t="shared" si="27"/>
        <v>0</v>
      </c>
      <c r="AC27" s="7">
        <f t="shared" si="27"/>
        <v>0</v>
      </c>
      <c r="AD27" s="7">
        <f t="shared" ref="AD27" si="31">IF(AD9&lt;&gt;"",AD9/AD$4,"")</f>
        <v>0</v>
      </c>
    </row>
    <row r="32" spans="1:30" x14ac:dyDescent="0.25">
      <c r="A32" s="4" t="s">
        <v>1326</v>
      </c>
      <c r="B32" s="7">
        <f>+(Sistema!B908+Sistema!B924)/'Activos productivos'!B75</f>
        <v>8.7867953948434704E-2</v>
      </c>
      <c r="C32" s="7">
        <f>+(Sistema!C908+Sistema!C924)/'Activos productivos'!C75</f>
        <v>9.6975103722059211E-2</v>
      </c>
      <c r="D32" s="7">
        <f>+(Sistema!D908+Sistema!D924)/'Activos productivos'!D75</f>
        <v>7.9315647068904968E-2</v>
      </c>
      <c r="E32" s="7">
        <f>+(Sistema!E908+Sistema!E924)/'Activos productivos'!E75</f>
        <v>9.4746949504861719E-2</v>
      </c>
      <c r="F32" s="7">
        <f>+(Sistema!F908+Sistema!F924)/'Activos productivos'!F75</f>
        <v>9.0991060603529239E-2</v>
      </c>
      <c r="G32" s="7">
        <f>+(Sistema!G908+Sistema!G924)/'Activos productivos'!G75</f>
        <v>0.10211975764834196</v>
      </c>
      <c r="H32" s="7">
        <f>AVERAGE(B32:F32)</f>
        <v>8.9979342969557979E-2</v>
      </c>
      <c r="I32" s="7" t="e">
        <f>AVERAGE(#REF!)</f>
        <v>#REF!</v>
      </c>
      <c r="J32" s="187"/>
      <c r="K32" s="7">
        <f>+(Sistema!I908+Sistema!I924)/Cuentas!K12</f>
        <v>8.1390991077796584E-2</v>
      </c>
      <c r="L32" s="7">
        <f>+(Sistema!J908+Sistema!J924)/Cuentas!L12</f>
        <v>0.10044210717766983</v>
      </c>
      <c r="M32" s="7">
        <f>+(Sistema!K908+Sistema!K924)/Cuentas!M12</f>
        <v>5.4372300063736556E-2</v>
      </c>
      <c r="N32" s="7">
        <f>+(Sistema!L908+Sistema!L924)/Cuentas!N12</f>
        <v>5.0447512248367306E-2</v>
      </c>
      <c r="O32" s="7">
        <f>+(Sistema!M908+Sistema!M924)/Cuentas!O12</f>
        <v>7.1378719296974411E-2</v>
      </c>
      <c r="P32" s="7">
        <f>+(Sistema!N908+Sistema!N924)/Cuentas!P12</f>
        <v>0.1187146397168955</v>
      </c>
      <c r="Q32" s="7"/>
      <c r="R32" s="7">
        <f>+(Sistema!P908+Sistema!P924)/Cuentas!S12</f>
        <v>7.5498345111067441E-2</v>
      </c>
      <c r="S32" s="7">
        <f>+(Sistema!Q908+Sistema!Q924)/Cuentas!T12</f>
        <v>8.3690710489905229E-2</v>
      </c>
      <c r="T32" s="7">
        <f>+(Sistema!R908+Sistema!R924)/Cuentas!U12</f>
        <v>9.9540668479708008E-2</v>
      </c>
      <c r="U32" s="7">
        <f>+(Sistema!S908+Sistema!S924)/Cuentas!V12</f>
        <v>9.0395722326927941E-2</v>
      </c>
      <c r="V32" s="7">
        <f>+(Sistema!T908+Sistema!T924)/Cuentas!W12</f>
        <v>8.3979848646585309E-2</v>
      </c>
      <c r="W32" s="7">
        <f>+(Sistema!U908+Sistema!U924)/Cuentas!X12</f>
        <v>8.0132759466985989E-2</v>
      </c>
      <c r="X32" s="7"/>
      <c r="Y32" s="7">
        <f>+(Sistema!W908+Sistema!W924)/Cuentas!AA12</f>
        <v>6.5934682518855869E-2</v>
      </c>
      <c r="Z32" s="7">
        <f>+(Sistema!X908+Sistema!X924)/Cuentas!AB12</f>
        <v>5.9642127542778957E-2</v>
      </c>
      <c r="AA32" s="7">
        <f>+(Sistema!Y908+Sistema!Y924)/Cuentas!AC12</f>
        <v>6.7263986971601089E-2</v>
      </c>
      <c r="AB32" s="7">
        <f>+(Sistema!Z908+Sistema!Z924)/Cuentas!AD12</f>
        <v>7.2897916014984701E-2</v>
      </c>
      <c r="AC32" s="7">
        <f>+(Sistema!AA908+Sistema!AA924)/Cuentas!AE12</f>
        <v>7.3408247870057439E-2</v>
      </c>
      <c r="AD32" s="7">
        <f>+(Sistema!AB908+Sistema!AB924)/Cuentas!AF12</f>
        <v>7.3274624382761666E-2</v>
      </c>
    </row>
    <row r="33" spans="1:30" x14ac:dyDescent="0.25">
      <c r="A33" t="s">
        <v>1231</v>
      </c>
      <c r="B33" s="7">
        <f>+(Sistema!B909+Sistema!B925)/'Activos productivos'!B76</f>
        <v>7.6142698892612382E-2</v>
      </c>
      <c r="C33" s="7">
        <f>+(Sistema!C909+Sistema!C925)/'Activos productivos'!C76</f>
        <v>8.1532977465945275E-2</v>
      </c>
      <c r="D33" s="7">
        <f>+(Sistema!D909+Sistema!D925)/'Activos productivos'!D76</f>
        <v>7.9487284065217614E-2</v>
      </c>
      <c r="E33" s="7">
        <f>+(Sistema!E909+Sistema!E925)/'Activos productivos'!E76</f>
        <v>8.1364460942117328E-2</v>
      </c>
      <c r="F33" s="7">
        <f>+(Sistema!F909+Sistema!F925)/'Activos productivos'!F76</f>
        <v>8.9090948733702865E-2</v>
      </c>
      <c r="G33" s="7">
        <f>+(Sistema!G909+Sistema!G925)/'Activos productivos'!G76</f>
        <v>9.2972982875294721E-2</v>
      </c>
      <c r="H33" s="7">
        <f>AVERAGE(B33:F33)</f>
        <v>8.1523674019919098E-2</v>
      </c>
      <c r="I33" s="7" t="e">
        <f>AVERAGE(#REF!)</f>
        <v>#REF!</v>
      </c>
      <c r="J33" s="187"/>
      <c r="K33" s="7">
        <f>+(Sistema!I909+Sistema!I925)/Cuentas!K13</f>
        <v>5.7364415928043658E-2</v>
      </c>
      <c r="L33" s="7">
        <f>+(Sistema!J909+Sistema!J925)/Cuentas!L13</f>
        <v>8.3133443752377897E-2</v>
      </c>
      <c r="M33" s="7">
        <f>+(Sistema!K909+Sistema!K925)/Cuentas!M13</f>
        <v>3.8281153949617848E-2</v>
      </c>
      <c r="N33" s="7">
        <f>+(Sistema!L909+Sistema!L925)/Cuentas!N13</f>
        <v>3.9970429643637853E-2</v>
      </c>
      <c r="O33" s="7">
        <f>+(Sistema!M909+Sistema!M925)/Cuentas!O13</f>
        <v>6.2649472513224613E-2</v>
      </c>
      <c r="P33" s="7">
        <f>+(Sistema!N909+Sistema!N925)/Cuentas!P13</f>
        <v>9.308598675607252E-2</v>
      </c>
      <c r="Q33" s="7"/>
      <c r="R33" s="7">
        <f>+(Sistema!P909+Sistema!P925)/Cuentas!S13</f>
        <v>5.6215727738104501E-2</v>
      </c>
      <c r="S33" s="7">
        <f>+(Sistema!Q909+Sistema!Q925)/Cuentas!T13</f>
        <v>7.187417227077518E-2</v>
      </c>
      <c r="T33" s="7">
        <f>+(Sistema!R909+Sistema!R925)/Cuentas!U13</f>
        <v>6.8740060686827753E-2</v>
      </c>
      <c r="U33" s="7">
        <f>+(Sistema!S909+Sistema!S925)/Cuentas!V13</f>
        <v>7.5725433712176674E-2</v>
      </c>
      <c r="V33" s="7">
        <f>+(Sistema!T909+Sistema!T925)/Cuentas!W13</f>
        <v>7.1832673346476666E-2</v>
      </c>
      <c r="W33" s="7">
        <f>+(Sistema!U909+Sistema!U925)/Cuentas!X13</f>
        <v>7.4058637586826223E-2</v>
      </c>
      <c r="X33" s="7"/>
      <c r="Y33" s="7">
        <f>+(Sistema!W909+Sistema!W925)/Cuentas!AA13</f>
        <v>6.5907922012555895E-2</v>
      </c>
      <c r="Z33" s="7">
        <f>+(Sistema!X909+Sistema!X925)/Cuentas!AB13</f>
        <v>5.9612780455375367E-2</v>
      </c>
      <c r="AA33" s="7">
        <f>+(Sistema!Y909+Sistema!Y925)/Cuentas!AC13</f>
        <v>6.7198189517552853E-2</v>
      </c>
      <c r="AB33" s="7">
        <f>+(Sistema!Z909+Sistema!Z925)/Cuentas!AD13</f>
        <v>7.2881394884251813E-2</v>
      </c>
      <c r="AC33" s="7" t="e">
        <f>+(Sistema!AA909+Sistema!AA925)/Cuentas!AE13</f>
        <v>#DIV/0!</v>
      </c>
      <c r="AD33" s="7">
        <f>+(Sistema!AB909+Sistema!AB925)/Cuentas!AF13</f>
        <v>3.5591087038345647E-2</v>
      </c>
    </row>
    <row r="34" spans="1:30" x14ac:dyDescent="0.25">
      <c r="A34" t="s">
        <v>1232</v>
      </c>
      <c r="B34" s="7">
        <f>+(Sistema!B910+Sistema!B926)/'Activos productivos'!B77</f>
        <v>0.16224446248652796</v>
      </c>
      <c r="C34" s="7">
        <f>+(Sistema!C910+Sistema!C926)/'Activos productivos'!C77</f>
        <v>0.19087131837938842</v>
      </c>
      <c r="D34" s="7">
        <f>+(Sistema!D910+Sistema!D926)/'Activos productivos'!D77</f>
        <v>0.13906986274805336</v>
      </c>
      <c r="E34" s="7">
        <f>+(Sistema!E910+Sistema!E926)/'Activos productivos'!E77</f>
        <v>0.14791427430329829</v>
      </c>
      <c r="F34" s="7">
        <f>+(Sistema!F910+Sistema!F926)/'Activos productivos'!F77</f>
        <v>0.20170407839574453</v>
      </c>
      <c r="G34" s="7">
        <f>+(Sistema!G910+Sistema!G926)/'Activos productivos'!G77</f>
        <v>0.23573009596496791</v>
      </c>
      <c r="H34" s="7">
        <f>AVERAGE(B34:F34)</f>
        <v>0.16836079926260253</v>
      </c>
      <c r="I34" s="7" t="e">
        <f>AVERAGE(#REF!)</f>
        <v>#REF!</v>
      </c>
      <c r="J34" s="187"/>
      <c r="K34" s="7" t="e">
        <f>+(Sistema!I910+Sistema!I926)/Cuentas!K14</f>
        <v>#DIV/0!</v>
      </c>
      <c r="L34" s="7" t="e">
        <f>+(Sistema!J910+Sistema!J926)/Cuentas!L14</f>
        <v>#DIV/0!</v>
      </c>
      <c r="M34" s="7" t="e">
        <f>+(Sistema!K910+Sistema!K926)/Cuentas!M14</f>
        <v>#DIV/0!</v>
      </c>
      <c r="N34" s="7" t="e">
        <f>+(Sistema!L910+Sistema!L926)/Cuentas!N14</f>
        <v>#DIV/0!</v>
      </c>
      <c r="O34" s="7" t="e">
        <f>+(Sistema!M910+Sistema!M926)/Cuentas!O14</f>
        <v>#DIV/0!</v>
      </c>
      <c r="P34" s="7" t="e">
        <f>+(Sistema!N910+Sistema!N926)/Cuentas!P14</f>
        <v>#DIV/0!</v>
      </c>
      <c r="Q34" s="7"/>
      <c r="R34" s="7" t="e">
        <f>+(Sistema!P910+Sistema!P926)/Cuentas!S14</f>
        <v>#DIV/0!</v>
      </c>
      <c r="S34" s="7" t="e">
        <f>+(Sistema!Q910+Sistema!Q926)/Cuentas!T14</f>
        <v>#DIV/0!</v>
      </c>
      <c r="T34" s="7" t="e">
        <f>+(Sistema!R910+Sistema!R926)/Cuentas!U14</f>
        <v>#DIV/0!</v>
      </c>
      <c r="U34" s="7" t="e">
        <f>+(Sistema!S910+Sistema!S926)/Cuentas!V14</f>
        <v>#DIV/0!</v>
      </c>
      <c r="V34" s="7" t="e">
        <f>+(Sistema!T910+Sistema!T926)/Cuentas!W14</f>
        <v>#DIV/0!</v>
      </c>
      <c r="W34" s="7" t="e">
        <f>+(Sistema!U910+Sistema!U926)/Cuentas!X14</f>
        <v>#DIV/0!</v>
      </c>
      <c r="X34" s="7"/>
      <c r="Y34" s="7" t="e">
        <f>+(Sistema!W910+Sistema!W926)/Cuentas!AA14</f>
        <v>#DIV/0!</v>
      </c>
      <c r="Z34" s="7" t="e">
        <f>+(Sistema!X910+Sistema!X926)/Cuentas!AB14</f>
        <v>#DIV/0!</v>
      </c>
      <c r="AA34" s="7" t="e">
        <f>+(Sistema!Y910+Sistema!Y926)/Cuentas!AC14</f>
        <v>#DIV/0!</v>
      </c>
      <c r="AB34" s="7" t="e">
        <f>+(Sistema!Z910+Sistema!Z926)/Cuentas!AD14</f>
        <v>#DIV/0!</v>
      </c>
      <c r="AC34" s="7" t="e">
        <f>+(Sistema!AA910+Sistema!AA926)/Cuentas!AE14</f>
        <v>#DIV/0!</v>
      </c>
      <c r="AD34" s="7" t="e">
        <f>+(Sistema!AB910+Sistema!AB926)/Cuentas!AF14</f>
        <v>#DIV/0!</v>
      </c>
    </row>
    <row r="35" spans="1:30" x14ac:dyDescent="0.25">
      <c r="A35" t="s">
        <v>1233</v>
      </c>
      <c r="B35" s="7" t="e">
        <f>+(Sistema!B911+Sistema!B927)/'Activos productivos'!B78</f>
        <v>#DIV/0!</v>
      </c>
      <c r="C35" s="7" t="e">
        <f>+(Sistema!C911+Sistema!C927)/'Activos productivos'!C78</f>
        <v>#DIV/0!</v>
      </c>
      <c r="D35" s="7" t="e">
        <f>+(Sistema!D911+Sistema!D927)/'Activos productivos'!D78</f>
        <v>#DIV/0!</v>
      </c>
      <c r="E35" s="7" t="e">
        <f>+(Sistema!E911+Sistema!E927)/'Activos productivos'!E78</f>
        <v>#DIV/0!</v>
      </c>
      <c r="F35" s="7" t="e">
        <f>+(Sistema!F911+Sistema!F927)/'Activos productivos'!F78</f>
        <v>#DIV/0!</v>
      </c>
      <c r="G35" s="7" t="e">
        <f>+(Sistema!G911+Sistema!G927)/'Activos productivos'!G78</f>
        <v>#DIV/0!</v>
      </c>
      <c r="H35" s="7"/>
      <c r="I35" s="7" t="e">
        <f>AVERAGE(#REF!)</f>
        <v>#REF!</v>
      </c>
      <c r="J35" s="187"/>
      <c r="K35" s="7">
        <f>+(Sistema!I911+Sistema!I927)/Cuentas!K15</f>
        <v>0.11558823894460073</v>
      </c>
      <c r="L35" s="7">
        <f>+(Sistema!J911+Sistema!J927)/Cuentas!L15</f>
        <v>0.11408511146664246</v>
      </c>
      <c r="M35" s="7">
        <f>+(Sistema!K911+Sistema!K927)/Cuentas!M15</f>
        <v>7.8842268255227971E-2</v>
      </c>
      <c r="N35" s="7">
        <f>+(Sistema!L911+Sistema!L927)/Cuentas!N15</f>
        <v>9.0764603388518661E-2</v>
      </c>
      <c r="O35" s="7">
        <f>+(Sistema!M911+Sistema!M927)/Cuentas!O15</f>
        <v>8.9862047510731694E-2</v>
      </c>
      <c r="P35" s="7">
        <f>+(Sistema!N911+Sistema!N927)/Cuentas!P15</f>
        <v>8.8554505195887548E-2</v>
      </c>
      <c r="Q35" s="7"/>
      <c r="R35" s="7" t="e">
        <f>+(Sistema!P911+Sistema!P927)/Cuentas!S15</f>
        <v>#DIV/0!</v>
      </c>
      <c r="S35" s="7">
        <f>+(Sistema!Q911+Sistema!Q927)/Cuentas!T15</f>
        <v>7.3392409763907679E-2</v>
      </c>
      <c r="T35" s="7">
        <f>+(Sistema!R911+Sistema!R927)/Cuentas!U15</f>
        <v>0.10601100539997137</v>
      </c>
      <c r="U35" s="7">
        <f>+(Sistema!S911+Sistema!S927)/Cuentas!V15</f>
        <v>8.4192986786888219E-2</v>
      </c>
      <c r="V35" s="7" t="e">
        <f>+(Sistema!T911+Sistema!T927)/Cuentas!W15</f>
        <v>#DIV/0!</v>
      </c>
      <c r="W35" s="7">
        <f>+(Sistema!U911+Sistema!U927)/Cuentas!X15</f>
        <v>4.3047296593700803E-2</v>
      </c>
      <c r="X35" s="7"/>
      <c r="Y35" s="7" t="e">
        <f>+(Sistema!W911+Sistema!W927)/Cuentas!AA15</f>
        <v>#DIV/0!</v>
      </c>
      <c r="Z35" s="7" t="e">
        <f>+(Sistema!X911+Sistema!X927)/Cuentas!AB15</f>
        <v>#DIV/0!</v>
      </c>
      <c r="AA35" s="7" t="e">
        <f>+(Sistema!Y911+Sistema!Y927)/Cuentas!AC15</f>
        <v>#DIV/0!</v>
      </c>
      <c r="AB35" s="7" t="e">
        <f>+(Sistema!Z911+Sistema!Z927)/Cuentas!AD15</f>
        <v>#DIV/0!</v>
      </c>
      <c r="AC35" s="7" t="e">
        <f>+(Sistema!AA911+Sistema!AA927)/Cuentas!AE15</f>
        <v>#DIV/0!</v>
      </c>
      <c r="AD35" s="7" t="e">
        <f>+(Sistema!AB911+Sistema!AB927)/Cuentas!AF15</f>
        <v>#DIV/0!</v>
      </c>
    </row>
    <row r="36" spans="1:30" x14ac:dyDescent="0.25">
      <c r="A36" t="s">
        <v>1234</v>
      </c>
      <c r="B36" s="7">
        <f>+(Sistema!B912+Sistema!B928)/'Activos productivos'!B79</f>
        <v>3.7348598136744994E-2</v>
      </c>
      <c r="C36" s="7">
        <f>+(Sistema!C912+Sistema!C928)/'Activos productivos'!C79</f>
        <v>6.6250648800363965E-2</v>
      </c>
      <c r="D36" s="7">
        <f>+(Sistema!D912+Sistema!D928)/'Activos productivos'!D79</f>
        <v>4.1168811783207214E-2</v>
      </c>
      <c r="E36" s="7">
        <f>+(Sistema!E912+Sistema!E928)/'Activos productivos'!E79</f>
        <v>8.2069486168017944E-2</v>
      </c>
      <c r="F36" s="7">
        <f>+(Sistema!F912+Sistema!F928)/'Activos productivos'!F79</f>
        <v>6.4175456108732459E-2</v>
      </c>
      <c r="G36" s="7">
        <f>+(Sistema!G912+Sistema!G928)/'Activos productivos'!G79</f>
        <v>9.1714009116636838E-2</v>
      </c>
      <c r="H36" s="7">
        <f>AVERAGE(B36:F36)</f>
        <v>5.8202600199413326E-2</v>
      </c>
      <c r="I36" s="7" t="e">
        <f>AVERAGE(#REF!)</f>
        <v>#REF!</v>
      </c>
      <c r="J36" s="187"/>
      <c r="K36" s="7" t="e">
        <f>+(Sistema!I912+Sistema!I928)/Cuentas!K16</f>
        <v>#DIV/0!</v>
      </c>
      <c r="L36" s="7" t="e">
        <f>+(Sistema!J912+Sistema!J928)/Cuentas!L16</f>
        <v>#DIV/0!</v>
      </c>
      <c r="M36" s="7" t="e">
        <f>+(Sistema!K912+Sistema!K928)/Cuentas!M16</f>
        <v>#DIV/0!</v>
      </c>
      <c r="N36" s="7" t="e">
        <f>+(Sistema!L912+Sistema!L928)/Cuentas!N16</f>
        <v>#DIV/0!</v>
      </c>
      <c r="O36" s="7" t="e">
        <f>+(Sistema!M912+Sistema!M928)/Cuentas!O16</f>
        <v>#DIV/0!</v>
      </c>
      <c r="P36" s="7" t="e">
        <f>+(Sistema!N912+Sistema!N928)/Cuentas!P16</f>
        <v>#DIV/0!</v>
      </c>
      <c r="Q36" s="7"/>
      <c r="R36" s="7">
        <f>+(Sistema!P912+Sistema!P928)/Cuentas!S16</f>
        <v>2.9705315326684783E-2</v>
      </c>
      <c r="S36" s="7">
        <f>+(Sistema!Q912+Sistema!Q928)/Cuentas!T16</f>
        <v>7.401149620493927E-2</v>
      </c>
      <c r="T36" s="7">
        <f>+(Sistema!R912+Sistema!R928)/Cuentas!U16</f>
        <v>8.077992875773804E-2</v>
      </c>
      <c r="U36" s="7">
        <f>+(Sistema!S912+Sistema!S928)/Cuentas!V16</f>
        <v>9.1097849538817444E-2</v>
      </c>
      <c r="V36" s="7">
        <f>+(Sistema!T912+Sistema!T928)/Cuentas!W16</f>
        <v>0.1169575175577023</v>
      </c>
      <c r="W36" s="7">
        <f>+(Sistema!U912+Sistema!U928)/Cuentas!X16</f>
        <v>0.12530810311974971</v>
      </c>
      <c r="X36" s="7"/>
      <c r="Y36" s="7" t="e">
        <f>+(Sistema!W912+Sistema!W928)/Cuentas!AA16</f>
        <v>#DIV/0!</v>
      </c>
      <c r="Z36" s="7" t="e">
        <f>+(Sistema!X912+Sistema!X928)/Cuentas!AB16</f>
        <v>#DIV/0!</v>
      </c>
      <c r="AA36" s="7" t="e">
        <f>+(Sistema!Y912+Sistema!Y928)/Cuentas!AC16</f>
        <v>#DIV/0!</v>
      </c>
      <c r="AB36" s="7" t="e">
        <f>+(Sistema!Z912+Sistema!Z928)/Cuentas!AD16</f>
        <v>#DIV/0!</v>
      </c>
      <c r="AC36" s="7" t="e">
        <f>+(Sistema!AA912+Sistema!AA928)/Cuentas!AE16</f>
        <v>#DIV/0!</v>
      </c>
      <c r="AD36" s="7" t="e">
        <f>+(Sistema!AB912+Sistema!AB928)/Cuentas!AF16</f>
        <v>#DIV/0!</v>
      </c>
    </row>
    <row r="37" spans="1:30" x14ac:dyDescent="0.25">
      <c r="A37" t="s">
        <v>1235</v>
      </c>
      <c r="B37" s="7">
        <f>+(Sistema!B913)/'Activos productivos'!B80</f>
        <v>0</v>
      </c>
      <c r="C37" s="7">
        <f>+(Sistema!C913)/'Activos productivos'!C80</f>
        <v>0</v>
      </c>
      <c r="D37" s="7">
        <f>+(Sistema!D913)/'Activos productivos'!D80</f>
        <v>0</v>
      </c>
      <c r="E37" s="7">
        <f>+(Sistema!E913)/'Activos productivos'!E80</f>
        <v>0</v>
      </c>
      <c r="F37" s="7">
        <f>+(Sistema!F913)/'Activos productivos'!F80</f>
        <v>0</v>
      </c>
      <c r="G37" s="7">
        <f>+(Sistema!G913)/'Activos productivos'!G80</f>
        <v>0</v>
      </c>
      <c r="H37" s="7"/>
      <c r="I37" s="7" t="e">
        <f>AVERAGE(#REF!)</f>
        <v>#REF!</v>
      </c>
      <c r="J37" s="187"/>
      <c r="K37" s="7" t="e">
        <f>+(Sistema!I913+Sistema!I929)/Cuentas!K17</f>
        <v>#DIV/0!</v>
      </c>
      <c r="L37" s="7" t="e">
        <f>+(Sistema!J913+Sistema!J929)/Cuentas!L17</f>
        <v>#DIV/0!</v>
      </c>
      <c r="M37" s="7" t="e">
        <f>+(Sistema!K913+Sistema!K929)/Cuentas!M17</f>
        <v>#DIV/0!</v>
      </c>
      <c r="N37" s="7" t="e">
        <f>+(Sistema!L913+Sistema!L929)/Cuentas!N17</f>
        <v>#DIV/0!</v>
      </c>
      <c r="O37" s="7" t="e">
        <f>+(Sistema!M913+Sistema!M929)/Cuentas!O17</f>
        <v>#DIV/0!</v>
      </c>
      <c r="P37" s="7" t="e">
        <f>+(Sistema!N913+Sistema!N929)/Cuentas!P17</f>
        <v>#DIV/0!</v>
      </c>
      <c r="Q37" s="7"/>
      <c r="R37" s="7" t="e">
        <f>+(Sistema!P913+Sistema!P929)/Cuentas!S17</f>
        <v>#DIV/0!</v>
      </c>
      <c r="S37" s="7" t="e">
        <f>+(Sistema!Q913+Sistema!Q929)/Cuentas!T17</f>
        <v>#DIV/0!</v>
      </c>
      <c r="T37" s="7" t="e">
        <f>+(Sistema!R913+Sistema!R929)/Cuentas!U17</f>
        <v>#DIV/0!</v>
      </c>
      <c r="U37" s="7" t="e">
        <f>+(Sistema!S913+Sistema!S929)/Cuentas!V17</f>
        <v>#DIV/0!</v>
      </c>
      <c r="V37" s="7" t="e">
        <f>+(Sistema!T913+Sistema!T929)/Cuentas!W17</f>
        <v>#DIV/0!</v>
      </c>
      <c r="W37" s="7" t="e">
        <f>+(Sistema!U913+Sistema!U929)/Cuentas!X17</f>
        <v>#DIV/0!</v>
      </c>
      <c r="X37" s="7"/>
      <c r="Y37" s="7" t="e">
        <f>+(Sistema!W913+Sistema!W929)/Cuentas!AA17</f>
        <v>#DIV/0!</v>
      </c>
      <c r="Z37" s="7" t="e">
        <f>+(Sistema!X913+Sistema!X929)/Cuentas!AB17</f>
        <v>#DIV/0!</v>
      </c>
      <c r="AA37" s="7" t="e">
        <f>+(Sistema!Y913+Sistema!Y929)/Cuentas!AC17</f>
        <v>#DIV/0!</v>
      </c>
      <c r="AB37" s="7" t="e">
        <f>+(Sistema!Z913+Sistema!Z929)/Cuentas!AD17</f>
        <v>#DIV/0!</v>
      </c>
      <c r="AC37" s="7" t="e">
        <f>+(Sistema!AA913+Sistema!AA929)/Cuentas!AE17</f>
        <v>#DIV/0!</v>
      </c>
      <c r="AD37" s="7" t="e">
        <f>+(Sistema!AB913+Sistema!AB929)/Cuentas!AF17</f>
        <v>#DIV/0!</v>
      </c>
    </row>
    <row r="38" spans="1:30" x14ac:dyDescent="0.25">
      <c r="A38" t="s">
        <v>1333</v>
      </c>
      <c r="B38" s="7" t="e">
        <f>+(Sistema!B914)/'Activos productivos'!B81</f>
        <v>#DIV/0!</v>
      </c>
      <c r="C38" s="7">
        <f>+(Sistema!C914)/'Activos productivos'!C81</f>
        <v>0</v>
      </c>
      <c r="D38" s="7">
        <f>+(Sistema!D914)/'Activos productivos'!D81</f>
        <v>0</v>
      </c>
      <c r="E38" s="7">
        <f>+(Sistema!E914)/'Activos productivos'!E81</f>
        <v>0</v>
      </c>
      <c r="F38" s="7">
        <f>+(Sistema!F914)/'Activos productivos'!F81</f>
        <v>0</v>
      </c>
      <c r="G38" s="7">
        <f>+(Sistema!G914)/'Activos productivos'!G81</f>
        <v>0</v>
      </c>
      <c r="H38" s="7"/>
      <c r="I38" s="7" t="e">
        <f>AVERAGE(#REF!)</f>
        <v>#REF!</v>
      </c>
      <c r="J38" s="18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7" t="e">
        <f>+(Sistema!W914+Sistema!W930)/Cuentas!AA18</f>
        <v>#DIV/0!</v>
      </c>
      <c r="Z38" s="7" t="e">
        <f>+(Sistema!X914+Sistema!X930)/Cuentas!AB18</f>
        <v>#DIV/0!</v>
      </c>
      <c r="AA38" s="7" t="e">
        <f>+(Sistema!Y914+Sistema!Y930)/Cuentas!AC18</f>
        <v>#DIV/0!</v>
      </c>
      <c r="AB38" s="7" t="e">
        <f>+(Sistema!Z914+Sistema!Z930)/Cuentas!AD18</f>
        <v>#DIV/0!</v>
      </c>
      <c r="AC38" s="7">
        <f>+(Sistema!AA914+Sistema!AA930)/Cuentas!AE18</f>
        <v>7.338754944027498E-2</v>
      </c>
      <c r="AD38" s="7">
        <f>+(Sistema!AB914+Sistema!AB930)/Cuentas!AF18</f>
        <v>7.3678308573679602E-2</v>
      </c>
    </row>
    <row r="41" spans="1:30" x14ac:dyDescent="0.25">
      <c r="B41" s="7">
        <f t="shared" ref="B41:G41" si="32">+B42/B5</f>
        <v>0.90919831159567921</v>
      </c>
      <c r="C41" s="7">
        <f t="shared" si="32"/>
        <v>0.98058495874688578</v>
      </c>
      <c r="D41" s="7">
        <f t="shared" si="32"/>
        <v>0.98661994166334832</v>
      </c>
      <c r="E41" s="7">
        <f t="shared" si="32"/>
        <v>0.99285368491908532</v>
      </c>
      <c r="F41" s="7">
        <f>+F42/F5</f>
        <v>0.93371852072563999</v>
      </c>
      <c r="G41" s="7">
        <f t="shared" si="32"/>
        <v>0.87949696500878327</v>
      </c>
    </row>
    <row r="42" spans="1:30" x14ac:dyDescent="0.25">
      <c r="A42" t="str">
        <f>+Sistema!A908</f>
        <v>5104                Intereses de cartera de créditos</v>
      </c>
      <c r="B42" s="1">
        <f>+Sistema!B908</f>
        <v>52.04486387</v>
      </c>
      <c r="C42" s="1">
        <f>+Sistema!C908</f>
        <v>67.336431590000004</v>
      </c>
      <c r="D42" s="1">
        <f>+Sistema!D908</f>
        <v>80.587277220000004</v>
      </c>
      <c r="E42" s="1">
        <f>+Sistema!E908</f>
        <v>94.391678670000005</v>
      </c>
      <c r="F42" s="1">
        <f>+Sistema!F908</f>
        <v>90.893163829999992</v>
      </c>
      <c r="G42" s="1">
        <f>+Sistema!G908</f>
        <v>115.36681819</v>
      </c>
      <c r="I42" s="1"/>
      <c r="J42" s="186"/>
      <c r="K42" s="1">
        <f>+Sistema!I908</f>
        <v>3.48964995</v>
      </c>
      <c r="L42" s="1">
        <f>+Sistema!J908</f>
        <v>4.2574784599999997</v>
      </c>
      <c r="M42" s="1">
        <f>+Sistema!K908</f>
        <v>4.8274572999999998</v>
      </c>
      <c r="N42" s="1">
        <f>+Sistema!L908</f>
        <v>7.8347608399999995</v>
      </c>
      <c r="O42" s="1">
        <f>+Sistema!M908</f>
        <v>11.12829902</v>
      </c>
      <c r="P42" s="1">
        <f>+Sistema!N908</f>
        <v>9.7585210399999998</v>
      </c>
      <c r="Q42" s="1"/>
      <c r="R42" s="1">
        <f>+Sistema!P908</f>
        <v>28.749794430000001</v>
      </c>
      <c r="S42" s="1">
        <f>+Sistema!Q908</f>
        <v>50.950823069999998</v>
      </c>
      <c r="T42" s="1">
        <f>+Sistema!R908</f>
        <v>78.361674859999994</v>
      </c>
      <c r="U42" s="1">
        <f>+Sistema!S908</f>
        <v>83.562385500000005</v>
      </c>
      <c r="V42" s="1">
        <f>+Sistema!T908</f>
        <v>94.695268630000001</v>
      </c>
      <c r="W42" s="1">
        <f>+Sistema!U908</f>
        <v>102.53789232</v>
      </c>
      <c r="X42" s="1"/>
      <c r="Y42" s="1">
        <f>+Sistema!W908</f>
        <v>29.659869950000001</v>
      </c>
      <c r="Z42" s="1">
        <f>+Sistema!X908</f>
        <v>44.117748049999996</v>
      </c>
      <c r="AA42" s="1">
        <f>+Sistema!Y908</f>
        <v>59.510680319999999</v>
      </c>
      <c r="AB42" s="1">
        <f>+Sistema!Z908</f>
        <v>67.573596319999993</v>
      </c>
      <c r="AC42" s="1">
        <f>+Sistema!AA908</f>
        <v>71.666035919999999</v>
      </c>
      <c r="AD42" s="1">
        <f>+Sistema!AB908</f>
        <v>73.234208370000005</v>
      </c>
    </row>
    <row r="43" spans="1:30" x14ac:dyDescent="0.25">
      <c r="A43" t="str">
        <f>+Sistema!A909</f>
        <v>510405              Cartera de créditos comercial</v>
      </c>
      <c r="B43" s="1">
        <f>+Sistema!B909</f>
        <v>35.900568249999999</v>
      </c>
      <c r="C43" s="1">
        <f>+Sistema!C909</f>
        <v>46.97267463</v>
      </c>
      <c r="D43" s="1">
        <f>+Sistema!D909</f>
        <v>52.735236450000002</v>
      </c>
      <c r="E43" s="1">
        <f>+Sistema!E909</f>
        <v>60.245256579999996</v>
      </c>
      <c r="F43" s="1">
        <f>+Sistema!F909</f>
        <v>54.79292444</v>
      </c>
      <c r="G43" s="1">
        <f>+Sistema!G909</f>
        <v>47.932226610000001</v>
      </c>
      <c r="H43">
        <f>+G43/G42</f>
        <v>0.4154767147262346</v>
      </c>
      <c r="I43" s="1"/>
      <c r="J43" s="186"/>
      <c r="K43" s="1">
        <f>+Sistema!I909</f>
        <v>1.5272393</v>
      </c>
      <c r="L43" s="1">
        <f>+Sistema!J909</f>
        <v>2.1778902100000002</v>
      </c>
      <c r="M43" s="1">
        <f>+Sistema!K909</f>
        <v>2.57418127</v>
      </c>
      <c r="N43" s="1">
        <f>+Sistema!L909</f>
        <v>5.4478760599999996</v>
      </c>
      <c r="O43" s="1">
        <f>+Sistema!M909</f>
        <v>8.8272120800000007</v>
      </c>
      <c r="P43" s="1">
        <f>+Sistema!N909</f>
        <v>6.6256457599999994</v>
      </c>
      <c r="Q43" s="1"/>
      <c r="R43" s="1">
        <f>+Sistema!P909</f>
        <v>20.803433039999998</v>
      </c>
      <c r="S43" s="1">
        <f>+Sistema!Q909</f>
        <v>41.957185960000004</v>
      </c>
      <c r="T43" s="1">
        <f>+Sistema!R909</f>
        <v>52.007419970000001</v>
      </c>
      <c r="U43" s="1">
        <f>+Sistema!S909</f>
        <v>67.438963329999993</v>
      </c>
      <c r="V43" s="1">
        <f>+Sistema!T909</f>
        <v>79.281104049999996</v>
      </c>
      <c r="W43" s="1">
        <f>+Sistema!U909</f>
        <v>93.546446750000001</v>
      </c>
      <c r="X43" s="1"/>
      <c r="Y43" s="1">
        <f>+Sistema!W909</f>
        <v>29.647832079999997</v>
      </c>
      <c r="Z43" s="1">
        <f>+Sistema!X909</f>
        <v>44.096039779999998</v>
      </c>
      <c r="AA43" s="1">
        <f>+Sistema!Y909</f>
        <v>59.452467130000002</v>
      </c>
      <c r="AB43" s="1">
        <f>+Sistema!Z909</f>
        <v>67.558281859999994</v>
      </c>
      <c r="AC43" s="1">
        <f>+Sistema!AA909</f>
        <v>0</v>
      </c>
      <c r="AD43" s="1">
        <f>+Sistema!AB909</f>
        <v>0.78946802999999999</v>
      </c>
    </row>
    <row r="44" spans="1:30" x14ac:dyDescent="0.25">
      <c r="A44" t="str">
        <f>+Sistema!A910</f>
        <v>510410              Cartera de créditos de consumo</v>
      </c>
      <c r="B44" s="1">
        <f>+Sistema!B910</f>
        <v>6.4750767199999997</v>
      </c>
      <c r="C44" s="1">
        <f>+Sistema!C910</f>
        <v>6.0872957400000001</v>
      </c>
      <c r="D44" s="1">
        <f>+Sistema!D910</f>
        <v>6.5373540800000001</v>
      </c>
      <c r="E44" s="1">
        <f>+Sistema!E910</f>
        <v>7.5585253400000001</v>
      </c>
      <c r="F44" s="1">
        <f>+Sistema!F910</f>
        <v>5.4694350400000005</v>
      </c>
      <c r="G44" s="1">
        <f>+Sistema!G910</f>
        <v>2.3580097599999998</v>
      </c>
      <c r="H44">
        <f>+F43/F42</f>
        <v>0.60282778298355555</v>
      </c>
      <c r="I44" s="1"/>
      <c r="J44" s="186"/>
      <c r="K44" s="1">
        <f>+Sistema!I910</f>
        <v>0</v>
      </c>
      <c r="L44" s="1">
        <f>+Sistema!J910</f>
        <v>0</v>
      </c>
      <c r="M44" s="1">
        <f>+Sistema!K910</f>
        <v>0</v>
      </c>
      <c r="N44" s="1">
        <f>+Sistema!L910</f>
        <v>0</v>
      </c>
      <c r="O44" s="1">
        <f>+Sistema!M910</f>
        <v>0</v>
      </c>
      <c r="P44" s="1">
        <f>+Sistema!N910</f>
        <v>0</v>
      </c>
      <c r="Q44" s="1"/>
      <c r="R44" s="1">
        <f>+Sistema!P910</f>
        <v>0</v>
      </c>
      <c r="S44" s="1">
        <f>+Sistema!Q910</f>
        <v>0</v>
      </c>
      <c r="T44" s="1">
        <f>+Sistema!R910</f>
        <v>0</v>
      </c>
      <c r="U44" s="1">
        <f>+Sistema!S910</f>
        <v>0</v>
      </c>
      <c r="V44" s="1">
        <f>+Sistema!T910</f>
        <v>0</v>
      </c>
      <c r="W44" s="1">
        <f>+Sistema!U910</f>
        <v>0</v>
      </c>
      <c r="X44" s="1"/>
      <c r="Y44" s="1">
        <f>+Sistema!W910</f>
        <v>0</v>
      </c>
      <c r="Z44" s="1">
        <f>+Sistema!X910</f>
        <v>0</v>
      </c>
      <c r="AA44" s="1">
        <f>+Sistema!Y910</f>
        <v>0</v>
      </c>
      <c r="AB44" s="1">
        <f>+Sistema!Z910</f>
        <v>0</v>
      </c>
      <c r="AC44" s="1">
        <f>+Sistema!AA910</f>
        <v>0</v>
      </c>
      <c r="AD44" s="1">
        <f>+Sistema!AB910</f>
        <v>0</v>
      </c>
    </row>
    <row r="45" spans="1:30" x14ac:dyDescent="0.25">
      <c r="A45" t="str">
        <f>+Sistema!A911</f>
        <v>510415              Cartera de créditos de vivienda</v>
      </c>
      <c r="B45" s="1">
        <f>+Sistema!B911</f>
        <v>0</v>
      </c>
      <c r="C45" s="1">
        <f>+Sistema!C911</f>
        <v>0</v>
      </c>
      <c r="D45" s="1">
        <f>+Sistema!D911</f>
        <v>0</v>
      </c>
      <c r="E45" s="1">
        <f>+Sistema!E911</f>
        <v>0</v>
      </c>
      <c r="F45" s="1">
        <f>+Sistema!F911</f>
        <v>0</v>
      </c>
      <c r="G45" s="1">
        <f>+Sistema!G911</f>
        <v>0</v>
      </c>
      <c r="H45" s="1"/>
      <c r="I45" s="1"/>
      <c r="J45" s="186"/>
      <c r="K45" s="1">
        <f>+Sistema!I911</f>
        <v>1.8785026699999998</v>
      </c>
      <c r="L45" s="1">
        <f>+Sistema!J911</f>
        <v>1.8470225600000001</v>
      </c>
      <c r="M45" s="1">
        <f>+Sistema!K911</f>
        <v>1.6983527199999999</v>
      </c>
      <c r="N45" s="1">
        <f>+Sistema!L911</f>
        <v>1.7252115100000001</v>
      </c>
      <c r="O45" s="1">
        <f>+Sistema!M911</f>
        <v>1.3485211799999999</v>
      </c>
      <c r="P45" s="1">
        <f>+Sistema!N911</f>
        <v>0.97620748999999996</v>
      </c>
      <c r="Q45" s="1"/>
      <c r="R45" s="1">
        <f>+Sistema!P911</f>
        <v>0</v>
      </c>
      <c r="S45" s="1">
        <f>+Sistema!Q911</f>
        <v>4.8674149999999999E-2</v>
      </c>
      <c r="T45" s="1">
        <f>+Sistema!R911</f>
        <v>5.9007019999999993E-2</v>
      </c>
      <c r="U45" s="1">
        <f>+Sistema!S911</f>
        <v>3.4734139999999997E-2</v>
      </c>
      <c r="V45" s="1">
        <f>+Sistema!T911</f>
        <v>0</v>
      </c>
      <c r="W45" s="1">
        <f>+Sistema!U911</f>
        <v>8.3628899999999996E-3</v>
      </c>
      <c r="X45" s="1"/>
      <c r="Y45" s="1">
        <f>+Sistema!W911</f>
        <v>0</v>
      </c>
      <c r="Z45" s="1">
        <f>+Sistema!X911</f>
        <v>0</v>
      </c>
      <c r="AA45" s="1">
        <f>+Sistema!Y911</f>
        <v>0</v>
      </c>
      <c r="AB45" s="1">
        <f>+Sistema!Z911</f>
        <v>0</v>
      </c>
      <c r="AC45" s="1">
        <f>+Sistema!AA911</f>
        <v>0</v>
      </c>
      <c r="AD45" s="1">
        <f>+Sistema!AB911</f>
        <v>0</v>
      </c>
    </row>
    <row r="46" spans="1:30" x14ac:dyDescent="0.25">
      <c r="A46" t="str">
        <f>+Sistema!A912</f>
        <v>510420              Cartera de créditos para la microempresa</v>
      </c>
      <c r="B46" s="1">
        <f>+Sistema!B912</f>
        <v>3.0830682200000004</v>
      </c>
      <c r="C46" s="1">
        <f>+Sistema!C912</f>
        <v>5.6752334100000006</v>
      </c>
      <c r="D46" s="1">
        <f>+Sistema!D912</f>
        <v>12.70191034</v>
      </c>
      <c r="E46" s="1">
        <f>+Sistema!E912</f>
        <v>16.82467153</v>
      </c>
      <c r="F46" s="1">
        <f>+Sistema!F912</f>
        <v>22.904406909999999</v>
      </c>
      <c r="G46" s="1">
        <f>+Sistema!G912</f>
        <v>54.743075689999998</v>
      </c>
      <c r="H46" s="7">
        <f>+F46/F42</f>
        <v>0.25199262458108235</v>
      </c>
      <c r="I46" s="1"/>
      <c r="J46" s="186"/>
      <c r="K46" s="1">
        <f>+Sistema!I912</f>
        <v>0</v>
      </c>
      <c r="L46" s="1">
        <f>+Sistema!J912</f>
        <v>0</v>
      </c>
      <c r="M46" s="1">
        <f>+Sistema!K912</f>
        <v>0</v>
      </c>
      <c r="N46" s="1">
        <f>+Sistema!L912</f>
        <v>0</v>
      </c>
      <c r="O46" s="1">
        <f>+Sistema!M912</f>
        <v>0</v>
      </c>
      <c r="P46" s="1">
        <f>+Sistema!N912</f>
        <v>0</v>
      </c>
      <c r="Q46" s="1"/>
      <c r="R46" s="1">
        <f>+Sistema!P912</f>
        <v>0.31891751000000002</v>
      </c>
      <c r="S46" s="1">
        <f>+Sistema!Q912</f>
        <v>1.8041743300000002</v>
      </c>
      <c r="T46" s="1">
        <f>+Sistema!R912</f>
        <v>2.4310882</v>
      </c>
      <c r="U46" s="1">
        <f>+Sistema!S912</f>
        <v>3.0446446800000002</v>
      </c>
      <c r="V46" s="1">
        <f>+Sistema!T912</f>
        <v>2.7957209199999999</v>
      </c>
      <c r="W46" s="1">
        <f>+Sistema!U912</f>
        <v>2.0382157099999998</v>
      </c>
      <c r="X46" s="1"/>
      <c r="Y46" s="1">
        <f>+Sistema!W912</f>
        <v>0</v>
      </c>
      <c r="Z46" s="1">
        <f>+Sistema!X912</f>
        <v>0</v>
      </c>
      <c r="AA46" s="1">
        <f>+Sistema!Y912</f>
        <v>0</v>
      </c>
      <c r="AB46" s="1">
        <f>+Sistema!Z912</f>
        <v>0</v>
      </c>
      <c r="AC46" s="1">
        <f>+Sistema!AA912</f>
        <v>0</v>
      </c>
      <c r="AD46" s="1">
        <f>+Sistema!AB912</f>
        <v>0</v>
      </c>
    </row>
    <row r="47" spans="1:30" x14ac:dyDescent="0.25">
      <c r="A47" t="str">
        <f>+Sistema!A913</f>
        <v>510421              Cartera de credito educativo</v>
      </c>
      <c r="B47" s="1">
        <f>+Sistema!B913</f>
        <v>0</v>
      </c>
      <c r="C47" s="1">
        <f>+Sistema!C913</f>
        <v>0</v>
      </c>
      <c r="D47" s="1">
        <f>+Sistema!D913</f>
        <v>0</v>
      </c>
      <c r="E47" s="1">
        <f>+Sistema!E913</f>
        <v>0</v>
      </c>
      <c r="F47" s="1">
        <f>+Sistema!F913</f>
        <v>0</v>
      </c>
      <c r="G47" s="1">
        <f>+Sistema!G913</f>
        <v>0</v>
      </c>
      <c r="H47" s="7">
        <f>+G46/G42</f>
        <v>0.47451317934280279</v>
      </c>
      <c r="I47" s="1"/>
      <c r="J47" s="186"/>
      <c r="K47" s="1">
        <f>+Sistema!I913</f>
        <v>0</v>
      </c>
      <c r="L47" s="1">
        <f>+Sistema!J913</f>
        <v>0</v>
      </c>
      <c r="M47" s="1">
        <f>+Sistema!K913</f>
        <v>0</v>
      </c>
      <c r="N47" s="1">
        <f>+Sistema!L913</f>
        <v>0</v>
      </c>
      <c r="O47" s="1">
        <f>+Sistema!M913</f>
        <v>0</v>
      </c>
      <c r="P47" s="1">
        <f>+Sistema!N913</f>
        <v>0</v>
      </c>
      <c r="Q47" s="1"/>
      <c r="R47" s="1">
        <f>+Sistema!P913</f>
        <v>0</v>
      </c>
      <c r="S47" s="1">
        <f>+Sistema!Q913</f>
        <v>0</v>
      </c>
      <c r="T47" s="1">
        <f>+Sistema!R913</f>
        <v>0</v>
      </c>
      <c r="U47" s="1">
        <f>+Sistema!S913</f>
        <v>0</v>
      </c>
      <c r="V47" s="1">
        <f>+Sistema!T913</f>
        <v>0</v>
      </c>
      <c r="W47" s="1">
        <f>+Sistema!U913</f>
        <v>0</v>
      </c>
      <c r="X47" s="1"/>
      <c r="Y47" s="1">
        <f>+Sistema!W913</f>
        <v>0</v>
      </c>
      <c r="Z47" s="1">
        <f>+Sistema!X913</f>
        <v>0</v>
      </c>
      <c r="AA47" s="1">
        <f>+Sistema!Y913</f>
        <v>0</v>
      </c>
      <c r="AB47" s="1">
        <f>+Sistema!Z913</f>
        <v>0</v>
      </c>
      <c r="AC47" s="1">
        <f>+Sistema!AA913</f>
        <v>0</v>
      </c>
      <c r="AD47" s="1">
        <f>+Sistema!AB913</f>
        <v>0</v>
      </c>
    </row>
    <row r="48" spans="1:30" x14ac:dyDescent="0.25">
      <c r="A48" t="str">
        <f>+Sistema!A914</f>
        <v>510425              Cartera de credito inversión pública</v>
      </c>
      <c r="B48" s="1">
        <f>+Sistema!B914</f>
        <v>0</v>
      </c>
      <c r="C48" s="1">
        <f>+Sistema!C914</f>
        <v>0</v>
      </c>
      <c r="D48" s="1">
        <f>+Sistema!D914</f>
        <v>0</v>
      </c>
      <c r="E48" s="1">
        <f>+Sistema!E914</f>
        <v>0</v>
      </c>
      <c r="F48" s="1">
        <f>+Sistema!F914</f>
        <v>0</v>
      </c>
      <c r="G48" s="1">
        <f>+Sistema!G914</f>
        <v>0</v>
      </c>
      <c r="H48" s="1"/>
      <c r="I48" s="1"/>
      <c r="J48" s="186"/>
      <c r="K48" s="1">
        <f>+Sistema!I914</f>
        <v>0</v>
      </c>
      <c r="L48" s="1">
        <f>+Sistema!J914</f>
        <v>0</v>
      </c>
      <c r="M48" s="1">
        <f>+Sistema!K914</f>
        <v>0</v>
      </c>
      <c r="N48" s="1">
        <f>+Sistema!L914</f>
        <v>0</v>
      </c>
      <c r="O48" s="1">
        <f>+Sistema!M914</f>
        <v>0</v>
      </c>
      <c r="P48" s="1">
        <f>+Sistema!N914</f>
        <v>0</v>
      </c>
      <c r="Q48" s="1"/>
      <c r="R48" s="1">
        <f>+Sistema!P914</f>
        <v>0</v>
      </c>
      <c r="S48" s="1">
        <f>+Sistema!Q914</f>
        <v>0</v>
      </c>
      <c r="T48" s="1">
        <f>+Sistema!R914</f>
        <v>0</v>
      </c>
      <c r="U48" s="1">
        <f>+Sistema!S914</f>
        <v>0</v>
      </c>
      <c r="V48" s="1">
        <f>+Sistema!T914</f>
        <v>0</v>
      </c>
      <c r="W48" s="1">
        <f>+Sistema!U914</f>
        <v>0</v>
      </c>
      <c r="X48" s="1"/>
      <c r="Y48" s="1">
        <f>+Sistema!W914</f>
        <v>0</v>
      </c>
      <c r="Z48" s="1">
        <f>+Sistema!X914</f>
        <v>0</v>
      </c>
      <c r="AA48" s="1">
        <f>+Sistema!Y914</f>
        <v>0</v>
      </c>
      <c r="AB48" s="1">
        <f>+Sistema!Z914</f>
        <v>0</v>
      </c>
      <c r="AC48" s="1">
        <f>+Sistema!AA914</f>
        <v>71.645828730000005</v>
      </c>
      <c r="AD48" s="1">
        <f>+Sistema!AB914</f>
        <v>72.003365529999996</v>
      </c>
    </row>
    <row r="49" spans="1:30" x14ac:dyDescent="0.25">
      <c r="A49" t="str">
        <f>+Sistema!A915</f>
        <v>510430              Cartera de creditos refinanciada</v>
      </c>
      <c r="B49" s="1">
        <f>+Sistema!B915</f>
        <v>0</v>
      </c>
      <c r="C49" s="1">
        <f>+Sistema!C915</f>
        <v>0</v>
      </c>
      <c r="D49" s="1">
        <f>+Sistema!D915</f>
        <v>0</v>
      </c>
      <c r="E49" s="1">
        <f>+Sistema!E915</f>
        <v>0</v>
      </c>
      <c r="F49" s="1">
        <f>+Sistema!F915</f>
        <v>0</v>
      </c>
      <c r="G49" s="1">
        <f>+Sistema!G915</f>
        <v>1.1294E-4</v>
      </c>
      <c r="H49" s="1"/>
      <c r="I49" s="1"/>
      <c r="J49" s="186"/>
      <c r="K49" s="1">
        <f>+Sistema!I915</f>
        <v>0</v>
      </c>
      <c r="L49" s="1">
        <f>+Sistema!J915</f>
        <v>0</v>
      </c>
      <c r="M49" s="1">
        <f>+Sistema!K915</f>
        <v>0</v>
      </c>
      <c r="N49" s="1">
        <f>+Sistema!L915</f>
        <v>0</v>
      </c>
      <c r="O49" s="1">
        <f>+Sistema!M915</f>
        <v>2.24064E-2</v>
      </c>
      <c r="P49" s="1">
        <f>+Sistema!N915</f>
        <v>0.59129854000000004</v>
      </c>
      <c r="Q49" s="1"/>
      <c r="R49" s="1">
        <f>+Sistema!P915</f>
        <v>0</v>
      </c>
      <c r="S49" s="1">
        <f>+Sistema!Q915</f>
        <v>0</v>
      </c>
      <c r="T49" s="1">
        <f>+Sistema!R915</f>
        <v>0</v>
      </c>
      <c r="U49" s="1">
        <f>+Sistema!S915</f>
        <v>0</v>
      </c>
      <c r="V49" s="1">
        <f>+Sistema!T915</f>
        <v>0</v>
      </c>
      <c r="W49" s="1">
        <f>+Sistema!U915</f>
        <v>0.20723604000000001</v>
      </c>
      <c r="X49" s="1"/>
      <c r="Y49" s="1">
        <f>+Sistema!W915</f>
        <v>0</v>
      </c>
      <c r="Z49" s="1">
        <f>+Sistema!X915</f>
        <v>0</v>
      </c>
      <c r="AA49" s="1">
        <f>+Sistema!Y915</f>
        <v>0</v>
      </c>
      <c r="AB49" s="1">
        <f>+Sistema!Z915</f>
        <v>0</v>
      </c>
      <c r="AC49" s="1">
        <f>+Sistema!AA915</f>
        <v>0</v>
      </c>
      <c r="AD49" s="1">
        <f>+Sistema!AB915</f>
        <v>0</v>
      </c>
    </row>
    <row r="50" spans="1:30" x14ac:dyDescent="0.25">
      <c r="A50" t="str">
        <f>+Sistema!A916</f>
        <v>510435              Cartera de creditos reestructurada</v>
      </c>
      <c r="B50" s="1">
        <f>+Sistema!B916</f>
        <v>2.14779988</v>
      </c>
      <c r="C50" s="1">
        <f>+Sistema!C916</f>
        <v>2.9604658599999998</v>
      </c>
      <c r="D50" s="1">
        <f>+Sistema!D916</f>
        <v>3.3099451200000001</v>
      </c>
      <c r="E50" s="1">
        <f>+Sistema!E916</f>
        <v>3.53299633</v>
      </c>
      <c r="F50" s="1">
        <f>+Sistema!F916</f>
        <v>1.9996561000000002</v>
      </c>
      <c r="G50" s="1">
        <f>+Sistema!G916</f>
        <v>2.1499836800000001</v>
      </c>
      <c r="H50" s="1"/>
      <c r="I50" s="1"/>
      <c r="J50" s="186"/>
      <c r="K50" s="1">
        <f>+Sistema!I916</f>
        <v>3.1021980000000001E-2</v>
      </c>
      <c r="L50" s="1">
        <f>+Sistema!J916</f>
        <v>0.17443608999999999</v>
      </c>
      <c r="M50" s="1">
        <f>+Sistema!K916</f>
        <v>0.44924429999999999</v>
      </c>
      <c r="N50" s="1">
        <f>+Sistema!L916</f>
        <v>0.38184259999999998</v>
      </c>
      <c r="O50" s="1">
        <f>+Sistema!M916</f>
        <v>0.36354732000000001</v>
      </c>
      <c r="P50" s="1">
        <f>+Sistema!N916</f>
        <v>0.65523087999999996</v>
      </c>
      <c r="Q50" s="1"/>
      <c r="R50" s="1">
        <f>+Sistema!P916</f>
        <v>1.12582852</v>
      </c>
      <c r="S50" s="1">
        <f>+Sistema!Q916</f>
        <v>1.58166059</v>
      </c>
      <c r="T50" s="1">
        <f>+Sistema!R916</f>
        <v>2.1015825000000001</v>
      </c>
      <c r="U50" s="1">
        <f>+Sistema!S916</f>
        <v>1.34889744</v>
      </c>
      <c r="V50" s="1">
        <f>+Sistema!T916</f>
        <v>0.86159742000000006</v>
      </c>
      <c r="W50" s="1">
        <f>+Sistema!U916</f>
        <v>0.57070167000000005</v>
      </c>
      <c r="X50" s="1"/>
      <c r="Y50" s="1">
        <f>+Sistema!W916</f>
        <v>0</v>
      </c>
      <c r="Z50" s="1">
        <f>+Sistema!X916</f>
        <v>0</v>
      </c>
      <c r="AA50" s="1">
        <f>+Sistema!Y916</f>
        <v>0</v>
      </c>
      <c r="AB50" s="1">
        <f>+Sistema!Z916</f>
        <v>0</v>
      </c>
      <c r="AC50" s="1">
        <f>+Sistema!AA916</f>
        <v>0</v>
      </c>
      <c r="AD50" s="1">
        <f>+Sistema!AB916</f>
        <v>0</v>
      </c>
    </row>
    <row r="51" spans="1:30" x14ac:dyDescent="0.25">
      <c r="A51" t="str">
        <f>+Sistema!A917</f>
        <v>510450              De mora</v>
      </c>
      <c r="B51" s="1">
        <f>+Sistema!B917</f>
        <v>4.4383507999999994</v>
      </c>
      <c r="C51" s="1">
        <f>+Sistema!C917</f>
        <v>5.6407619499999999</v>
      </c>
      <c r="D51" s="1">
        <f>+Sistema!D917</f>
        <v>5.3028312300000007</v>
      </c>
      <c r="E51" s="1">
        <f>+Sistema!E917</f>
        <v>6.2302288899999994</v>
      </c>
      <c r="F51" s="1">
        <f>+Sistema!F917</f>
        <v>5.7267413400000002</v>
      </c>
      <c r="G51" s="1">
        <f>+Sistema!G917</f>
        <v>8.1834095100000006</v>
      </c>
      <c r="H51" s="1"/>
      <c r="I51" s="1"/>
      <c r="J51" s="186"/>
      <c r="K51" s="1">
        <f>+Sistema!I917</f>
        <v>5.2886000000000002E-2</v>
      </c>
      <c r="L51" s="1">
        <f>+Sistema!J917</f>
        <v>5.8129599999999997E-2</v>
      </c>
      <c r="M51" s="1">
        <f>+Sistema!K917</f>
        <v>6.2851989999999996E-2</v>
      </c>
      <c r="N51" s="1">
        <f>+Sistema!L917</f>
        <v>0.18461041</v>
      </c>
      <c r="O51" s="1">
        <f>+Sistema!M917</f>
        <v>0.48383555</v>
      </c>
      <c r="P51" s="1">
        <f>+Sistema!N917</f>
        <v>0.84645039</v>
      </c>
      <c r="Q51" s="1"/>
      <c r="R51" s="1">
        <f>+Sistema!P917</f>
        <v>6.5016153600000006</v>
      </c>
      <c r="S51" s="1">
        <f>+Sistema!Q917</f>
        <v>5.55912804</v>
      </c>
      <c r="T51" s="1">
        <f>+Sistema!R917</f>
        <v>21.76257717</v>
      </c>
      <c r="U51" s="1">
        <f>+Sistema!S917</f>
        <v>11.695145910000001</v>
      </c>
      <c r="V51" s="1">
        <f>+Sistema!T917</f>
        <v>11.75684624</v>
      </c>
      <c r="W51" s="1">
        <f>+Sistema!U917</f>
        <v>6.1669292599999999</v>
      </c>
      <c r="X51" s="1"/>
      <c r="Y51" s="1">
        <f>+Sistema!W917</f>
        <v>1.2037870000000001E-2</v>
      </c>
      <c r="Z51" s="1">
        <f>+Sistema!X917</f>
        <v>2.1708270000000002E-2</v>
      </c>
      <c r="AA51" s="1">
        <f>+Sistema!Y917</f>
        <v>5.8213190000000005E-2</v>
      </c>
      <c r="AB51" s="1">
        <f>+Sistema!Z917</f>
        <v>1.5314459999999998E-2</v>
      </c>
      <c r="AC51" s="1">
        <f>+Sistema!AA917</f>
        <v>2.020719E-2</v>
      </c>
      <c r="AD51" s="1">
        <f>+Sistema!AB917</f>
        <v>0.44137481000000001</v>
      </c>
    </row>
    <row r="52" spans="1:30" x14ac:dyDescent="0.25">
      <c r="A52" t="str">
        <f>+Sistema!A918</f>
        <v>510455              Descuentos en cartera comprada</v>
      </c>
      <c r="B52" s="1">
        <f>+Sistema!B918</f>
        <v>0</v>
      </c>
      <c r="C52" s="1">
        <f>+Sistema!C918</f>
        <v>0</v>
      </c>
      <c r="D52" s="1">
        <f>+Sistema!D918</f>
        <v>0</v>
      </c>
      <c r="E52" s="1">
        <f>+Sistema!E918</f>
        <v>0</v>
      </c>
      <c r="F52" s="1">
        <f>+Sistema!F918</f>
        <v>0</v>
      </c>
      <c r="G52" s="1">
        <f>+Sistema!G918</f>
        <v>0</v>
      </c>
      <c r="H52" s="1"/>
      <c r="I52" s="1"/>
      <c r="J52" s="186"/>
      <c r="K52" s="1">
        <f>+Sistema!I918</f>
        <v>0</v>
      </c>
      <c r="L52" s="1">
        <f>+Sistema!J918</f>
        <v>0</v>
      </c>
      <c r="M52" s="1">
        <f>+Sistema!K918</f>
        <v>4.2827019999999993E-2</v>
      </c>
      <c r="N52" s="1">
        <f>+Sistema!L918</f>
        <v>9.5220260000000001E-2</v>
      </c>
      <c r="O52" s="1">
        <f>+Sistema!M918</f>
        <v>8.2776490000000008E-2</v>
      </c>
      <c r="P52" s="1">
        <f>+Sistema!N918</f>
        <v>6.3687980000000005E-2</v>
      </c>
      <c r="Q52" s="1"/>
      <c r="R52" s="1">
        <f>+Sistema!P918</f>
        <v>0</v>
      </c>
      <c r="S52" s="1">
        <f>+Sistema!Q918</f>
        <v>0</v>
      </c>
      <c r="T52" s="1">
        <f>+Sistema!R918</f>
        <v>0</v>
      </c>
      <c r="U52" s="1">
        <f>+Sistema!S918</f>
        <v>0</v>
      </c>
      <c r="V52" s="1">
        <f>+Sistema!T918</f>
        <v>0</v>
      </c>
      <c r="W52" s="1">
        <f>+Sistema!U918</f>
        <v>0</v>
      </c>
      <c r="X52" s="1"/>
      <c r="Y52" s="1">
        <f>+Sistema!W918</f>
        <v>0</v>
      </c>
      <c r="Z52" s="1">
        <f>+Sistema!X918</f>
        <v>0</v>
      </c>
      <c r="AA52" s="1">
        <f>+Sistema!Y918</f>
        <v>0</v>
      </c>
      <c r="AB52" s="1">
        <f>+Sistema!Z918</f>
        <v>0</v>
      </c>
      <c r="AC52" s="1">
        <f>+Sistema!AA918</f>
        <v>0</v>
      </c>
      <c r="AD52" s="1">
        <f>+Sistema!AB918</f>
        <v>0</v>
      </c>
    </row>
    <row r="53" spans="1:30" x14ac:dyDescent="0.25">
      <c r="B53" s="7">
        <f>+B44/B42</f>
        <v>0.12441336644041835</v>
      </c>
      <c r="F53" s="7">
        <f>+F44/F42</f>
        <v>6.0174327854068725E-2</v>
      </c>
      <c r="G53" s="7">
        <f>+G44/G42</f>
        <v>2.0439237182710065E-2</v>
      </c>
    </row>
    <row r="54" spans="1:30" x14ac:dyDescent="0.25">
      <c r="A54" s="4" t="s">
        <v>1303</v>
      </c>
      <c r="R54" s="7">
        <f>+R42/R5</f>
        <v>0.70486854231746976</v>
      </c>
      <c r="S54" s="7">
        <f t="shared" ref="S54:W54" si="33">+S42/S5</f>
        <v>0.81130932299191028</v>
      </c>
      <c r="T54" s="7">
        <f t="shared" si="33"/>
        <v>0.84426539325280836</v>
      </c>
      <c r="U54" s="7">
        <f t="shared" si="33"/>
        <v>0.87491637687011969</v>
      </c>
      <c r="V54" s="7">
        <f t="shared" si="33"/>
        <v>0.77037700116648522</v>
      </c>
      <c r="W54" s="7">
        <f t="shared" si="33"/>
        <v>0.69503740571602013</v>
      </c>
    </row>
    <row r="55" spans="1:30" x14ac:dyDescent="0.25">
      <c r="A55" t="s">
        <v>1231</v>
      </c>
      <c r="B55" s="7">
        <f t="shared" ref="B55:F55" si="34">+B43/B$42</f>
        <v>0.6898004064276938</v>
      </c>
      <c r="C55" s="7">
        <f t="shared" si="34"/>
        <v>0.69758188132107402</v>
      </c>
      <c r="D55" s="7">
        <f t="shared" si="34"/>
        <v>0.65438662614242371</v>
      </c>
      <c r="E55" s="7">
        <f>+E43/E$42</f>
        <v>0.63824753864820738</v>
      </c>
      <c r="F55" s="7">
        <f t="shared" si="34"/>
        <v>0.60282778298355555</v>
      </c>
      <c r="G55" s="7">
        <f t="shared" ref="G55" si="35">+G43/G$42</f>
        <v>0.4154767147262346</v>
      </c>
      <c r="H55" s="7"/>
      <c r="R55" s="7">
        <f>+R43/$R$42</f>
        <v>0.72360284490562865</v>
      </c>
      <c r="S55" s="7">
        <f>+S43/$S$42</f>
        <v>0.823483968106975</v>
      </c>
      <c r="T55" s="7">
        <f>+T43/$T$42</f>
        <v>0.66368438478268643</v>
      </c>
      <c r="U55" s="7">
        <f>+U43/$U$42</f>
        <v>0.80704928331659453</v>
      </c>
      <c r="V55" s="7">
        <f>+V43/$V$42</f>
        <v>0.83722349803740137</v>
      </c>
      <c r="W55" s="7">
        <f>+W43/$W$42</f>
        <v>0.91231099677824945</v>
      </c>
    </row>
    <row r="56" spans="1:30" x14ac:dyDescent="0.25">
      <c r="A56" t="s">
        <v>1232</v>
      </c>
      <c r="B56" s="7">
        <f t="shared" ref="B56:E56" si="36">+B44/B$42</f>
        <v>0.12441336644041835</v>
      </c>
      <c r="C56" s="7">
        <f t="shared" si="36"/>
        <v>9.0401222581328655E-2</v>
      </c>
      <c r="D56" s="7">
        <f t="shared" si="36"/>
        <v>8.1121416500439497E-2</v>
      </c>
      <c r="E56" s="7">
        <f t="shared" si="36"/>
        <v>8.0076183054495084E-2</v>
      </c>
      <c r="F56" s="7">
        <f>+F44/F$42</f>
        <v>6.0174327854068725E-2</v>
      </c>
      <c r="G56" s="7">
        <f t="shared" ref="G56" si="37">+G44/G$42</f>
        <v>2.0439237182710065E-2</v>
      </c>
      <c r="H56" s="7"/>
      <c r="R56" s="7">
        <f t="shared" ref="R56:R58" si="38">+R44/$R$42</f>
        <v>0</v>
      </c>
      <c r="S56" s="7">
        <f t="shared" ref="S56:S58" si="39">+S44/$S$42</f>
        <v>0</v>
      </c>
      <c r="T56" s="7">
        <f t="shared" ref="T56:T58" si="40">+T44/$T$42</f>
        <v>0</v>
      </c>
      <c r="U56" s="7">
        <f t="shared" ref="U56:U58" si="41">+U44/$U$42</f>
        <v>0</v>
      </c>
      <c r="V56" s="7">
        <f t="shared" ref="V56:V58" si="42">+V44/$V$42</f>
        <v>0</v>
      </c>
      <c r="W56" s="7">
        <f t="shared" ref="W56:W58" si="43">+W44/$W$42</f>
        <v>0</v>
      </c>
    </row>
    <row r="57" spans="1:30" x14ac:dyDescent="0.25">
      <c r="A57" t="s">
        <v>1233</v>
      </c>
      <c r="B57" s="7">
        <f t="shared" ref="B57:F57" si="44">+B45/B$42</f>
        <v>0</v>
      </c>
      <c r="C57" s="7">
        <f t="shared" si="44"/>
        <v>0</v>
      </c>
      <c r="D57" s="7">
        <f t="shared" si="44"/>
        <v>0</v>
      </c>
      <c r="E57" s="7">
        <f t="shared" si="44"/>
        <v>0</v>
      </c>
      <c r="F57" s="7">
        <f t="shared" si="44"/>
        <v>0</v>
      </c>
      <c r="G57" s="7">
        <f t="shared" ref="G57" si="45">+G45/G$42</f>
        <v>0</v>
      </c>
      <c r="H57" s="7"/>
      <c r="R57" s="7">
        <f t="shared" si="38"/>
        <v>0</v>
      </c>
      <c r="S57" s="7">
        <f t="shared" si="39"/>
        <v>9.5531626511956172E-4</v>
      </c>
      <c r="T57" s="7">
        <f t="shared" si="40"/>
        <v>7.530086627860011E-4</v>
      </c>
      <c r="U57" s="7">
        <f t="shared" si="41"/>
        <v>4.1566716641903425E-4</v>
      </c>
      <c r="V57" s="7">
        <f t="shared" si="42"/>
        <v>0</v>
      </c>
      <c r="W57" s="7">
        <f t="shared" si="43"/>
        <v>8.1559019897747779E-5</v>
      </c>
    </row>
    <row r="58" spans="1:30" x14ac:dyDescent="0.25">
      <c r="A58" t="s">
        <v>1234</v>
      </c>
      <c r="B58" s="7">
        <f t="shared" ref="B58:F58" si="46">+B46/B$42</f>
        <v>5.9238664312794183E-2</v>
      </c>
      <c r="C58" s="7">
        <f t="shared" si="46"/>
        <v>8.4281766585962328E-2</v>
      </c>
      <c r="D58" s="7">
        <f t="shared" si="46"/>
        <v>0.15761681965410371</v>
      </c>
      <c r="E58" s="7">
        <f t="shared" si="46"/>
        <v>0.17824316472663065</v>
      </c>
      <c r="F58" s="7">
        <f t="shared" si="46"/>
        <v>0.25199262458108235</v>
      </c>
      <c r="G58" s="7">
        <f t="shared" ref="G58" si="47">+G46/G$42</f>
        <v>0.47451317934280279</v>
      </c>
      <c r="H58" s="7"/>
      <c r="R58" s="7">
        <f t="shared" si="38"/>
        <v>1.1092862273380783E-2</v>
      </c>
      <c r="S58" s="7">
        <f t="shared" si="39"/>
        <v>3.5410111579969816E-2</v>
      </c>
      <c r="T58" s="7">
        <f t="shared" si="40"/>
        <v>3.1023943839170773E-2</v>
      </c>
      <c r="U58" s="7">
        <f t="shared" si="41"/>
        <v>3.6435588354523457E-2</v>
      </c>
      <c r="V58" s="7">
        <f t="shared" si="42"/>
        <v>2.9523343250903451E-2</v>
      </c>
      <c r="W58" s="7">
        <f t="shared" si="43"/>
        <v>1.9877682911982834E-2</v>
      </c>
    </row>
    <row r="59" spans="1:30" x14ac:dyDescent="0.25">
      <c r="B59" s="7">
        <f t="shared" ref="B59:F59" si="48">+B46/B$5</f>
        <v>5.3859693574375686E-2</v>
      </c>
      <c r="C59" s="7">
        <f t="shared" si="48"/>
        <v>8.2645432610810532E-2</v>
      </c>
      <c r="D59" s="7">
        <f t="shared" si="48"/>
        <v>0.15550789741229426</v>
      </c>
      <c r="E59" s="7">
        <f t="shared" si="48"/>
        <v>0.17696938291047476</v>
      </c>
      <c r="F59" s="7">
        <f t="shared" si="48"/>
        <v>0.23529018065761972</v>
      </c>
      <c r="G59" s="7">
        <f t="shared" ref="G59" si="49">+G46/G$5</f>
        <v>0.41733290108866355</v>
      </c>
    </row>
    <row r="60" spans="1:30" x14ac:dyDescent="0.25">
      <c r="A60" s="4" t="s">
        <v>1302</v>
      </c>
    </row>
    <row r="61" spans="1:30" x14ac:dyDescent="0.25">
      <c r="A61" t="s">
        <v>1231</v>
      </c>
      <c r="B61" s="28" t="e">
        <f>+B43/#REF!-1</f>
        <v>#REF!</v>
      </c>
      <c r="C61" s="28">
        <f t="shared" ref="C61:G61" si="50">+C43/B43-1</f>
        <v>0.30841033776672888</v>
      </c>
      <c r="D61" s="28">
        <f t="shared" si="50"/>
        <v>0.12267902275932219</v>
      </c>
      <c r="E61" s="28">
        <f t="shared" si="50"/>
        <v>0.1424099072186864</v>
      </c>
      <c r="F61" s="28">
        <f t="shared" si="50"/>
        <v>-9.0502264402506416E-2</v>
      </c>
      <c r="G61" s="28">
        <f t="shared" si="50"/>
        <v>-0.12521138267610965</v>
      </c>
      <c r="H61" s="28"/>
      <c r="R61" s="7"/>
      <c r="S61" s="7">
        <f>+S43/$S$42</f>
        <v>0.823483968106975</v>
      </c>
      <c r="T61" s="7">
        <f>+T43/$T$42</f>
        <v>0.66368438478268643</v>
      </c>
      <c r="U61" s="7">
        <f>+U43/$U$42</f>
        <v>0.80704928331659453</v>
      </c>
      <c r="V61" s="7">
        <f>+V43/$V$42</f>
        <v>0.83722349803740137</v>
      </c>
      <c r="W61" s="7">
        <f>+W43/$W$42</f>
        <v>0.91231099677824945</v>
      </c>
    </row>
    <row r="62" spans="1:30" x14ac:dyDescent="0.25">
      <c r="A62" t="s">
        <v>1232</v>
      </c>
      <c r="B62" s="28" t="e">
        <f>+B44/#REF!-1</f>
        <v>#REF!</v>
      </c>
      <c r="C62" s="28">
        <f t="shared" ref="C62:G63" si="51">+C44/B44-1</f>
        <v>-5.9888244845383021E-2</v>
      </c>
      <c r="D62" s="28">
        <f t="shared" si="51"/>
        <v>7.3934035608396398E-2</v>
      </c>
      <c r="E62" s="28">
        <f t="shared" si="51"/>
        <v>0.15620559136059531</v>
      </c>
      <c r="F62" s="28">
        <f t="shared" si="51"/>
        <v>-0.27638860836312285</v>
      </c>
      <c r="G62" s="28">
        <f t="shared" si="51"/>
        <v>-0.56887507708657248</v>
      </c>
      <c r="H62" s="28"/>
      <c r="R62" s="7"/>
      <c r="S62" s="7">
        <f t="shared" ref="S62:S64" si="52">+S44/$S$42</f>
        <v>0</v>
      </c>
      <c r="T62" s="7">
        <f t="shared" ref="T62:T64" si="53">+T44/$T$42</f>
        <v>0</v>
      </c>
      <c r="U62" s="7">
        <f t="shared" ref="U62:U64" si="54">+U44/$U$42</f>
        <v>0</v>
      </c>
      <c r="V62" s="7">
        <f t="shared" ref="V62:V64" si="55">+V44/$V$42</f>
        <v>0</v>
      </c>
      <c r="W62" s="7">
        <f t="shared" ref="W62:W64" si="56">+W44/$W$42</f>
        <v>0</v>
      </c>
    </row>
    <row r="63" spans="1:30" x14ac:dyDescent="0.25">
      <c r="A63" t="s">
        <v>1233</v>
      </c>
      <c r="B63" s="28" t="e">
        <f>+B45/#REF!-1</f>
        <v>#REF!</v>
      </c>
      <c r="C63" s="28" t="e">
        <f t="shared" si="51"/>
        <v>#DIV/0!</v>
      </c>
      <c r="D63" s="28" t="e">
        <f t="shared" si="51"/>
        <v>#DIV/0!</v>
      </c>
      <c r="E63" s="28" t="e">
        <f t="shared" si="51"/>
        <v>#DIV/0!</v>
      </c>
      <c r="F63" s="28" t="e">
        <f t="shared" si="51"/>
        <v>#DIV/0!</v>
      </c>
      <c r="G63" s="28" t="e">
        <f t="shared" si="51"/>
        <v>#DIV/0!</v>
      </c>
      <c r="H63" s="28"/>
      <c r="R63" s="7"/>
      <c r="S63" s="7">
        <f t="shared" si="52"/>
        <v>9.5531626511956172E-4</v>
      </c>
      <c r="T63" s="7">
        <f t="shared" si="53"/>
        <v>7.530086627860011E-4</v>
      </c>
      <c r="U63" s="7">
        <f t="shared" si="54"/>
        <v>4.1566716641903425E-4</v>
      </c>
      <c r="V63" s="7">
        <f t="shared" si="55"/>
        <v>0</v>
      </c>
      <c r="W63" s="7">
        <f t="shared" si="56"/>
        <v>8.1559019897747779E-5</v>
      </c>
    </row>
    <row r="64" spans="1:30" x14ac:dyDescent="0.25">
      <c r="A64" t="s">
        <v>1234</v>
      </c>
      <c r="B64" s="28" t="e">
        <f>+B46/#REF!-1</f>
        <v>#REF!</v>
      </c>
      <c r="C64" s="28">
        <f t="shared" ref="C64:G64" si="57">+C46/B46-1</f>
        <v>0.84077451584902008</v>
      </c>
      <c r="D64" s="28">
        <f t="shared" si="57"/>
        <v>1.2381300331399054</v>
      </c>
      <c r="E64" s="28">
        <f t="shared" si="57"/>
        <v>0.32457804217188335</v>
      </c>
      <c r="F64" s="28">
        <f t="shared" si="57"/>
        <v>0.36135834028969005</v>
      </c>
      <c r="G64" s="28">
        <f t="shared" si="57"/>
        <v>1.3900673745932854</v>
      </c>
      <c r="H64" s="28"/>
      <c r="R64" s="7"/>
      <c r="S64" s="7">
        <f t="shared" si="52"/>
        <v>3.5410111579969816E-2</v>
      </c>
      <c r="T64" s="7">
        <f t="shared" si="53"/>
        <v>3.1023943839170773E-2</v>
      </c>
      <c r="U64" s="7">
        <f t="shared" si="54"/>
        <v>3.6435588354523457E-2</v>
      </c>
      <c r="V64" s="7">
        <f t="shared" si="55"/>
        <v>2.9523343250903451E-2</v>
      </c>
      <c r="W64" s="7">
        <f t="shared" si="56"/>
        <v>1.9877682911982834E-2</v>
      </c>
    </row>
    <row r="66" spans="1:23" x14ac:dyDescent="0.25">
      <c r="R66" s="7">
        <f>+R43/R5</f>
        <v>0.51004488250540458</v>
      </c>
      <c r="S66" s="7">
        <f t="shared" ref="S66:W66" si="58">+S43/S5</f>
        <v>0.66810022065956165</v>
      </c>
      <c r="T66" s="7">
        <f t="shared" si="58"/>
        <v>0.56032575811430285</v>
      </c>
      <c r="U66" s="7">
        <f t="shared" si="58"/>
        <v>0.70610063491498154</v>
      </c>
      <c r="V66" s="7">
        <f t="shared" si="58"/>
        <v>0.64497772772416795</v>
      </c>
      <c r="W66" s="7">
        <f t="shared" si="58"/>
        <v>0.63409026840695082</v>
      </c>
    </row>
    <row r="68" spans="1:23" x14ac:dyDescent="0.25">
      <c r="B68" s="28">
        <f t="shared" ref="B68:F68" si="59">+B42/B5</f>
        <v>0.90919831159567921</v>
      </c>
      <c r="C68" s="28">
        <f t="shared" si="59"/>
        <v>0.98058495874688578</v>
      </c>
      <c r="D68" s="28">
        <f t="shared" si="59"/>
        <v>0.98661994166334832</v>
      </c>
      <c r="E68" s="28">
        <f t="shared" si="59"/>
        <v>0.99285368491908532</v>
      </c>
      <c r="F68" s="28">
        <f t="shared" si="59"/>
        <v>0.93371852072563999</v>
      </c>
      <c r="G68" s="28">
        <f t="shared" ref="G68" si="60">+G42/G5</f>
        <v>0.87949696500878327</v>
      </c>
      <c r="R68" s="7">
        <f>+R51/R5</f>
        <v>0.15940232729907805</v>
      </c>
      <c r="S68" s="7">
        <f t="shared" ref="S68:W68" si="61">+S51/S5</f>
        <v>8.8520108897187741E-2</v>
      </c>
      <c r="T68" s="7">
        <f t="shared" si="61"/>
        <v>0.23446909226289908</v>
      </c>
      <c r="U68" s="7">
        <f t="shared" si="61"/>
        <v>0.12245072499210305</v>
      </c>
      <c r="V68" s="7">
        <f t="shared" si="61"/>
        <v>9.5645791818127782E-2</v>
      </c>
      <c r="W68" s="7">
        <f t="shared" si="61"/>
        <v>4.1801585902781269E-2</v>
      </c>
    </row>
    <row r="69" spans="1:23" x14ac:dyDescent="0.25">
      <c r="R69" s="7">
        <f>+R46/R5</f>
        <v>7.819009660766367E-3</v>
      </c>
      <c r="S69" s="7">
        <f t="shared" ref="S69:W69" si="62">+S46/S5</f>
        <v>2.8728553653013314E-2</v>
      </c>
      <c r="T69" s="7">
        <f t="shared" si="62"/>
        <v>2.6192442145630553E-2</v>
      </c>
      <c r="U69" s="7">
        <f t="shared" si="62"/>
        <v>3.1878092952270794E-2</v>
      </c>
      <c r="V69" s="7">
        <f t="shared" si="62"/>
        <v>2.2744104638039792E-2</v>
      </c>
      <c r="W69" s="7">
        <f t="shared" si="62"/>
        <v>1.3815733162790214E-2</v>
      </c>
    </row>
    <row r="70" spans="1:23" x14ac:dyDescent="0.25">
      <c r="A70" t="s">
        <v>1344</v>
      </c>
    </row>
    <row r="71" spans="1:23" x14ac:dyDescent="0.25">
      <c r="A71" t="s">
        <v>1231</v>
      </c>
    </row>
    <row r="72" spans="1:23" x14ac:dyDescent="0.25">
      <c r="A72" t="s">
        <v>1232</v>
      </c>
    </row>
    <row r="73" spans="1:23" x14ac:dyDescent="0.25">
      <c r="A73" t="s">
        <v>1233</v>
      </c>
    </row>
    <row r="74" spans="1:23" x14ac:dyDescent="0.25">
      <c r="A74" t="s">
        <v>1234</v>
      </c>
    </row>
    <row r="77" spans="1:23" x14ac:dyDescent="0.25">
      <c r="A77" t="s">
        <v>875</v>
      </c>
      <c r="R77">
        <v>40.787455680000001</v>
      </c>
      <c r="S77">
        <v>62.800736569999998</v>
      </c>
      <c r="T77">
        <v>92.816400489999992</v>
      </c>
      <c r="U77">
        <v>95.508996870000004</v>
      </c>
      <c r="V77">
        <v>122.92068492</v>
      </c>
      <c r="W77">
        <v>123.92068492</v>
      </c>
    </row>
    <row r="78" spans="1:23" x14ac:dyDescent="0.25">
      <c r="A78" s="9" t="s">
        <v>876</v>
      </c>
      <c r="R78">
        <v>3.1033259700000002</v>
      </c>
      <c r="S78">
        <v>2.2200640699999998</v>
      </c>
      <c r="T78">
        <v>1.0891164799999999</v>
      </c>
      <c r="U78">
        <v>0.55740403000000005</v>
      </c>
      <c r="V78" s="9">
        <v>0.58006826</v>
      </c>
      <c r="W78" s="9">
        <v>1.58006826</v>
      </c>
    </row>
    <row r="79" spans="1:23" x14ac:dyDescent="0.25">
      <c r="A79" t="s">
        <v>877</v>
      </c>
      <c r="R79">
        <v>0</v>
      </c>
      <c r="S79">
        <v>0</v>
      </c>
      <c r="T79">
        <v>0</v>
      </c>
      <c r="U79">
        <v>0</v>
      </c>
      <c r="V79">
        <v>0</v>
      </c>
      <c r="W79">
        <v>1</v>
      </c>
    </row>
    <row r="80" spans="1:23" x14ac:dyDescent="0.25">
      <c r="A80" t="s">
        <v>878</v>
      </c>
      <c r="R80">
        <v>0</v>
      </c>
      <c r="S80">
        <v>0</v>
      </c>
      <c r="T80">
        <v>0</v>
      </c>
      <c r="U80">
        <v>0</v>
      </c>
      <c r="V80">
        <v>0</v>
      </c>
      <c r="W80">
        <v>1</v>
      </c>
    </row>
    <row r="81" spans="1:23" x14ac:dyDescent="0.25">
      <c r="A81" t="s">
        <v>879</v>
      </c>
      <c r="R81">
        <v>3.1033259700000002</v>
      </c>
      <c r="S81">
        <v>2.2200640699999998</v>
      </c>
      <c r="T81">
        <v>1.0891164799999999</v>
      </c>
      <c r="U81">
        <v>0.55740403000000005</v>
      </c>
      <c r="V81">
        <v>0.58006826</v>
      </c>
      <c r="W81">
        <v>1.58006826</v>
      </c>
    </row>
    <row r="82" spans="1:23" x14ac:dyDescent="0.25">
      <c r="A82" t="s">
        <v>880</v>
      </c>
      <c r="R82">
        <v>0</v>
      </c>
      <c r="S82">
        <v>0</v>
      </c>
      <c r="T82">
        <v>3.5E-4</v>
      </c>
      <c r="U82">
        <v>2.0833000000000001E-4</v>
      </c>
      <c r="V82" s="9">
        <v>0</v>
      </c>
      <c r="W82" s="9">
        <v>1</v>
      </c>
    </row>
    <row r="83" spans="1:23" x14ac:dyDescent="0.25">
      <c r="A83" t="s">
        <v>881</v>
      </c>
      <c r="R83">
        <v>0</v>
      </c>
      <c r="S83">
        <v>0</v>
      </c>
      <c r="T83">
        <v>3.5E-4</v>
      </c>
      <c r="U83">
        <v>1.9443999999999999E-4</v>
      </c>
      <c r="V83">
        <v>0</v>
      </c>
      <c r="W83">
        <v>1</v>
      </c>
    </row>
    <row r="84" spans="1:23" x14ac:dyDescent="0.25">
      <c r="A84" t="s">
        <v>882</v>
      </c>
      <c r="R84">
        <v>0</v>
      </c>
      <c r="S84">
        <v>0</v>
      </c>
      <c r="T84">
        <v>0</v>
      </c>
      <c r="U84">
        <v>1.3890000000000001E-5</v>
      </c>
      <c r="V84">
        <v>0</v>
      </c>
      <c r="W84">
        <v>1</v>
      </c>
    </row>
    <row r="85" spans="1:23" x14ac:dyDescent="0.25">
      <c r="A85" s="9" t="s">
        <v>883</v>
      </c>
      <c r="R85">
        <v>7.1067672200000001</v>
      </c>
      <c r="S85">
        <v>7.5103745100000001</v>
      </c>
      <c r="T85">
        <v>11.175793890000001</v>
      </c>
      <c r="U85">
        <v>8.3781409999999994</v>
      </c>
      <c r="V85" s="9">
        <v>22.88326872</v>
      </c>
      <c r="W85" s="9">
        <v>23.88326872</v>
      </c>
    </row>
    <row r="86" spans="1:23" x14ac:dyDescent="0.25">
      <c r="A86" t="s">
        <v>884</v>
      </c>
      <c r="R86">
        <v>1.3376852699999999</v>
      </c>
      <c r="S86">
        <v>0.43445729</v>
      </c>
      <c r="T86">
        <v>5.9925760000000002E-2</v>
      </c>
      <c r="U86">
        <v>1.9995470000000001E-2</v>
      </c>
      <c r="V86">
        <v>1.5106420000000001E-2</v>
      </c>
      <c r="W86">
        <v>1.01510642</v>
      </c>
    </row>
    <row r="87" spans="1:23" x14ac:dyDescent="0.25">
      <c r="A87" t="s">
        <v>885</v>
      </c>
      <c r="R87">
        <v>5.7690819500000003</v>
      </c>
      <c r="S87">
        <v>7.06366183</v>
      </c>
      <c r="T87">
        <v>9.9278331800000004</v>
      </c>
      <c r="U87">
        <v>6.4111511500000002</v>
      </c>
      <c r="V87">
        <v>16.19288405</v>
      </c>
      <c r="W87">
        <v>17.19288405</v>
      </c>
    </row>
    <row r="88" spans="1:23" x14ac:dyDescent="0.25">
      <c r="A88" t="s">
        <v>886</v>
      </c>
      <c r="R88">
        <v>0</v>
      </c>
      <c r="S88">
        <v>1.225539E-2</v>
      </c>
      <c r="T88">
        <v>0</v>
      </c>
      <c r="U88">
        <v>0</v>
      </c>
      <c r="V88">
        <v>0</v>
      </c>
      <c r="W88">
        <v>1</v>
      </c>
    </row>
    <row r="89" spans="1:23" x14ac:dyDescent="0.25">
      <c r="A89" t="s">
        <v>887</v>
      </c>
      <c r="R89">
        <v>0</v>
      </c>
      <c r="S89">
        <v>0</v>
      </c>
      <c r="T89">
        <v>1.18803495</v>
      </c>
      <c r="U89">
        <v>1.9469943799999998</v>
      </c>
      <c r="V89">
        <v>6.6752782499999999</v>
      </c>
      <c r="W89">
        <v>7.6752782499999999</v>
      </c>
    </row>
    <row r="90" spans="1:23" x14ac:dyDescent="0.25">
      <c r="A90" s="9" t="s">
        <v>888</v>
      </c>
      <c r="R90">
        <v>28.749794430000001</v>
      </c>
      <c r="S90">
        <v>50.950823069999998</v>
      </c>
      <c r="T90">
        <v>78.361674859999994</v>
      </c>
      <c r="U90">
        <v>83.562385500000005</v>
      </c>
      <c r="V90" s="9">
        <v>94.695268630000001</v>
      </c>
      <c r="W90" s="9">
        <v>95.695268630000001</v>
      </c>
    </row>
    <row r="91" spans="1:23" x14ac:dyDescent="0.25">
      <c r="A91" t="s">
        <v>889</v>
      </c>
      <c r="R91">
        <v>20.803433039999998</v>
      </c>
      <c r="S91">
        <v>41.957185960000004</v>
      </c>
      <c r="T91">
        <v>52.007419970000001</v>
      </c>
      <c r="U91">
        <v>67.438963329999993</v>
      </c>
      <c r="V91">
        <v>79.281104049999996</v>
      </c>
      <c r="W91">
        <v>80.281104049999996</v>
      </c>
    </row>
    <row r="92" spans="1:23" x14ac:dyDescent="0.25">
      <c r="A92" t="s">
        <v>890</v>
      </c>
      <c r="R92">
        <v>0</v>
      </c>
      <c r="S92">
        <v>0</v>
      </c>
      <c r="T92">
        <v>0</v>
      </c>
      <c r="U92">
        <v>0</v>
      </c>
      <c r="V92">
        <v>0</v>
      </c>
      <c r="W92">
        <v>1</v>
      </c>
    </row>
    <row r="93" spans="1:23" x14ac:dyDescent="0.25">
      <c r="A93" t="s">
        <v>891</v>
      </c>
      <c r="R93">
        <v>0</v>
      </c>
      <c r="S93">
        <v>4.8674149999999999E-2</v>
      </c>
      <c r="T93">
        <v>5.9007019999999993E-2</v>
      </c>
      <c r="U93">
        <v>3.4734139999999997E-2</v>
      </c>
      <c r="V93">
        <v>0</v>
      </c>
      <c r="W93">
        <v>1</v>
      </c>
    </row>
    <row r="94" spans="1:23" x14ac:dyDescent="0.25">
      <c r="A94" t="s">
        <v>892</v>
      </c>
      <c r="R94">
        <v>0.31891751000000002</v>
      </c>
      <c r="S94">
        <v>1.8041743300000002</v>
      </c>
      <c r="T94">
        <v>2.4310882</v>
      </c>
      <c r="U94">
        <v>3.0446446800000002</v>
      </c>
      <c r="V94">
        <v>2.7957209199999999</v>
      </c>
      <c r="W94">
        <v>3.7957209199999999</v>
      </c>
    </row>
    <row r="95" spans="1:23" x14ac:dyDescent="0.25">
      <c r="A95" t="s">
        <v>893</v>
      </c>
      <c r="R95">
        <v>0</v>
      </c>
      <c r="S95">
        <v>0</v>
      </c>
      <c r="T95">
        <v>0</v>
      </c>
      <c r="U95">
        <v>0</v>
      </c>
      <c r="V95">
        <v>0</v>
      </c>
      <c r="W95">
        <v>1</v>
      </c>
    </row>
    <row r="96" spans="1:23" x14ac:dyDescent="0.25">
      <c r="A96" t="s">
        <v>1342</v>
      </c>
    </row>
    <row r="97" spans="1:24" x14ac:dyDescent="0.25">
      <c r="A97" t="s">
        <v>894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</row>
    <row r="98" spans="1:24" x14ac:dyDescent="0.25">
      <c r="A98" t="s">
        <v>895</v>
      </c>
      <c r="R98">
        <v>1.12582852</v>
      </c>
      <c r="S98">
        <v>1.58166059</v>
      </c>
      <c r="T98">
        <v>2.1015825000000001</v>
      </c>
      <c r="U98">
        <v>1.34889744</v>
      </c>
      <c r="V98">
        <v>0.86159742000000006</v>
      </c>
      <c r="W98">
        <v>1.8615974200000001</v>
      </c>
    </row>
    <row r="99" spans="1:24" x14ac:dyDescent="0.25">
      <c r="A99" t="s">
        <v>896</v>
      </c>
      <c r="R99">
        <v>6.5016153600000006</v>
      </c>
      <c r="S99">
        <v>5.55912804</v>
      </c>
      <c r="T99">
        <v>21.76257717</v>
      </c>
      <c r="U99">
        <v>11.695145910000001</v>
      </c>
      <c r="V99">
        <v>11.75684624</v>
      </c>
      <c r="W99">
        <v>12.75684624</v>
      </c>
    </row>
    <row r="100" spans="1:24" x14ac:dyDescent="0.25">
      <c r="A100" t="s">
        <v>897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1</v>
      </c>
    </row>
    <row r="101" spans="1:24" x14ac:dyDescent="0.25">
      <c r="A101" s="9" t="s">
        <v>898</v>
      </c>
      <c r="R101">
        <v>1.8275680600000002</v>
      </c>
      <c r="S101">
        <v>2.11947492</v>
      </c>
      <c r="T101">
        <v>2.18946526</v>
      </c>
      <c r="U101">
        <v>3.0108580099999998</v>
      </c>
      <c r="V101" s="9">
        <v>4.7620793099999998</v>
      </c>
      <c r="W101" s="9">
        <v>5.7620793099999998</v>
      </c>
    </row>
    <row r="102" spans="1:24" x14ac:dyDescent="0.25">
      <c r="A102" t="s">
        <v>899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</row>
    <row r="103" spans="1:24" x14ac:dyDescent="0.25">
      <c r="A103" t="s">
        <v>900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1</v>
      </c>
    </row>
    <row r="104" spans="1:24" x14ac:dyDescent="0.25">
      <c r="A104" t="s">
        <v>901</v>
      </c>
      <c r="R104">
        <v>1.8275680600000002</v>
      </c>
      <c r="S104">
        <v>2.11947492</v>
      </c>
      <c r="T104">
        <v>2.18946526</v>
      </c>
      <c r="U104">
        <v>3.0108580099999998</v>
      </c>
      <c r="V104">
        <v>4.7620793099999998</v>
      </c>
      <c r="W104">
        <v>5.7620793099999998</v>
      </c>
    </row>
    <row r="106" spans="1:24" x14ac:dyDescent="0.25">
      <c r="R106" s="7">
        <f t="shared" ref="R106:W106" si="63">+R90/R$77</f>
        <v>0.70486854231746976</v>
      </c>
      <c r="S106" s="7">
        <f t="shared" si="63"/>
        <v>0.81130932299191028</v>
      </c>
      <c r="T106" s="7">
        <f t="shared" si="63"/>
        <v>0.84426539325280836</v>
      </c>
      <c r="U106" s="7">
        <f t="shared" si="63"/>
        <v>0.87491637687011969</v>
      </c>
      <c r="V106" s="7">
        <f t="shared" si="63"/>
        <v>0.77037700116648522</v>
      </c>
      <c r="W106" s="7">
        <f t="shared" si="63"/>
        <v>0.77222998478243077</v>
      </c>
      <c r="X106" s="8">
        <f>+AVERAGE(R106:V106)</f>
        <v>0.8011473273197588</v>
      </c>
    </row>
    <row r="108" spans="1:24" x14ac:dyDescent="0.25">
      <c r="R108" s="7">
        <f t="shared" ref="R108:U110" si="64">+R91/$V$77</f>
        <v>0.16924273610694096</v>
      </c>
      <c r="S108" s="7">
        <f t="shared" si="64"/>
        <v>0.34133543908665037</v>
      </c>
      <c r="T108" s="7">
        <f t="shared" si="64"/>
        <v>0.42309738189180929</v>
      </c>
      <c r="U108" s="7">
        <f t="shared" si="64"/>
        <v>0.54863803739696893</v>
      </c>
      <c r="V108" s="7">
        <f t="shared" ref="V108:W110" si="65">+V91/$V$77</f>
        <v>0.64497772772416795</v>
      </c>
      <c r="W108" s="7">
        <f t="shared" si="65"/>
        <v>0.65311305499354355</v>
      </c>
      <c r="X108" s="8">
        <f>+AVERAGE(R108:V108)</f>
        <v>0.42545826444130752</v>
      </c>
    </row>
    <row r="109" spans="1:24" x14ac:dyDescent="0.25">
      <c r="R109" s="7">
        <f t="shared" si="64"/>
        <v>0</v>
      </c>
      <c r="S109" s="7">
        <f t="shared" si="64"/>
        <v>0</v>
      </c>
      <c r="T109" s="7">
        <f t="shared" si="64"/>
        <v>0</v>
      </c>
      <c r="U109" s="7">
        <f t="shared" si="64"/>
        <v>0</v>
      </c>
      <c r="V109" s="7">
        <f t="shared" si="65"/>
        <v>0</v>
      </c>
      <c r="W109" s="7">
        <f t="shared" si="65"/>
        <v>8.1353272693755838E-3</v>
      </c>
    </row>
    <row r="110" spans="1:24" x14ac:dyDescent="0.25">
      <c r="R110" s="7">
        <f t="shared" si="64"/>
        <v>0</v>
      </c>
      <c r="S110" s="7">
        <f t="shared" si="64"/>
        <v>3.9598013980867753E-4</v>
      </c>
      <c r="T110" s="7">
        <f t="shared" si="64"/>
        <v>4.8004141889059035E-4</v>
      </c>
      <c r="U110" s="7">
        <f t="shared" si="64"/>
        <v>2.8257359632030921E-4</v>
      </c>
      <c r="V110" s="7">
        <f t="shared" si="65"/>
        <v>0</v>
      </c>
      <c r="W110" s="7">
        <f t="shared" si="65"/>
        <v>8.1353272693755838E-3</v>
      </c>
    </row>
    <row r="111" spans="1:24" x14ac:dyDescent="0.25">
      <c r="R111" s="7">
        <f t="shared" ref="R111:W111" si="66">+R94/R$77</f>
        <v>7.819009660766367E-3</v>
      </c>
      <c r="S111" s="7">
        <f t="shared" si="66"/>
        <v>2.8728553653013314E-2</v>
      </c>
      <c r="T111" s="7">
        <f t="shared" si="66"/>
        <v>2.6192442145630553E-2</v>
      </c>
      <c r="U111" s="7">
        <f t="shared" si="66"/>
        <v>3.1878092952270794E-2</v>
      </c>
      <c r="V111" s="7">
        <f t="shared" si="66"/>
        <v>2.2744104638039792E-2</v>
      </c>
      <c r="W111" s="7">
        <f t="shared" si="66"/>
        <v>3.0630244841290375E-2</v>
      </c>
      <c r="X111" s="8">
        <f>+AVERAGE(R111:V111)</f>
        <v>2.3472440609944165E-2</v>
      </c>
    </row>
    <row r="113" spans="18:24" x14ac:dyDescent="0.25">
      <c r="R113" s="7">
        <f t="shared" ref="R113:W113" si="67">+R99/R$77</f>
        <v>0.15940232729907805</v>
      </c>
      <c r="S113" s="7">
        <f t="shared" si="67"/>
        <v>8.8520108897187741E-2</v>
      </c>
      <c r="T113" s="7">
        <f t="shared" si="67"/>
        <v>0.23446909226289908</v>
      </c>
      <c r="U113" s="7">
        <f t="shared" si="67"/>
        <v>0.12245072499210305</v>
      </c>
      <c r="V113" s="7">
        <f t="shared" si="67"/>
        <v>9.5645791818127782E-2</v>
      </c>
      <c r="W113" s="7">
        <f t="shared" si="67"/>
        <v>0.1029436388947938</v>
      </c>
      <c r="X113" s="8">
        <f>+AVERAGE(R113:V113)</f>
        <v>0.14009760905387916</v>
      </c>
    </row>
    <row r="115" spans="18:24" x14ac:dyDescent="0.25">
      <c r="R115" s="7">
        <f t="shared" ref="R115:W115" si="68">+R85/R$77</f>
        <v>0.17423904240942345</v>
      </c>
      <c r="S115" s="7">
        <f t="shared" si="68"/>
        <v>0.11959054813996747</v>
      </c>
      <c r="T115" s="7">
        <f t="shared" si="68"/>
        <v>0.1204075339164233</v>
      </c>
      <c r="U115" s="7">
        <f t="shared" si="68"/>
        <v>8.7720961109074611E-2</v>
      </c>
      <c r="V115" s="7">
        <f t="shared" si="68"/>
        <v>0.18616288003026529</v>
      </c>
      <c r="W115" s="7">
        <f t="shared" si="68"/>
        <v>0.19273028336970879</v>
      </c>
    </row>
  </sheetData>
  <mergeCells count="4">
    <mergeCell ref="R2:W2"/>
    <mergeCell ref="K2:P2"/>
    <mergeCell ref="Y2:AD2"/>
    <mergeCell ref="B2:G2"/>
  </mergeCells>
  <pageMargins left="0.7" right="0.7" top="0.75" bottom="0.75" header="0.3" footer="0.3"/>
  <pageSetup paperSize="9" orientation="portrait" r:id="rId1"/>
  <ignoredErrors>
    <ignoredError sqref="C17:E17" evalError="1"/>
    <ignoredError sqref="X23:X27 H23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5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G6" sqref="AG6"/>
    </sheetView>
  </sheetViews>
  <sheetFormatPr baseColWidth="10" defaultRowHeight="15" x14ac:dyDescent="0.25"/>
  <cols>
    <col min="1" max="1" width="42.28515625" customWidth="1"/>
    <col min="10" max="16" width="0" hidden="1" customWidth="1"/>
    <col min="26" max="26" width="12" bestFit="1" customWidth="1"/>
  </cols>
  <sheetData>
    <row r="2" spans="1:36" x14ac:dyDescent="0.25">
      <c r="B2" t="str">
        <f>+Cuentas!B3</f>
        <v>BNF</v>
      </c>
      <c r="J2" t="e">
        <f>+Cuentas!#REF!</f>
        <v>#REF!</v>
      </c>
      <c r="Q2" s="273" t="s">
        <v>1226</v>
      </c>
      <c r="R2" s="273"/>
      <c r="S2" s="273"/>
      <c r="T2" s="273"/>
      <c r="U2" s="273"/>
      <c r="V2" s="273"/>
      <c r="X2" s="273" t="s">
        <v>1224</v>
      </c>
      <c r="Y2" s="273"/>
      <c r="Z2" s="273"/>
      <c r="AA2" s="273"/>
      <c r="AB2" s="273"/>
      <c r="AC2" s="273"/>
      <c r="AE2" s="273" t="s">
        <v>1225</v>
      </c>
      <c r="AF2" s="273"/>
      <c r="AG2" s="273"/>
      <c r="AH2" s="273"/>
      <c r="AI2" s="273"/>
      <c r="AJ2" s="273"/>
    </row>
    <row r="3" spans="1:36" x14ac:dyDescent="0.25">
      <c r="B3">
        <f>+Cuentas!B4</f>
        <v>2007</v>
      </c>
      <c r="C3">
        <f>+Cuentas!C4</f>
        <v>2008</v>
      </c>
      <c r="D3">
        <f>+Cuentas!D4</f>
        <v>2009</v>
      </c>
      <c r="E3">
        <f>+Cuentas!E4</f>
        <v>2010</v>
      </c>
      <c r="F3">
        <f>+Cuentas!F4</f>
        <v>2011</v>
      </c>
      <c r="G3">
        <f>+Cuentas!G4</f>
        <v>2012</v>
      </c>
      <c r="H3">
        <f>+Cuentas!H4</f>
        <v>2013</v>
      </c>
      <c r="J3" t="e">
        <f>+Cuentas!#REF!</f>
        <v>#REF!</v>
      </c>
      <c r="K3" t="e">
        <f>+Cuentas!#REF!</f>
        <v>#REF!</v>
      </c>
      <c r="L3" t="e">
        <f>+Cuentas!#REF!</f>
        <v>#REF!</v>
      </c>
      <c r="M3" t="e">
        <f>+Cuentas!#REF!</f>
        <v>#REF!</v>
      </c>
      <c r="N3" t="e">
        <f>+Cuentas!#REF!</f>
        <v>#REF!</v>
      </c>
      <c r="O3" t="e">
        <f>+Cuentas!#REF!</f>
        <v>#REF!</v>
      </c>
      <c r="Q3">
        <f>+Cuentas!K4</f>
        <v>2008</v>
      </c>
      <c r="R3">
        <f>+Cuentas!L4</f>
        <v>2009</v>
      </c>
      <c r="S3">
        <f>+Cuentas!M4</f>
        <v>2010</v>
      </c>
      <c r="T3">
        <f>+Cuentas!N4</f>
        <v>2011</v>
      </c>
      <c r="U3">
        <f>+Cuentas!O4</f>
        <v>2012</v>
      </c>
      <c r="V3">
        <f>+Cuentas!P4</f>
        <v>2013</v>
      </c>
      <c r="X3">
        <f>+Cuentas!S4</f>
        <v>2008</v>
      </c>
      <c r="Y3">
        <f>+Cuentas!T4</f>
        <v>2009</v>
      </c>
      <c r="Z3">
        <f>+Cuentas!U4</f>
        <v>2010</v>
      </c>
      <c r="AA3">
        <f>+Cuentas!V4</f>
        <v>2011</v>
      </c>
      <c r="AB3">
        <f>+Cuentas!W4</f>
        <v>2012</v>
      </c>
      <c r="AC3">
        <f>+Cuentas!X4</f>
        <v>2013</v>
      </c>
      <c r="AE3">
        <f>+Cuentas!AA4</f>
        <v>2008</v>
      </c>
      <c r="AF3">
        <f>+Cuentas!AB4</f>
        <v>2009</v>
      </c>
      <c r="AG3">
        <f>+Cuentas!AC4</f>
        <v>2010</v>
      </c>
      <c r="AH3">
        <f>+Cuentas!AD4</f>
        <v>2011</v>
      </c>
      <c r="AI3">
        <f>+Cuentas!AE4</f>
        <v>2012</v>
      </c>
      <c r="AJ3">
        <f>+Cuentas!AF4</f>
        <v>2013</v>
      </c>
    </row>
    <row r="4" spans="1:36" x14ac:dyDescent="0.25">
      <c r="A4" t="s">
        <v>1239</v>
      </c>
      <c r="B4" s="1" t="e">
        <f>+Cuentas!B53</f>
        <v>#REF!</v>
      </c>
      <c r="C4" s="1">
        <f>+Cuentas!C53</f>
        <v>9.9167720699999986</v>
      </c>
      <c r="D4" s="1">
        <f>+Cuentas!D53</f>
        <v>6.5592497399999994</v>
      </c>
      <c r="E4" s="1">
        <f>+Cuentas!E53</f>
        <v>11.07704601</v>
      </c>
      <c r="F4" s="1">
        <f>+Cuentas!F53</f>
        <v>14.533193559999999</v>
      </c>
      <c r="G4" s="1">
        <f>+Cuentas!G53</f>
        <v>16.890153550000001</v>
      </c>
      <c r="H4" s="1">
        <f>+Cuentas!H53</f>
        <v>22.8333887</v>
      </c>
      <c r="I4" s="1"/>
      <c r="J4" s="1" t="e">
        <f>+Cuentas!#REF!</f>
        <v>#REF!</v>
      </c>
      <c r="K4" s="1" t="e">
        <f>+Cuentas!#REF!</f>
        <v>#REF!</v>
      </c>
      <c r="L4" s="1" t="e">
        <f>+Cuentas!#REF!</f>
        <v>#REF!</v>
      </c>
      <c r="M4" s="1" t="e">
        <f>+Cuentas!#REF!</f>
        <v>#REF!</v>
      </c>
      <c r="N4" s="1" t="e">
        <f>+Cuentas!#REF!</f>
        <v>#REF!</v>
      </c>
      <c r="O4" s="1" t="e">
        <f>+Cuentas!#REF!</f>
        <v>#REF!</v>
      </c>
      <c r="P4" s="1"/>
      <c r="Q4" s="1">
        <f>+Cuentas!K53</f>
        <v>1.55224947</v>
      </c>
      <c r="R4" s="1">
        <f>+Cuentas!L53</f>
        <v>1.2781032000000001</v>
      </c>
      <c r="S4" s="1">
        <f>+Cuentas!M53</f>
        <v>1.38537606</v>
      </c>
      <c r="T4" s="1">
        <f>+Cuentas!N53</f>
        <v>1.4048293300000001</v>
      </c>
      <c r="U4" s="1">
        <f>+Cuentas!O53</f>
        <v>2.6402843300000001</v>
      </c>
      <c r="V4" s="1">
        <f>+Cuentas!P53</f>
        <v>1.6044359699999999</v>
      </c>
      <c r="W4" s="1"/>
      <c r="X4" s="1">
        <f>+Cuentas!S53</f>
        <v>11.60092289</v>
      </c>
      <c r="Y4" s="1">
        <f>+Cuentas!T53</f>
        <v>32.053337030000002</v>
      </c>
      <c r="Z4" s="1">
        <f>+Cuentas!U53</f>
        <v>30.730315900000004</v>
      </c>
      <c r="AA4" s="1">
        <f>+Cuentas!V53</f>
        <v>44.434297649999998</v>
      </c>
      <c r="AB4" s="1">
        <f>+Cuentas!W53</f>
        <v>52.014941819999997</v>
      </c>
      <c r="AC4" s="1">
        <f>+Cuentas!X53</f>
        <v>69.919285260000009</v>
      </c>
      <c r="AD4" s="1"/>
      <c r="AE4" s="1">
        <f>+Cuentas!AA53</f>
        <v>1.5183956300000001</v>
      </c>
      <c r="AF4" s="1">
        <f>+Cuentas!AB53</f>
        <v>7.0542062400000001</v>
      </c>
      <c r="AG4" s="1">
        <f>+Cuentas!AC53</f>
        <v>10.00330441</v>
      </c>
      <c r="AH4" s="1">
        <f>+Cuentas!AD53</f>
        <v>12.945828799999999</v>
      </c>
      <c r="AI4" s="1">
        <f>+Cuentas!AE53</f>
        <v>14.118865929999998</v>
      </c>
      <c r="AJ4" s="1">
        <f>+Cuentas!AF53</f>
        <v>21.97279005</v>
      </c>
    </row>
    <row r="5" spans="1:36" x14ac:dyDescent="0.25">
      <c r="A5" t="s">
        <v>1298</v>
      </c>
      <c r="B5" s="1" t="e">
        <f>+Cuentas!B54</f>
        <v>#REF!</v>
      </c>
      <c r="C5" s="1">
        <f>+Cuentas!C54</f>
        <v>8.2687780199999992</v>
      </c>
      <c r="D5" s="1">
        <f>+Cuentas!D54</f>
        <v>6.34208909</v>
      </c>
      <c r="E5" s="1">
        <f>+Cuentas!E54</f>
        <v>10.607674150000001</v>
      </c>
      <c r="F5" s="1">
        <f>+Cuentas!F54</f>
        <v>13.969284869999999</v>
      </c>
      <c r="G5" s="1">
        <f>+Cuentas!G54</f>
        <v>16.235792379999999</v>
      </c>
      <c r="H5" s="1">
        <f>+Cuentas!H54</f>
        <v>21.61200891</v>
      </c>
      <c r="I5" s="1"/>
      <c r="J5" s="1" t="e">
        <f>+Cuentas!#REF!</f>
        <v>#REF!</v>
      </c>
      <c r="K5" s="1" t="e">
        <f>+Cuentas!#REF!</f>
        <v>#REF!</v>
      </c>
      <c r="L5" s="1" t="e">
        <f>+Cuentas!#REF!</f>
        <v>#REF!</v>
      </c>
      <c r="M5" s="1" t="e">
        <f>+Cuentas!#REF!</f>
        <v>#REF!</v>
      </c>
      <c r="N5" s="1" t="e">
        <f>+Cuentas!#REF!</f>
        <v>#REF!</v>
      </c>
      <c r="O5" s="1" t="e">
        <f>+Cuentas!#REF!</f>
        <v>#REF!</v>
      </c>
      <c r="P5" s="1"/>
      <c r="Q5" s="1">
        <f>+Cuentas!K54</f>
        <v>0.89340018999999993</v>
      </c>
      <c r="R5" s="1">
        <f>+Cuentas!L54</f>
        <v>0.99109042000000003</v>
      </c>
      <c r="S5" s="1">
        <f>+Cuentas!M54</f>
        <v>0.98395970999999993</v>
      </c>
      <c r="T5" s="1">
        <f>+Cuentas!N54</f>
        <v>1.15218398</v>
      </c>
      <c r="U5" s="1">
        <f>+Cuentas!O54</f>
        <v>1.8977041100000001</v>
      </c>
      <c r="V5" s="1">
        <f>+Cuentas!P54</f>
        <v>1.4529729299999998</v>
      </c>
      <c r="W5" s="1"/>
      <c r="X5" s="1">
        <f>+Cuentas!S54</f>
        <v>8.4343274600000004</v>
      </c>
      <c r="Y5" s="1">
        <f>+Cuentas!T54</f>
        <v>22.58717944</v>
      </c>
      <c r="Z5" s="1">
        <f>+Cuentas!U54</f>
        <v>24.84109338</v>
      </c>
      <c r="AA5" s="1">
        <f>+Cuentas!V54</f>
        <v>31.065312710000001</v>
      </c>
      <c r="AB5" s="1">
        <f>+Cuentas!W54</f>
        <v>43.347130419999999</v>
      </c>
      <c r="AC5" s="1">
        <f>+Cuentas!X54</f>
        <v>61.815155700000005</v>
      </c>
      <c r="AD5" s="1"/>
      <c r="AE5" s="1">
        <f>+Cuentas!AA54</f>
        <v>1.3822937800000001</v>
      </c>
      <c r="AF5" s="1">
        <f>+Cuentas!AB54</f>
        <v>6.9982824299999997</v>
      </c>
      <c r="AG5" s="1">
        <f>+Cuentas!AC54</f>
        <v>9.8944725899999995</v>
      </c>
      <c r="AH5" s="1">
        <f>+Cuentas!AD54</f>
        <v>12.88843316</v>
      </c>
      <c r="AI5" s="1">
        <f>+Cuentas!AE54</f>
        <v>13.913952199999999</v>
      </c>
      <c r="AJ5" s="1">
        <f>+Cuentas!AF54</f>
        <v>21.929613079999999</v>
      </c>
    </row>
    <row r="6" spans="1:36" x14ac:dyDescent="0.25">
      <c r="A6" t="s">
        <v>1299</v>
      </c>
      <c r="B6" s="1" t="e">
        <f>+Cuentas!B55</f>
        <v>#REF!</v>
      </c>
      <c r="C6" s="1">
        <f>+Cuentas!C55</f>
        <v>6.564964999999999E-2</v>
      </c>
      <c r="D6" s="1">
        <f>+Cuentas!D55</f>
        <v>9.0453520000000009E-2</v>
      </c>
      <c r="E6" s="1">
        <f>+Cuentas!E55</f>
        <v>0.3159207</v>
      </c>
      <c r="F6" s="1">
        <f>+Cuentas!F55</f>
        <v>0.55898800999999998</v>
      </c>
      <c r="G6" s="1">
        <f>+Cuentas!G55</f>
        <v>0.65436117000000005</v>
      </c>
      <c r="H6" s="1">
        <f>+Cuentas!H55</f>
        <v>0.83698657999999992</v>
      </c>
      <c r="I6" s="102"/>
      <c r="J6" s="1" t="e">
        <f>+Cuentas!#REF!</f>
        <v>#REF!</v>
      </c>
      <c r="K6" s="1" t="e">
        <f>+Cuentas!#REF!</f>
        <v>#REF!</v>
      </c>
      <c r="L6" s="1" t="e">
        <f>+Cuentas!#REF!</f>
        <v>#REF!</v>
      </c>
      <c r="M6" s="1" t="e">
        <f>+Cuentas!#REF!</f>
        <v>#REF!</v>
      </c>
      <c r="N6" s="1" t="e">
        <f>+Cuentas!#REF!</f>
        <v>#REF!</v>
      </c>
      <c r="O6" s="1" t="e">
        <f>+Cuentas!#REF!</f>
        <v>#REF!</v>
      </c>
      <c r="P6" s="1"/>
      <c r="Q6" s="1">
        <f>+Cuentas!K55</f>
        <v>4.8948529999999997E-2</v>
      </c>
      <c r="R6" s="1">
        <f>+Cuentas!L55</f>
        <v>6.244533E-2</v>
      </c>
      <c r="S6" s="1">
        <f>+Cuentas!M55</f>
        <v>0.10074329</v>
      </c>
      <c r="T6" s="1">
        <f>+Cuentas!N55</f>
        <v>6.7542970000000008E-2</v>
      </c>
      <c r="U6" s="1">
        <f>+Cuentas!O55</f>
        <v>3.3538819999999997E-2</v>
      </c>
      <c r="V6" s="1">
        <f>+Cuentas!P55</f>
        <v>1.2762799999999999E-2</v>
      </c>
      <c r="W6" s="1"/>
      <c r="X6" s="1">
        <f>+Cuentas!S55</f>
        <v>0.32893663000000001</v>
      </c>
      <c r="Y6" s="1">
        <f>+Cuentas!T55</f>
        <v>0.50895384999999993</v>
      </c>
      <c r="Z6" s="1">
        <f>+Cuentas!U55</f>
        <v>0.66024994999999997</v>
      </c>
      <c r="AA6" s="1">
        <f>+Cuentas!V55</f>
        <v>0.81547948000000003</v>
      </c>
      <c r="AB6" s="1">
        <f>+Cuentas!W55</f>
        <v>0.85449027</v>
      </c>
      <c r="AC6" s="1">
        <f>+Cuentas!X55</f>
        <v>0.96055170999999995</v>
      </c>
      <c r="AD6" s="1"/>
      <c r="AE6" s="1">
        <f>+Cuentas!AA55</f>
        <v>6.3514769999999998E-2</v>
      </c>
      <c r="AF6" s="1">
        <f>+Cuentas!AB55</f>
        <v>5.208832E-2</v>
      </c>
      <c r="AG6" s="1">
        <f>+Cuentas!AC55</f>
        <v>0.10799113</v>
      </c>
      <c r="AH6" s="1">
        <f>+Cuentas!AD55</f>
        <v>5.7395639999999998E-2</v>
      </c>
      <c r="AI6" s="1">
        <f>+Cuentas!AE55</f>
        <v>0.20491373000000002</v>
      </c>
      <c r="AJ6" s="1">
        <f>+Cuentas!AF55</f>
        <v>4.3176970000000002E-2</v>
      </c>
    </row>
    <row r="7" spans="1:36" x14ac:dyDescent="0.25">
      <c r="A7" t="s">
        <v>1304</v>
      </c>
      <c r="B7" s="1" t="e">
        <f>+Cuentas!B56</f>
        <v>#REF!</v>
      </c>
      <c r="C7" s="1">
        <f>+Cuentas!C56</f>
        <v>0.38116306999999999</v>
      </c>
      <c r="D7" s="1">
        <f>+Cuentas!D56</f>
        <v>3.6530000000000004E-5</v>
      </c>
      <c r="E7" s="1">
        <f>+Cuentas!E56</f>
        <v>1.488511E-2</v>
      </c>
      <c r="F7" s="1">
        <f>+Cuentas!F56</f>
        <v>4.91793E-3</v>
      </c>
      <c r="G7" s="1">
        <f>+Cuentas!G56</f>
        <v>0</v>
      </c>
      <c r="H7" s="1">
        <f>+Cuentas!H56</f>
        <v>0.38439321000000004</v>
      </c>
      <c r="I7" s="1"/>
      <c r="J7" s="1" t="e">
        <f>+Cuentas!#REF!</f>
        <v>#REF!</v>
      </c>
      <c r="K7" s="1" t="e">
        <f>+Cuentas!#REF!</f>
        <v>#REF!</v>
      </c>
      <c r="L7" s="1" t="e">
        <f>+Cuentas!#REF!</f>
        <v>#REF!</v>
      </c>
      <c r="M7" s="1" t="e">
        <f>+Cuentas!#REF!</f>
        <v>#REF!</v>
      </c>
      <c r="N7" s="1" t="e">
        <f>+Cuentas!#REF!</f>
        <v>#REF!</v>
      </c>
      <c r="O7" s="1" t="e">
        <f>+Cuentas!#REF!</f>
        <v>#REF!</v>
      </c>
      <c r="P7" s="1"/>
      <c r="Q7" s="1">
        <f>+Cuentas!K56</f>
        <v>6.8790000000000011E-5</v>
      </c>
      <c r="R7" s="1">
        <f>+Cuentas!L56</f>
        <v>6.5430000000000002E-5</v>
      </c>
      <c r="S7" s="1">
        <f>+Cuentas!M56</f>
        <v>5.0541040000000002E-2</v>
      </c>
      <c r="T7" s="1">
        <f>+Cuentas!N56</f>
        <v>0.12187114</v>
      </c>
      <c r="U7" s="1">
        <f>+Cuentas!O56</f>
        <v>3.4523569999999996E-2</v>
      </c>
      <c r="V7" s="1">
        <f>+Cuentas!P56</f>
        <v>5.8017059999999995E-2</v>
      </c>
      <c r="W7" s="1"/>
      <c r="X7" s="1">
        <f>+Cuentas!S56</f>
        <v>1.6617559</v>
      </c>
      <c r="Y7" s="1">
        <f>+Cuentas!T56</f>
        <v>8.9251737200000001</v>
      </c>
      <c r="Z7" s="1">
        <f>+Cuentas!U56</f>
        <v>1.0219778399999999</v>
      </c>
      <c r="AA7" s="1">
        <f>+Cuentas!V56</f>
        <v>12.172245279999999</v>
      </c>
      <c r="AB7" s="1">
        <f>+Cuentas!W56</f>
        <v>6.0762965099999997</v>
      </c>
      <c r="AC7" s="1">
        <f>+Cuentas!X56</f>
        <v>2.1507792299999999</v>
      </c>
      <c r="AD7" s="1"/>
      <c r="AE7" s="1">
        <f>+Cuentas!AA56</f>
        <v>7.2587079999999998E-2</v>
      </c>
      <c r="AF7" s="1">
        <f>+Cuentas!AB56</f>
        <v>3.83549E-3</v>
      </c>
      <c r="AG7" s="1">
        <f>+Cuentas!AC56</f>
        <v>8.4069000000000006E-4</v>
      </c>
      <c r="AH7" s="1">
        <f>+Cuentas!AD56</f>
        <v>0</v>
      </c>
      <c r="AI7" s="1">
        <f>+Cuentas!AE56</f>
        <v>0</v>
      </c>
      <c r="AJ7" s="1">
        <f>+Cuentas!AF56</f>
        <v>0</v>
      </c>
    </row>
    <row r="8" spans="1:36" x14ac:dyDescent="0.25">
      <c r="A8" t="s">
        <v>1305</v>
      </c>
      <c r="B8" s="1" t="e">
        <f>+Cuentas!B57</f>
        <v>#REF!</v>
      </c>
      <c r="C8" s="1">
        <f>+Cuentas!C57</f>
        <v>1.20118133</v>
      </c>
      <c r="D8" s="1">
        <f>+Cuentas!D57</f>
        <v>0.12667059999999999</v>
      </c>
      <c r="E8" s="1">
        <f>+Cuentas!E57</f>
        <v>0.13856605</v>
      </c>
      <c r="F8" s="1">
        <f>+Cuentas!F57</f>
        <v>2.7499999999999999E-6</v>
      </c>
      <c r="G8" s="1">
        <f>+Cuentas!G57</f>
        <v>0</v>
      </c>
      <c r="H8" s="1">
        <f>+Cuentas!H57</f>
        <v>0</v>
      </c>
      <c r="I8" s="1"/>
      <c r="J8" s="1" t="e">
        <f>+Cuentas!#REF!</f>
        <v>#REF!</v>
      </c>
      <c r="K8" s="1" t="e">
        <f>+Cuentas!#REF!</f>
        <v>#REF!</v>
      </c>
      <c r="L8" s="1" t="e">
        <f>+Cuentas!#REF!</f>
        <v>#REF!</v>
      </c>
      <c r="M8" s="1" t="e">
        <f>+Cuentas!#REF!</f>
        <v>#REF!</v>
      </c>
      <c r="N8" s="1" t="e">
        <f>+Cuentas!#REF!</f>
        <v>#REF!</v>
      </c>
      <c r="O8" s="1" t="e">
        <f>+Cuentas!#REF!</f>
        <v>#REF!</v>
      </c>
      <c r="P8" s="1"/>
      <c r="Q8" s="1">
        <f>+Cuentas!K57</f>
        <v>0.60983195999999995</v>
      </c>
      <c r="R8" s="1">
        <f>+Cuentas!L57</f>
        <v>0.22450202</v>
      </c>
      <c r="S8" s="1">
        <f>+Cuentas!M57</f>
        <v>0.25013202000000001</v>
      </c>
      <c r="T8" s="1">
        <f>+Cuentas!N57</f>
        <v>6.3231239999999994E-2</v>
      </c>
      <c r="U8" s="1">
        <f>+Cuentas!O57</f>
        <v>0.67451782999999998</v>
      </c>
      <c r="V8" s="1">
        <f>+Cuentas!P57</f>
        <v>8.0683179999999993E-2</v>
      </c>
      <c r="W8" s="1"/>
      <c r="X8" s="1">
        <f>+Cuentas!S57</f>
        <v>1.1759028999999999</v>
      </c>
      <c r="Y8" s="1">
        <f>+Cuentas!T57</f>
        <v>3.2030019999999999E-2</v>
      </c>
      <c r="Z8" s="1">
        <f>+Cuentas!U57</f>
        <v>4.2069947300000008</v>
      </c>
      <c r="AA8" s="1">
        <f>+Cuentas!V57</f>
        <v>0.38126018</v>
      </c>
      <c r="AB8" s="1">
        <f>+Cuentas!W57</f>
        <v>1.7370246200000001</v>
      </c>
      <c r="AC8" s="1">
        <f>+Cuentas!X57</f>
        <v>4.9927986200000003</v>
      </c>
      <c r="AD8" s="1"/>
      <c r="AE8" s="1">
        <f>+Cuentas!AA57</f>
        <v>0</v>
      </c>
      <c r="AF8" s="1">
        <f>+Cuentas!AB57</f>
        <v>0</v>
      </c>
      <c r="AG8" s="1">
        <f>+Cuentas!AC57</f>
        <v>0</v>
      </c>
      <c r="AH8" s="1">
        <f>+Cuentas!AD57</f>
        <v>0</v>
      </c>
      <c r="AI8" s="1">
        <f>+Cuentas!AE57</f>
        <v>0</v>
      </c>
      <c r="AJ8" s="1">
        <f>+Cuentas!AF57</f>
        <v>0</v>
      </c>
    </row>
    <row r="10" spans="1:36" x14ac:dyDescent="0.25">
      <c r="X10">
        <f>+X5/X4</f>
        <v>0.72703935195279978</v>
      </c>
      <c r="AB10">
        <f>+AB4/X4</f>
        <v>4.4836899885643495</v>
      </c>
      <c r="AC10">
        <f>+AC4/Y4</f>
        <v>2.1813418426468281</v>
      </c>
    </row>
    <row r="11" spans="1:36" x14ac:dyDescent="0.25">
      <c r="A11" s="4" t="s">
        <v>1302</v>
      </c>
    </row>
    <row r="12" spans="1:36" x14ac:dyDescent="0.25">
      <c r="A12" t="s">
        <v>1239</v>
      </c>
      <c r="B12" s="7"/>
      <c r="C12" s="7"/>
      <c r="D12" s="7">
        <f t="shared" ref="D12:AJ16" si="0">IF(D4&lt;&gt;"",D4/C4-1,"")</f>
        <v>-0.33857008170603231</v>
      </c>
      <c r="E12" s="7">
        <f t="shared" si="0"/>
        <v>0.68876722934473933</v>
      </c>
      <c r="F12" s="7">
        <f t="shared" si="0"/>
        <v>0.31200985776170831</v>
      </c>
      <c r="G12" s="7">
        <f t="shared" si="0"/>
        <v>0.1621777058338445</v>
      </c>
      <c r="H12" s="7">
        <f t="shared" si="0"/>
        <v>0.35187573235531655</v>
      </c>
      <c r="I12" s="7">
        <f>+AVERAGE(D12:H12)</f>
        <v>0.23525208871791525</v>
      </c>
      <c r="J12" s="7"/>
      <c r="K12" s="7" t="e">
        <f t="shared" si="0"/>
        <v>#REF!</v>
      </c>
      <c r="L12" s="7" t="e">
        <f t="shared" si="0"/>
        <v>#REF!</v>
      </c>
      <c r="M12" s="7" t="e">
        <f t="shared" si="0"/>
        <v>#REF!</v>
      </c>
      <c r="N12" s="7" t="e">
        <f t="shared" si="0"/>
        <v>#REF!</v>
      </c>
      <c r="O12" s="7" t="e">
        <f t="shared" si="0"/>
        <v>#REF!</v>
      </c>
      <c r="P12" s="7" t="str">
        <f t="shared" si="0"/>
        <v/>
      </c>
      <c r="Q12" s="7"/>
      <c r="R12" s="7">
        <f t="shared" si="0"/>
        <v>-0.17661224906071316</v>
      </c>
      <c r="S12" s="7">
        <f t="shared" si="0"/>
        <v>8.3931297566581353E-2</v>
      </c>
      <c r="T12" s="7">
        <f t="shared" si="0"/>
        <v>1.4041869613367064E-2</v>
      </c>
      <c r="U12" s="7">
        <f t="shared" si="0"/>
        <v>0.87943422992172282</v>
      </c>
      <c r="V12" s="7">
        <f t="shared" si="0"/>
        <v>-0.39232454937911942</v>
      </c>
      <c r="W12" s="7"/>
      <c r="X12" s="7"/>
      <c r="Y12" s="7">
        <f t="shared" si="0"/>
        <v>1.7629988867204687</v>
      </c>
      <c r="Z12" s="7">
        <f t="shared" si="0"/>
        <v>-4.1275612856213062E-2</v>
      </c>
      <c r="AA12" s="7">
        <f t="shared" si="0"/>
        <v>0.44594340632860185</v>
      </c>
      <c r="AB12" s="7">
        <f t="shared" si="0"/>
        <v>0.17060344308154041</v>
      </c>
      <c r="AC12" s="7">
        <f t="shared" si="0"/>
        <v>0.34421538914642613</v>
      </c>
      <c r="AD12" s="7">
        <f>+AVERAGE(Y12:AB12)</f>
        <v>0.58456753081859936</v>
      </c>
      <c r="AE12" s="7"/>
      <c r="AF12" s="7">
        <f t="shared" si="0"/>
        <v>3.6458288608219975</v>
      </c>
      <c r="AG12" s="7">
        <f t="shared" si="0"/>
        <v>0.41806236870103186</v>
      </c>
      <c r="AH12" s="7">
        <f t="shared" si="0"/>
        <v>0.2941552380489838</v>
      </c>
      <c r="AI12" s="7">
        <f t="shared" si="0"/>
        <v>9.0611203664302975E-2</v>
      </c>
      <c r="AJ12" s="7">
        <f t="shared" si="0"/>
        <v>0.5562715985079123</v>
      </c>
    </row>
    <row r="13" spans="1:36" x14ac:dyDescent="0.25">
      <c r="A13" t="s">
        <v>1298</v>
      </c>
      <c r="B13" s="7"/>
      <c r="C13" s="7"/>
      <c r="D13" s="7">
        <f t="shared" ref="D13:H13" si="1">IF(D5&lt;&gt;"",D5/C5-1,"")</f>
        <v>-0.23300769779281116</v>
      </c>
      <c r="E13" s="7">
        <f t="shared" si="1"/>
        <v>0.67258359185238148</v>
      </c>
      <c r="F13" s="7">
        <f t="shared" si="1"/>
        <v>0.31690365601963721</v>
      </c>
      <c r="G13" s="7">
        <f t="shared" si="1"/>
        <v>0.16224935858151768</v>
      </c>
      <c r="H13" s="7">
        <f t="shared" si="1"/>
        <v>0.33113360926089896</v>
      </c>
      <c r="I13" s="7" t="str">
        <f>IF(I5&lt;&gt;"",I5/G5-1,"")</f>
        <v/>
      </c>
      <c r="J13" s="7"/>
      <c r="K13" s="7" t="e">
        <f>IF(K5&lt;&gt;"",K5/J5-1,"")</f>
        <v>#REF!</v>
      </c>
      <c r="L13" s="7" t="e">
        <f>IF(L5&lt;&gt;"",L5/K5-1,"")</f>
        <v>#REF!</v>
      </c>
      <c r="M13" s="7" t="e">
        <f t="shared" si="0"/>
        <v>#REF!</v>
      </c>
      <c r="N13" s="7" t="e">
        <f t="shared" si="0"/>
        <v>#REF!</v>
      </c>
      <c r="O13" s="7" t="e">
        <f t="shared" si="0"/>
        <v>#REF!</v>
      </c>
      <c r="P13" s="7" t="str">
        <f t="shared" si="0"/>
        <v/>
      </c>
      <c r="Q13" s="7"/>
      <c r="R13" s="7">
        <f t="shared" si="0"/>
        <v>0.10934655162766438</v>
      </c>
      <c r="S13" s="7">
        <f t="shared" si="0"/>
        <v>-7.194812759869218E-3</v>
      </c>
      <c r="T13" s="7">
        <f t="shared" si="0"/>
        <v>0.17096662423301878</v>
      </c>
      <c r="U13" s="7">
        <f t="shared" si="0"/>
        <v>0.64704955366589978</v>
      </c>
      <c r="V13" s="7">
        <f t="shared" si="0"/>
        <v>-0.23435222469956085</v>
      </c>
      <c r="W13" s="7"/>
      <c r="X13" s="7"/>
      <c r="Y13" s="7">
        <f t="shared" si="0"/>
        <v>1.6780059876878433</v>
      </c>
      <c r="Z13" s="7">
        <f t="shared" si="0"/>
        <v>9.9787312797830152E-2</v>
      </c>
      <c r="AA13" s="7">
        <f t="shared" si="0"/>
        <v>0.25056140785699998</v>
      </c>
      <c r="AB13" s="7">
        <f t="shared" si="0"/>
        <v>0.39535471040169035</v>
      </c>
      <c r="AC13" s="7">
        <f t="shared" si="0"/>
        <v>0.42604954701866538</v>
      </c>
      <c r="AD13" s="7" t="str">
        <f>IF(AD5&lt;&gt;"",AD5/AB5-1,"")</f>
        <v/>
      </c>
      <c r="AE13" s="7"/>
      <c r="AF13" s="7">
        <f t="shared" si="0"/>
        <v>4.0628039648706222</v>
      </c>
      <c r="AG13" s="7">
        <f t="shared" si="0"/>
        <v>0.41384299490182186</v>
      </c>
      <c r="AH13" s="7">
        <f t="shared" si="0"/>
        <v>0.30258920248320176</v>
      </c>
      <c r="AI13" s="7">
        <f t="shared" si="0"/>
        <v>7.9568945834529892E-2</v>
      </c>
      <c r="AJ13" s="7">
        <f t="shared" si="0"/>
        <v>0.57608799892240548</v>
      </c>
    </row>
    <row r="14" spans="1:36" x14ac:dyDescent="0.25">
      <c r="A14" t="s">
        <v>1299</v>
      </c>
      <c r="B14" s="7"/>
      <c r="C14" s="7"/>
      <c r="D14" s="7">
        <f t="shared" si="0"/>
        <v>0.37782181626253952</v>
      </c>
      <c r="E14" s="7">
        <f t="shared" si="0"/>
        <v>2.4926302481097471</v>
      </c>
      <c r="F14" s="7">
        <f t="shared" si="0"/>
        <v>0.76939342689478707</v>
      </c>
      <c r="G14" s="7">
        <f t="shared" si="0"/>
        <v>0.17061754151041653</v>
      </c>
      <c r="H14" s="7">
        <f t="shared" si="0"/>
        <v>0.27908961957507339</v>
      </c>
      <c r="I14" s="7" t="str">
        <f>IF(I6&lt;&gt;"",I6/G6-1,"")</f>
        <v/>
      </c>
      <c r="J14" s="7"/>
      <c r="K14" s="7" t="e">
        <f t="shared" si="0"/>
        <v>#REF!</v>
      </c>
      <c r="L14" s="7" t="e">
        <f t="shared" si="0"/>
        <v>#REF!</v>
      </c>
      <c r="M14" s="7" t="e">
        <f t="shared" si="0"/>
        <v>#REF!</v>
      </c>
      <c r="N14" s="7" t="e">
        <f t="shared" si="0"/>
        <v>#REF!</v>
      </c>
      <c r="O14" s="7" t="e">
        <f t="shared" si="0"/>
        <v>#REF!</v>
      </c>
      <c r="P14" s="7" t="str">
        <f t="shared" si="0"/>
        <v/>
      </c>
      <c r="Q14" s="7"/>
      <c r="R14" s="7">
        <f t="shared" si="0"/>
        <v>0.27573453176224105</v>
      </c>
      <c r="S14" s="7">
        <f t="shared" si="0"/>
        <v>0.61330382912541248</v>
      </c>
      <c r="T14" s="7">
        <f t="shared" si="0"/>
        <v>-0.32955366059615476</v>
      </c>
      <c r="U14" s="7">
        <f t="shared" si="0"/>
        <v>-0.50344469602091835</v>
      </c>
      <c r="V14" s="7">
        <f t="shared" si="0"/>
        <v>-0.61946186538464976</v>
      </c>
      <c r="W14" s="7"/>
      <c r="X14" s="7"/>
      <c r="Y14" s="7">
        <f t="shared" si="0"/>
        <v>0.54727021432669232</v>
      </c>
      <c r="Z14" s="7">
        <f t="shared" si="0"/>
        <v>0.29726879951885632</v>
      </c>
      <c r="AA14" s="7">
        <f t="shared" si="0"/>
        <v>0.2351072196219024</v>
      </c>
      <c r="AB14" s="7">
        <f t="shared" si="0"/>
        <v>4.7837856079468777E-2</v>
      </c>
      <c r="AC14" s="7">
        <f t="shared" si="0"/>
        <v>0.12412246660222359</v>
      </c>
      <c r="AD14" s="7" t="str">
        <f>IF(AD6&lt;&gt;"",AD6/AB6-1,"")</f>
        <v/>
      </c>
      <c r="AE14" s="7"/>
      <c r="AF14" s="7">
        <f t="shared" si="0"/>
        <v>-0.17990224950826395</v>
      </c>
      <c r="AG14" s="7">
        <f t="shared" si="0"/>
        <v>1.0732311965523174</v>
      </c>
      <c r="AH14" s="7">
        <f t="shared" si="0"/>
        <v>-0.46851523824225194</v>
      </c>
      <c r="AI14" s="7">
        <f t="shared" si="0"/>
        <v>2.5701967954360301</v>
      </c>
      <c r="AJ14" s="7">
        <f t="shared" si="0"/>
        <v>-0.78929196203690211</v>
      </c>
    </row>
    <row r="15" spans="1:36" x14ac:dyDescent="0.25">
      <c r="A15" t="s">
        <v>1304</v>
      </c>
      <c r="B15" s="7"/>
      <c r="C15" s="7"/>
      <c r="D15" s="7">
        <f t="shared" si="0"/>
        <v>-0.9999041617541804</v>
      </c>
      <c r="E15" s="7">
        <f t="shared" si="0"/>
        <v>406.4763208321927</v>
      </c>
      <c r="F15" s="7">
        <f t="shared" si="0"/>
        <v>-0.66960741304565441</v>
      </c>
      <c r="G15" s="7">
        <f t="shared" si="0"/>
        <v>-1</v>
      </c>
      <c r="H15" s="7" t="e">
        <f t="shared" si="0"/>
        <v>#DIV/0!</v>
      </c>
      <c r="I15" s="7" t="str">
        <f>IF(I7&lt;&gt;"",I7/G7-1,"")</f>
        <v/>
      </c>
      <c r="J15" s="7"/>
      <c r="K15" s="7" t="e">
        <f t="shared" si="0"/>
        <v>#REF!</v>
      </c>
      <c r="L15" s="7" t="e">
        <f t="shared" si="0"/>
        <v>#REF!</v>
      </c>
      <c r="M15" s="7" t="e">
        <f t="shared" si="0"/>
        <v>#REF!</v>
      </c>
      <c r="N15" s="7" t="e">
        <f t="shared" si="0"/>
        <v>#REF!</v>
      </c>
      <c r="O15" s="7" t="e">
        <f t="shared" si="0"/>
        <v>#REF!</v>
      </c>
      <c r="P15" s="7" t="str">
        <f t="shared" si="0"/>
        <v/>
      </c>
      <c r="Q15" s="7"/>
      <c r="R15" s="7">
        <f t="shared" si="0"/>
        <v>-4.8844308765809141E-2</v>
      </c>
      <c r="S15" s="7">
        <f t="shared" si="0"/>
        <v>771.44444444444446</v>
      </c>
      <c r="T15" s="7">
        <f t="shared" si="0"/>
        <v>1.4113302773350132</v>
      </c>
      <c r="U15" s="7">
        <f t="shared" si="0"/>
        <v>-0.71672071008772054</v>
      </c>
      <c r="V15" s="7">
        <f t="shared" si="0"/>
        <v>0.68050581095755747</v>
      </c>
      <c r="W15" s="7"/>
      <c r="X15" s="7"/>
      <c r="Y15" s="7">
        <f t="shared" si="0"/>
        <v>4.3709294608191254</v>
      </c>
      <c r="Z15" s="7">
        <f t="shared" si="0"/>
        <v>-0.88549490776746476</v>
      </c>
      <c r="AA15" s="7">
        <f t="shared" si="0"/>
        <v>10.910478685134699</v>
      </c>
      <c r="AB15" s="7">
        <f t="shared" si="0"/>
        <v>-0.50080725698291217</v>
      </c>
      <c r="AC15" s="7">
        <f t="shared" si="0"/>
        <v>-0.64603780831623703</v>
      </c>
      <c r="AD15" s="7" t="str">
        <f>IF(AD7&lt;&gt;"",AD7/AB7-1,"")</f>
        <v/>
      </c>
      <c r="AE15" s="7"/>
      <c r="AF15" s="7">
        <f t="shared" si="0"/>
        <v>-0.94716015577427826</v>
      </c>
      <c r="AG15" s="7">
        <f t="shared" si="0"/>
        <v>-0.78081288179606778</v>
      </c>
      <c r="AH15" s="7">
        <f t="shared" si="0"/>
        <v>-1</v>
      </c>
      <c r="AI15" s="7" t="e">
        <f t="shared" si="0"/>
        <v>#DIV/0!</v>
      </c>
      <c r="AJ15" s="7" t="e">
        <f t="shared" si="0"/>
        <v>#DIV/0!</v>
      </c>
    </row>
    <row r="16" spans="1:36" x14ac:dyDescent="0.25">
      <c r="A16" t="s">
        <v>1305</v>
      </c>
      <c r="B16" s="7"/>
      <c r="C16" s="7"/>
      <c r="D16" s="7">
        <f t="shared" si="0"/>
        <v>-0.89454498098134771</v>
      </c>
      <c r="E16" s="7">
        <f t="shared" si="0"/>
        <v>9.3908531261397643E-2</v>
      </c>
      <c r="F16" s="7">
        <f t="shared" si="0"/>
        <v>-0.99998015386885897</v>
      </c>
      <c r="G16" s="7">
        <f t="shared" si="0"/>
        <v>-1</v>
      </c>
      <c r="H16" s="7" t="e">
        <f t="shared" si="0"/>
        <v>#DIV/0!</v>
      </c>
      <c r="I16" s="7" t="str">
        <f>IF(I8&lt;&gt;"",I8/G8-1,"")</f>
        <v/>
      </c>
      <c r="J16" s="7"/>
      <c r="K16" s="7" t="e">
        <f t="shared" si="0"/>
        <v>#REF!</v>
      </c>
      <c r="L16" s="7" t="e">
        <f t="shared" si="0"/>
        <v>#REF!</v>
      </c>
      <c r="M16" s="7" t="e">
        <f t="shared" si="0"/>
        <v>#REF!</v>
      </c>
      <c r="N16" s="7" t="e">
        <f t="shared" si="0"/>
        <v>#REF!</v>
      </c>
      <c r="O16" s="7" t="e">
        <f t="shared" si="0"/>
        <v>#REF!</v>
      </c>
      <c r="P16" s="7" t="str">
        <f t="shared" si="0"/>
        <v/>
      </c>
      <c r="Q16" s="7"/>
      <c r="R16" s="7">
        <f t="shared" si="0"/>
        <v>-0.63186248880757245</v>
      </c>
      <c r="S16" s="7">
        <f t="shared" si="0"/>
        <v>0.11416378347063438</v>
      </c>
      <c r="T16" s="7">
        <f t="shared" si="0"/>
        <v>-0.74720853411730337</v>
      </c>
      <c r="U16" s="7">
        <f t="shared" si="0"/>
        <v>9.6674775000458641</v>
      </c>
      <c r="V16" s="7">
        <f t="shared" si="0"/>
        <v>-0.88038391809450023</v>
      </c>
      <c r="W16" s="7"/>
      <c r="X16" s="7"/>
      <c r="Y16" s="7">
        <f t="shared" si="0"/>
        <v>-0.97276133939290399</v>
      </c>
      <c r="Z16" s="7">
        <f t="shared" si="0"/>
        <v>130.34536694013931</v>
      </c>
      <c r="AA16" s="7">
        <f t="shared" si="0"/>
        <v>-0.90937469512827274</v>
      </c>
      <c r="AB16" s="7">
        <f t="shared" si="0"/>
        <v>3.5560084979239113</v>
      </c>
      <c r="AC16" s="7">
        <f t="shared" si="0"/>
        <v>1.8743395818995356</v>
      </c>
      <c r="AD16" s="7" t="str">
        <f>IF(AD8&lt;&gt;"",AD8/AB8-1,"")</f>
        <v/>
      </c>
      <c r="AE16" s="7"/>
      <c r="AF16" s="7" t="e">
        <f t="shared" si="0"/>
        <v>#DIV/0!</v>
      </c>
      <c r="AG16" s="7" t="e">
        <f t="shared" si="0"/>
        <v>#DIV/0!</v>
      </c>
      <c r="AH16" s="7" t="e">
        <f t="shared" si="0"/>
        <v>#DIV/0!</v>
      </c>
      <c r="AI16" s="7" t="e">
        <f t="shared" si="0"/>
        <v>#DIV/0!</v>
      </c>
      <c r="AJ16" s="7" t="e">
        <f t="shared" si="0"/>
        <v>#DIV/0!</v>
      </c>
    </row>
    <row r="19" spans="1:36" x14ac:dyDescent="0.25">
      <c r="A19" s="4" t="s">
        <v>1303</v>
      </c>
    </row>
    <row r="20" spans="1:36" x14ac:dyDescent="0.25">
      <c r="A20" t="s">
        <v>1239</v>
      </c>
      <c r="B20" s="28" t="e">
        <f t="shared" ref="B20:AI24" si="2">IF(B4&lt;&gt;"",B4/B$4,"")</f>
        <v>#REF!</v>
      </c>
      <c r="C20" s="28">
        <f t="shared" si="2"/>
        <v>1</v>
      </c>
      <c r="D20" s="28">
        <f t="shared" si="2"/>
        <v>1</v>
      </c>
      <c r="E20" s="28">
        <f t="shared" si="2"/>
        <v>1</v>
      </c>
      <c r="F20" s="28">
        <f t="shared" si="2"/>
        <v>1</v>
      </c>
      <c r="G20" s="28">
        <f t="shared" si="2"/>
        <v>1</v>
      </c>
      <c r="H20" s="28">
        <f t="shared" ref="H20" si="3">IF(H4&lt;&gt;"",H4/H$4,"")</f>
        <v>1</v>
      </c>
      <c r="I20" s="28" t="str">
        <f t="shared" si="2"/>
        <v/>
      </c>
      <c r="J20" s="28" t="e">
        <f t="shared" si="2"/>
        <v>#REF!</v>
      </c>
      <c r="K20" s="28" t="e">
        <f t="shared" si="2"/>
        <v>#REF!</v>
      </c>
      <c r="L20" s="28" t="e">
        <f t="shared" si="2"/>
        <v>#REF!</v>
      </c>
      <c r="M20" s="28" t="e">
        <f t="shared" si="2"/>
        <v>#REF!</v>
      </c>
      <c r="N20" s="28" t="e">
        <f t="shared" si="2"/>
        <v>#REF!</v>
      </c>
      <c r="O20" s="28" t="e">
        <f t="shared" si="2"/>
        <v>#REF!</v>
      </c>
      <c r="P20" s="28" t="str">
        <f t="shared" si="2"/>
        <v/>
      </c>
      <c r="Q20" s="28">
        <f t="shared" si="2"/>
        <v>1</v>
      </c>
      <c r="R20" s="28">
        <f t="shared" si="2"/>
        <v>1</v>
      </c>
      <c r="S20" s="28">
        <f t="shared" si="2"/>
        <v>1</v>
      </c>
      <c r="T20" s="28">
        <f t="shared" si="2"/>
        <v>1</v>
      </c>
      <c r="U20" s="28">
        <f t="shared" si="2"/>
        <v>1</v>
      </c>
      <c r="V20" s="28">
        <f t="shared" ref="V20" si="4">IF(V4&lt;&gt;"",V4/V$4,"")</f>
        <v>1</v>
      </c>
      <c r="W20" s="28"/>
      <c r="X20" s="28">
        <f t="shared" si="2"/>
        <v>1</v>
      </c>
      <c r="Y20" s="28">
        <f t="shared" si="2"/>
        <v>1</v>
      </c>
      <c r="Z20" s="28">
        <f t="shared" si="2"/>
        <v>1</v>
      </c>
      <c r="AA20" s="28">
        <f t="shared" si="2"/>
        <v>1</v>
      </c>
      <c r="AB20" s="28">
        <f t="shared" si="2"/>
        <v>1</v>
      </c>
      <c r="AC20" s="28">
        <f t="shared" ref="AC20" si="5">IF(AC4&lt;&gt;"",AC4/AC$4,"")</f>
        <v>1</v>
      </c>
      <c r="AD20" s="28" t="str">
        <f t="shared" si="2"/>
        <v/>
      </c>
      <c r="AE20" s="28">
        <f t="shared" si="2"/>
        <v>1</v>
      </c>
      <c r="AF20" s="28">
        <f t="shared" si="2"/>
        <v>1</v>
      </c>
      <c r="AG20" s="28">
        <f t="shared" si="2"/>
        <v>1</v>
      </c>
      <c r="AH20" s="28">
        <f t="shared" si="2"/>
        <v>1</v>
      </c>
      <c r="AI20" s="28">
        <f t="shared" si="2"/>
        <v>1</v>
      </c>
      <c r="AJ20" s="28">
        <f t="shared" ref="AJ20" si="6">IF(AJ4&lt;&gt;"",AJ4/AJ$4,"")</f>
        <v>1</v>
      </c>
    </row>
    <row r="21" spans="1:36" x14ac:dyDescent="0.25">
      <c r="A21" t="s">
        <v>1298</v>
      </c>
      <c r="B21" s="28" t="e">
        <f t="shared" ref="B21:K21" si="7">IF(B5&lt;&gt;"",B5/B$4,"")</f>
        <v>#REF!</v>
      </c>
      <c r="C21" s="28">
        <f t="shared" si="7"/>
        <v>0.83381749238893221</v>
      </c>
      <c r="D21" s="28">
        <f t="shared" si="7"/>
        <v>0.96689245590456818</v>
      </c>
      <c r="E21" s="28">
        <f t="shared" si="7"/>
        <v>0.95762662179282587</v>
      </c>
      <c r="F21" s="28">
        <f t="shared" si="7"/>
        <v>0.96119857017854238</v>
      </c>
      <c r="G21" s="28">
        <f t="shared" si="7"/>
        <v>0.9612578317856677</v>
      </c>
      <c r="H21" s="28">
        <f t="shared" ref="H21" si="8">IF(H5&lt;&gt;"",H5/H$4,"")</f>
        <v>0.94650904401237645</v>
      </c>
      <c r="I21" s="28" t="str">
        <f t="shared" si="7"/>
        <v/>
      </c>
      <c r="J21" s="28" t="e">
        <f t="shared" si="7"/>
        <v>#REF!</v>
      </c>
      <c r="K21" s="28" t="e">
        <f t="shared" si="7"/>
        <v>#REF!</v>
      </c>
      <c r="L21" s="28" t="e">
        <f t="shared" si="2"/>
        <v>#REF!</v>
      </c>
      <c r="M21" s="28" t="e">
        <f t="shared" si="2"/>
        <v>#REF!</v>
      </c>
      <c r="N21" s="28" t="e">
        <f t="shared" si="2"/>
        <v>#REF!</v>
      </c>
      <c r="O21" s="28" t="e">
        <f t="shared" si="2"/>
        <v>#REF!</v>
      </c>
      <c r="P21" s="28" t="str">
        <f t="shared" si="2"/>
        <v/>
      </c>
      <c r="Q21" s="28">
        <f t="shared" si="2"/>
        <v>0.57555193753746292</v>
      </c>
      <c r="R21" s="28">
        <f t="shared" si="2"/>
        <v>0.7754384935426184</v>
      </c>
      <c r="S21" s="28">
        <f t="shared" si="2"/>
        <v>0.7102473749979481</v>
      </c>
      <c r="T21" s="28">
        <f t="shared" si="2"/>
        <v>0.82015939971868324</v>
      </c>
      <c r="U21" s="28">
        <f t="shared" si="2"/>
        <v>0.71874990448471887</v>
      </c>
      <c r="V21" s="28">
        <f t="shared" ref="V21" si="9">IF(V5&lt;&gt;"",V5/V$4,"")</f>
        <v>0.90559732963354089</v>
      </c>
      <c r="W21" s="28"/>
      <c r="X21" s="28">
        <f t="shared" si="2"/>
        <v>0.72703935195279978</v>
      </c>
      <c r="Y21" s="28">
        <f t="shared" si="2"/>
        <v>0.70467481806526899</v>
      </c>
      <c r="Z21" s="28">
        <f t="shared" si="2"/>
        <v>0.80835789195385388</v>
      </c>
      <c r="AA21" s="28">
        <f t="shared" si="2"/>
        <v>0.69912914916975177</v>
      </c>
      <c r="AB21" s="28">
        <f t="shared" si="2"/>
        <v>0.83335920224624416</v>
      </c>
      <c r="AC21" s="28">
        <f t="shared" ref="AC21" si="10">IF(AC5&lt;&gt;"",AC5/AC$4,"")</f>
        <v>0.88409307203492993</v>
      </c>
      <c r="AD21" s="28" t="str">
        <f t="shared" si="2"/>
        <v/>
      </c>
      <c r="AE21" s="28">
        <f t="shared" si="2"/>
        <v>0.91036469856015068</v>
      </c>
      <c r="AF21" s="28">
        <f t="shared" si="2"/>
        <v>0.99207227459797087</v>
      </c>
      <c r="AG21" s="28">
        <f t="shared" si="2"/>
        <v>0.98912041306158749</v>
      </c>
      <c r="AH21" s="28">
        <f t="shared" si="2"/>
        <v>0.99556647620737893</v>
      </c>
      <c r="AI21" s="28">
        <f t="shared" si="2"/>
        <v>0.9854865305035162</v>
      </c>
      <c r="AJ21" s="28">
        <f t="shared" ref="AJ21" si="11">IF(AJ5&lt;&gt;"",AJ5/AJ$4,"")</f>
        <v>0.99803498008665492</v>
      </c>
    </row>
    <row r="22" spans="1:36" x14ac:dyDescent="0.25">
      <c r="A22" t="s">
        <v>1299</v>
      </c>
      <c r="B22" s="28" t="e">
        <f t="shared" si="2"/>
        <v>#REF!</v>
      </c>
      <c r="C22" s="28">
        <f t="shared" si="2"/>
        <v>6.6200624090778362E-3</v>
      </c>
      <c r="D22" s="28">
        <f t="shared" si="2"/>
        <v>1.3790223514191124E-2</v>
      </c>
      <c r="E22" s="28">
        <f t="shared" si="2"/>
        <v>2.8520302228120836E-2</v>
      </c>
      <c r="F22" s="28">
        <f t="shared" si="2"/>
        <v>3.8462847666084481E-2</v>
      </c>
      <c r="G22" s="28">
        <f t="shared" si="2"/>
        <v>3.8742168214332191E-2</v>
      </c>
      <c r="H22" s="28">
        <f t="shared" ref="H22" si="12">IF(H6&lt;&gt;"",H6/H$4,"")</f>
        <v>3.6656257684607271E-2</v>
      </c>
      <c r="I22" s="28" t="str">
        <f t="shared" si="2"/>
        <v/>
      </c>
      <c r="J22" s="28" t="e">
        <f t="shared" si="2"/>
        <v>#REF!</v>
      </c>
      <c r="K22" s="28" t="e">
        <f t="shared" si="2"/>
        <v>#REF!</v>
      </c>
      <c r="L22" s="28" t="e">
        <f t="shared" si="2"/>
        <v>#REF!</v>
      </c>
      <c r="M22" s="28" t="e">
        <f t="shared" si="2"/>
        <v>#REF!</v>
      </c>
      <c r="N22" s="28" t="e">
        <f t="shared" si="2"/>
        <v>#REF!</v>
      </c>
      <c r="O22" s="28" t="e">
        <f t="shared" si="2"/>
        <v>#REF!</v>
      </c>
      <c r="P22" s="28" t="str">
        <f t="shared" si="2"/>
        <v/>
      </c>
      <c r="Q22" s="28">
        <f t="shared" si="2"/>
        <v>3.1533932493467046E-2</v>
      </c>
      <c r="R22" s="28">
        <f t="shared" si="2"/>
        <v>4.8857815237454999E-2</v>
      </c>
      <c r="S22" s="28">
        <f t="shared" si="2"/>
        <v>7.2719092605079375E-2</v>
      </c>
      <c r="T22" s="28">
        <f t="shared" si="2"/>
        <v>4.8079128587100332E-2</v>
      </c>
      <c r="U22" s="28">
        <f t="shared" si="2"/>
        <v>1.2702730391162074E-2</v>
      </c>
      <c r="V22" s="28">
        <f t="shared" ref="V22" si="13">IF(V6&lt;&gt;"",V6/V$4,"")</f>
        <v>7.954695755169338E-3</v>
      </c>
      <c r="W22" s="28"/>
      <c r="X22" s="28">
        <f t="shared" si="2"/>
        <v>2.8354350177048716E-2</v>
      </c>
      <c r="Y22" s="28">
        <f t="shared" si="2"/>
        <v>1.5878342074762752E-2</v>
      </c>
      <c r="Z22" s="28">
        <f t="shared" si="2"/>
        <v>2.1485296543925208E-2</v>
      </c>
      <c r="AA22" s="28">
        <f t="shared" si="2"/>
        <v>1.8352478223541812E-2</v>
      </c>
      <c r="AB22" s="28">
        <f t="shared" si="2"/>
        <v>1.6427784788397945E-2</v>
      </c>
      <c r="AC22" s="28">
        <f t="shared" ref="AC22" si="14">IF(AC6&lt;&gt;"",AC6/AC$4,"")</f>
        <v>1.3738008139358372E-2</v>
      </c>
      <c r="AD22" s="28" t="str">
        <f t="shared" si="2"/>
        <v/>
      </c>
      <c r="AE22" s="28">
        <f t="shared" si="2"/>
        <v>4.1830184930129174E-2</v>
      </c>
      <c r="AF22" s="28">
        <f t="shared" si="2"/>
        <v>7.3840086648785021E-3</v>
      </c>
      <c r="AG22" s="28">
        <f t="shared" si="2"/>
        <v>1.0795545709080347E-2</v>
      </c>
      <c r="AH22" s="28">
        <f t="shared" si="2"/>
        <v>4.4335237926211414E-3</v>
      </c>
      <c r="AI22" s="28">
        <f t="shared" si="2"/>
        <v>1.4513469496483846E-2</v>
      </c>
      <c r="AJ22" s="28">
        <f t="shared" ref="AJ22" si="15">IF(AJ6&lt;&gt;"",AJ6/AJ$4,"")</f>
        <v>1.9650199133450512E-3</v>
      </c>
    </row>
    <row r="23" spans="1:36" x14ac:dyDescent="0.25">
      <c r="A23" t="s">
        <v>1304</v>
      </c>
      <c r="B23" s="28" t="e">
        <f t="shared" si="2"/>
        <v>#REF!</v>
      </c>
      <c r="C23" s="28">
        <f t="shared" si="2"/>
        <v>3.8436203565985566E-2</v>
      </c>
      <c r="D23" s="28">
        <f t="shared" si="2"/>
        <v>5.5692345082137405E-6</v>
      </c>
      <c r="E23" s="28">
        <f t="shared" si="2"/>
        <v>1.343779739342258E-3</v>
      </c>
      <c r="F23" s="28">
        <f t="shared" si="2"/>
        <v>3.3839293336983538E-4</v>
      </c>
      <c r="G23" s="28">
        <f t="shared" si="2"/>
        <v>0</v>
      </c>
      <c r="H23" s="28">
        <f t="shared" ref="H23" si="16">IF(H7&lt;&gt;"",H7/H$4,"")</f>
        <v>1.6834698303016232E-2</v>
      </c>
      <c r="I23" s="28" t="str">
        <f t="shared" si="2"/>
        <v/>
      </c>
      <c r="J23" s="28" t="e">
        <f t="shared" si="2"/>
        <v>#REF!</v>
      </c>
      <c r="K23" s="28" t="e">
        <f t="shared" si="2"/>
        <v>#REF!</v>
      </c>
      <c r="L23" s="28" t="e">
        <f t="shared" si="2"/>
        <v>#REF!</v>
      </c>
      <c r="M23" s="28" t="e">
        <f t="shared" si="2"/>
        <v>#REF!</v>
      </c>
      <c r="N23" s="28" t="e">
        <f t="shared" si="2"/>
        <v>#REF!</v>
      </c>
      <c r="O23" s="28" t="e">
        <f t="shared" si="2"/>
        <v>#REF!</v>
      </c>
      <c r="P23" s="28" t="str">
        <f t="shared" si="2"/>
        <v/>
      </c>
      <c r="Q23" s="28">
        <f t="shared" si="2"/>
        <v>4.4316330157935253E-5</v>
      </c>
      <c r="R23" s="28">
        <f t="shared" si="2"/>
        <v>5.1193049199782929E-5</v>
      </c>
      <c r="S23" s="28">
        <f t="shared" si="2"/>
        <v>3.6481819961577795E-2</v>
      </c>
      <c r="T23" s="28">
        <f t="shared" si="2"/>
        <v>8.6751562910492477E-2</v>
      </c>
      <c r="U23" s="28">
        <f t="shared" si="2"/>
        <v>1.3075701585518252E-2</v>
      </c>
      <c r="V23" s="28">
        <f t="shared" ref="V23" si="17">IF(V7&lt;&gt;"",V7/V$4,"")</f>
        <v>3.6160408445592256E-2</v>
      </c>
      <c r="W23" s="28"/>
      <c r="X23" s="28">
        <f t="shared" si="2"/>
        <v>0.14324342259290718</v>
      </c>
      <c r="Y23" s="28">
        <f t="shared" si="2"/>
        <v>0.27844756730466386</v>
      </c>
      <c r="Z23" s="28">
        <f t="shared" si="2"/>
        <v>3.3256340199223265E-2</v>
      </c>
      <c r="AA23" s="28">
        <f t="shared" si="2"/>
        <v>0.27393805964658924</v>
      </c>
      <c r="AB23" s="28">
        <f t="shared" si="2"/>
        <v>0.11681828907984348</v>
      </c>
      <c r="AC23" s="28">
        <f t="shared" ref="AC23" si="18">IF(AC7&lt;&gt;"",AC7/AC$4,"")</f>
        <v>3.0760886957041524E-2</v>
      </c>
      <c r="AD23" s="28" t="str">
        <f t="shared" si="2"/>
        <v/>
      </c>
      <c r="AE23" s="28">
        <f t="shared" si="2"/>
        <v>4.7805116509720191E-2</v>
      </c>
      <c r="AF23" s="28">
        <f t="shared" si="2"/>
        <v>5.4371673715057135E-4</v>
      </c>
      <c r="AG23" s="28">
        <f t="shared" si="2"/>
        <v>8.4041229332138258E-5</v>
      </c>
      <c r="AH23" s="28">
        <f t="shared" si="2"/>
        <v>0</v>
      </c>
      <c r="AI23" s="28">
        <f t="shared" si="2"/>
        <v>0</v>
      </c>
      <c r="AJ23" s="28">
        <f t="shared" ref="AJ23" si="19">IF(AJ7&lt;&gt;"",AJ7/AJ$4,"")</f>
        <v>0</v>
      </c>
    </row>
    <row r="24" spans="1:36" x14ac:dyDescent="0.25">
      <c r="A24" t="s">
        <v>1305</v>
      </c>
      <c r="B24" s="28" t="e">
        <f t="shared" si="2"/>
        <v>#REF!</v>
      </c>
      <c r="C24" s="28">
        <f t="shared" si="2"/>
        <v>0.12112624163600447</v>
      </c>
      <c r="D24" s="28">
        <f t="shared" si="2"/>
        <v>1.931175134673253E-2</v>
      </c>
      <c r="E24" s="28">
        <f t="shared" si="2"/>
        <v>1.2509296239711113E-2</v>
      </c>
      <c r="F24" s="28">
        <f t="shared" si="2"/>
        <v>1.8922200331583557E-7</v>
      </c>
      <c r="G24" s="28">
        <f t="shared" si="2"/>
        <v>0</v>
      </c>
      <c r="H24" s="28">
        <f t="shared" ref="H24" si="20">IF(H8&lt;&gt;"",H8/H$4,"")</f>
        <v>0</v>
      </c>
      <c r="I24" s="28" t="str">
        <f t="shared" si="2"/>
        <v/>
      </c>
      <c r="J24" s="28" t="e">
        <f t="shared" si="2"/>
        <v>#REF!</v>
      </c>
      <c r="K24" s="28" t="e">
        <f t="shared" si="2"/>
        <v>#REF!</v>
      </c>
      <c r="L24" s="28" t="e">
        <f t="shared" si="2"/>
        <v>#REF!</v>
      </c>
      <c r="M24" s="28" t="e">
        <f t="shared" si="2"/>
        <v>#REF!</v>
      </c>
      <c r="N24" s="28" t="e">
        <f t="shared" si="2"/>
        <v>#REF!</v>
      </c>
      <c r="O24" s="28" t="e">
        <f t="shared" si="2"/>
        <v>#REF!</v>
      </c>
      <c r="P24" s="28" t="str">
        <f t="shared" si="2"/>
        <v/>
      </c>
      <c r="Q24" s="28">
        <f t="shared" si="2"/>
        <v>0.39286981363891199</v>
      </c>
      <c r="R24" s="28">
        <f t="shared" si="2"/>
        <v>0.17565249817072673</v>
      </c>
      <c r="S24" s="28">
        <f t="shared" si="2"/>
        <v>0.18055171243539461</v>
      </c>
      <c r="T24" s="28">
        <f t="shared" si="2"/>
        <v>4.500990878372392E-2</v>
      </c>
      <c r="U24" s="28">
        <f t="shared" si="2"/>
        <v>0.25547166353860079</v>
      </c>
      <c r="V24" s="28">
        <f t="shared" ref="V24" si="21">IF(V8&lt;&gt;"",V8/V$4,"")</f>
        <v>5.0287566165697468E-2</v>
      </c>
      <c r="W24" s="28"/>
      <c r="X24" s="28">
        <f t="shared" si="2"/>
        <v>0.10136287527724443</v>
      </c>
      <c r="Y24" s="28">
        <f t="shared" si="2"/>
        <v>9.9927255530436092E-4</v>
      </c>
      <c r="Z24" s="28">
        <f t="shared" si="2"/>
        <v>0.13690047130299757</v>
      </c>
      <c r="AA24" s="28">
        <f t="shared" si="2"/>
        <v>8.5803129601171955E-3</v>
      </c>
      <c r="AB24" s="28">
        <f t="shared" si="2"/>
        <v>3.3394723885514482E-2</v>
      </c>
      <c r="AC24" s="28">
        <f t="shared" ref="AC24" si="22">IF(AC8&lt;&gt;"",AC8/AC$4,"")</f>
        <v>7.1408032868670077E-2</v>
      </c>
      <c r="AD24" s="28" t="str">
        <f t="shared" si="2"/>
        <v/>
      </c>
      <c r="AE24" s="28">
        <f t="shared" si="2"/>
        <v>0</v>
      </c>
      <c r="AF24" s="28">
        <f t="shared" si="2"/>
        <v>0</v>
      </c>
      <c r="AG24" s="28">
        <f t="shared" si="2"/>
        <v>0</v>
      </c>
      <c r="AH24" s="28">
        <f t="shared" si="2"/>
        <v>0</v>
      </c>
      <c r="AI24" s="28">
        <f t="shared" si="2"/>
        <v>0</v>
      </c>
      <c r="AJ24" s="28">
        <f t="shared" ref="AJ24" si="23">IF(AJ8&lt;&gt;"",AJ8/AJ$4,"")</f>
        <v>0</v>
      </c>
    </row>
    <row r="28" spans="1:36" x14ac:dyDescent="0.25">
      <c r="A28" t="s">
        <v>748</v>
      </c>
      <c r="B28" s="101"/>
      <c r="C28" s="101">
        <v>8.2687780199999992</v>
      </c>
      <c r="D28" s="101">
        <v>6.34208909</v>
      </c>
      <c r="E28" s="101">
        <v>10.607674150000001</v>
      </c>
      <c r="F28" s="101">
        <v>13.969284869999999</v>
      </c>
      <c r="G28" s="101">
        <v>16.235792379999999</v>
      </c>
      <c r="H28" s="101"/>
      <c r="X28">
        <v>8.4343274600000004</v>
      </c>
      <c r="Y28">
        <v>22.58717944</v>
      </c>
      <c r="Z28">
        <v>24.84109338</v>
      </c>
      <c r="AA28">
        <v>31.065312710000001</v>
      </c>
      <c r="AB28">
        <v>43.347130419999999</v>
      </c>
    </row>
    <row r="29" spans="1:36" x14ac:dyDescent="0.25">
      <c r="A29" t="s">
        <v>749</v>
      </c>
      <c r="B29" s="101"/>
      <c r="C29" s="101">
        <v>5.6844887300000009</v>
      </c>
      <c r="D29" s="101">
        <v>6.1989094800000002</v>
      </c>
      <c r="E29" s="101">
        <v>10.511882999999999</v>
      </c>
      <c r="F29" s="101">
        <v>13.897644489999999</v>
      </c>
      <c r="G29" s="101">
        <v>16.22309405</v>
      </c>
      <c r="H29" s="101"/>
      <c r="X29">
        <v>0.12239686</v>
      </c>
      <c r="Y29">
        <v>5.6046760000000001E-2</v>
      </c>
      <c r="Z29">
        <v>9.4079999999999994E-5</v>
      </c>
      <c r="AA29">
        <v>1.1435615100000001</v>
      </c>
      <c r="AB29">
        <v>7.6380999999999997E-4</v>
      </c>
    </row>
    <row r="30" spans="1:36" x14ac:dyDescent="0.25">
      <c r="A30" t="s">
        <v>750</v>
      </c>
      <c r="B30" s="101"/>
      <c r="C30" s="101">
        <v>0.61872773999999997</v>
      </c>
      <c r="D30" s="101">
        <v>0.43486477000000001</v>
      </c>
      <c r="E30" s="101">
        <v>0.67496623</v>
      </c>
      <c r="F30" s="101">
        <v>1.2635866299999998</v>
      </c>
      <c r="G30" s="101">
        <v>2.0150235099999998</v>
      </c>
      <c r="H30" s="101"/>
      <c r="X30">
        <v>0</v>
      </c>
      <c r="Y30">
        <v>0</v>
      </c>
      <c r="Z30">
        <v>0</v>
      </c>
      <c r="AA30">
        <v>0</v>
      </c>
      <c r="AB30">
        <v>0</v>
      </c>
    </row>
    <row r="31" spans="1:36" x14ac:dyDescent="0.25">
      <c r="A31" t="s">
        <v>751</v>
      </c>
      <c r="B31" s="101"/>
      <c r="C31" s="101">
        <v>4.7760000000000001E-4</v>
      </c>
      <c r="D31" s="101">
        <v>3.8794699999999999E-3</v>
      </c>
      <c r="E31" s="101">
        <v>2.6528599999999999E-3</v>
      </c>
      <c r="F31" s="101">
        <v>2.01687E-3</v>
      </c>
      <c r="G31" s="101">
        <v>0</v>
      </c>
      <c r="H31" s="101"/>
      <c r="X31">
        <v>0</v>
      </c>
      <c r="Y31">
        <v>0</v>
      </c>
      <c r="Z31">
        <v>0</v>
      </c>
      <c r="AA31">
        <v>0</v>
      </c>
      <c r="AB31">
        <v>0</v>
      </c>
    </row>
    <row r="32" spans="1:36" x14ac:dyDescent="0.25">
      <c r="A32" t="s">
        <v>752</v>
      </c>
      <c r="B32" s="101"/>
      <c r="C32" s="101">
        <v>2.8359940899999998</v>
      </c>
      <c r="D32" s="101">
        <v>3.4164647000000001</v>
      </c>
      <c r="E32" s="101">
        <v>4.26583018</v>
      </c>
      <c r="F32" s="101">
        <v>6.1853472400000005</v>
      </c>
      <c r="G32" s="101">
        <v>6.86691669</v>
      </c>
      <c r="H32" s="101"/>
      <c r="X32">
        <v>0</v>
      </c>
      <c r="Y32">
        <v>0</v>
      </c>
      <c r="Z32">
        <v>0</v>
      </c>
      <c r="AA32">
        <v>0</v>
      </c>
      <c r="AB32">
        <v>0</v>
      </c>
    </row>
    <row r="33" spans="1:36" x14ac:dyDescent="0.25">
      <c r="A33" t="s">
        <v>753</v>
      </c>
      <c r="B33" s="101"/>
      <c r="C33" s="101">
        <v>0</v>
      </c>
      <c r="D33" s="101">
        <v>0</v>
      </c>
      <c r="E33" s="101">
        <v>0</v>
      </c>
      <c r="F33" s="101">
        <v>0</v>
      </c>
      <c r="G33" s="101">
        <v>0</v>
      </c>
      <c r="H33" s="101"/>
      <c r="X33">
        <v>0</v>
      </c>
      <c r="Y33">
        <v>0</v>
      </c>
      <c r="Z33">
        <v>0</v>
      </c>
      <c r="AA33">
        <v>0</v>
      </c>
      <c r="AB33">
        <v>0</v>
      </c>
    </row>
    <row r="34" spans="1:36" x14ac:dyDescent="0.25">
      <c r="A34" t="s">
        <v>754</v>
      </c>
      <c r="B34" s="101"/>
      <c r="C34" s="101">
        <v>0.37866687999999998</v>
      </c>
      <c r="D34" s="101">
        <v>0</v>
      </c>
      <c r="E34" s="101">
        <v>5.0000000000000004E-8</v>
      </c>
      <c r="F34" s="101">
        <v>0</v>
      </c>
      <c r="G34" s="101">
        <v>0</v>
      </c>
      <c r="H34" s="101"/>
      <c r="X34">
        <v>0.12239686</v>
      </c>
      <c r="Y34">
        <v>5.6046760000000001E-2</v>
      </c>
      <c r="Z34">
        <v>9.4079999999999994E-5</v>
      </c>
      <c r="AA34">
        <v>1.1435615100000001</v>
      </c>
      <c r="AB34">
        <v>7.6380999999999997E-4</v>
      </c>
    </row>
    <row r="35" spans="1:36" x14ac:dyDescent="0.25">
      <c r="A35" t="s">
        <v>755</v>
      </c>
      <c r="B35" s="101"/>
      <c r="C35" s="101">
        <v>1.8506224199999999</v>
      </c>
      <c r="D35" s="101">
        <v>2.3436947900000002</v>
      </c>
      <c r="E35" s="101">
        <v>5.5684335700000007</v>
      </c>
      <c r="F35" s="101">
        <v>6.4466927500000004</v>
      </c>
      <c r="G35" s="101">
        <v>7.3411538499999995</v>
      </c>
      <c r="H35" s="101"/>
      <c r="X35">
        <v>0</v>
      </c>
      <c r="Y35">
        <v>0</v>
      </c>
      <c r="Z35">
        <v>0</v>
      </c>
      <c r="AA35">
        <v>0</v>
      </c>
      <c r="AB35">
        <v>0</v>
      </c>
    </row>
    <row r="36" spans="1:36" x14ac:dyDescent="0.25">
      <c r="A36" t="s">
        <v>756</v>
      </c>
      <c r="B36" s="101"/>
      <c r="C36" s="101">
        <v>0</v>
      </c>
      <c r="D36" s="101">
        <v>5.75E-6</v>
      </c>
      <c r="E36" s="101">
        <v>1.1000000000000001E-7</v>
      </c>
      <c r="F36" s="101">
        <v>0</v>
      </c>
      <c r="G36" s="101">
        <v>0</v>
      </c>
      <c r="H36" s="101"/>
      <c r="X36">
        <v>0</v>
      </c>
      <c r="Y36">
        <v>0</v>
      </c>
      <c r="Z36">
        <v>0</v>
      </c>
      <c r="AA36">
        <v>0</v>
      </c>
      <c r="AB36">
        <v>0</v>
      </c>
    </row>
    <row r="37" spans="1:36" x14ac:dyDescent="0.25">
      <c r="A37" t="s">
        <v>757</v>
      </c>
      <c r="B37" s="101"/>
      <c r="C37" s="101">
        <v>0</v>
      </c>
      <c r="D37" s="101">
        <v>0</v>
      </c>
      <c r="E37" s="101">
        <v>0</v>
      </c>
      <c r="F37" s="101">
        <v>0</v>
      </c>
      <c r="G37" s="101">
        <v>0</v>
      </c>
      <c r="H37" s="101"/>
      <c r="X37">
        <v>0</v>
      </c>
      <c r="Y37">
        <v>0</v>
      </c>
      <c r="Z37">
        <v>0</v>
      </c>
      <c r="AA37">
        <v>0</v>
      </c>
      <c r="AB37">
        <v>0</v>
      </c>
    </row>
    <row r="38" spans="1:36" x14ac:dyDescent="0.25">
      <c r="A38" t="s">
        <v>758</v>
      </c>
      <c r="B38" s="101"/>
      <c r="C38" s="101">
        <v>0</v>
      </c>
      <c r="D38" s="101">
        <v>0</v>
      </c>
      <c r="E38" s="101">
        <v>0</v>
      </c>
      <c r="F38" s="101">
        <v>9.9999999999999995E-7</v>
      </c>
      <c r="G38" s="101">
        <v>0</v>
      </c>
      <c r="H38" s="101"/>
      <c r="X38">
        <v>0</v>
      </c>
      <c r="Y38">
        <v>0</v>
      </c>
      <c r="Z38">
        <v>0</v>
      </c>
      <c r="AA38">
        <v>0</v>
      </c>
      <c r="AB38">
        <v>0</v>
      </c>
    </row>
    <row r="39" spans="1:36" x14ac:dyDescent="0.25">
      <c r="B39" s="101"/>
      <c r="C39" s="101"/>
      <c r="D39" s="101"/>
      <c r="E39" s="101"/>
      <c r="F39" s="101"/>
      <c r="G39" s="101"/>
      <c r="H39" s="101"/>
    </row>
    <row r="40" spans="1:36" x14ac:dyDescent="0.25">
      <c r="C40" s="28"/>
    </row>
    <row r="41" spans="1:36" x14ac:dyDescent="0.25">
      <c r="A41" t="s">
        <v>748</v>
      </c>
      <c r="X41" s="100">
        <v>8.4343274600000004</v>
      </c>
      <c r="Y41" s="100">
        <v>22.587179440000003</v>
      </c>
      <c r="Z41" s="100">
        <v>24.84109338</v>
      </c>
      <c r="AA41" s="100">
        <v>31.065312710000001</v>
      </c>
      <c r="AB41" s="100">
        <v>43.347130419999999</v>
      </c>
      <c r="AC41" s="100">
        <v>61.815155700000005</v>
      </c>
      <c r="AE41" s="101">
        <v>1.3822937800000001</v>
      </c>
      <c r="AF41" s="101">
        <v>6.9982824299999997</v>
      </c>
      <c r="AG41" s="101">
        <v>9.8944725899999995</v>
      </c>
      <c r="AH41" s="101">
        <v>12.88843316</v>
      </c>
      <c r="AI41" s="101">
        <v>13.913952199999999</v>
      </c>
      <c r="AJ41" s="101"/>
    </row>
    <row r="42" spans="1:36" x14ac:dyDescent="0.25">
      <c r="A42" t="s">
        <v>749</v>
      </c>
      <c r="C42">
        <v>32.952587770000001</v>
      </c>
      <c r="D42">
        <v>256.53309994</v>
      </c>
      <c r="E42">
        <v>310.28438211000002</v>
      </c>
      <c r="F42">
        <v>258.40628312000001</v>
      </c>
      <c r="G42">
        <v>490.8972867</v>
      </c>
      <c r="X42" s="100">
        <v>0.12239686</v>
      </c>
      <c r="Y42" s="100">
        <v>5.6046760000000001E-2</v>
      </c>
      <c r="Z42" s="100">
        <v>9.4079999999999994E-5</v>
      </c>
      <c r="AA42" s="100">
        <v>1.1435615100000001</v>
      </c>
      <c r="AB42" s="100">
        <v>7.6380999999999997E-4</v>
      </c>
      <c r="AC42" s="100">
        <v>1.6995620900000001</v>
      </c>
      <c r="AE42" s="101">
        <v>0.31396928000000002</v>
      </c>
      <c r="AF42" s="101">
        <v>6.0677206100000003</v>
      </c>
      <c r="AG42" s="101">
        <v>9.4076663800000002</v>
      </c>
      <c r="AH42" s="101">
        <v>11.44355968</v>
      </c>
      <c r="AI42" s="101">
        <v>13.373018999999999</v>
      </c>
      <c r="AJ42" s="101"/>
    </row>
    <row r="43" spans="1:36" x14ac:dyDescent="0.25">
      <c r="A43" t="s">
        <v>759</v>
      </c>
      <c r="X43" s="100">
        <v>0</v>
      </c>
      <c r="Y43" s="100">
        <v>3.6888800000000003E-3</v>
      </c>
      <c r="Z43" s="100">
        <v>0</v>
      </c>
      <c r="AA43" s="100">
        <v>0</v>
      </c>
      <c r="AB43" s="100">
        <v>0</v>
      </c>
      <c r="AC43" s="100">
        <v>0</v>
      </c>
      <c r="AE43" s="101">
        <v>0</v>
      </c>
      <c r="AF43" s="101">
        <v>0</v>
      </c>
      <c r="AG43" s="101">
        <v>0</v>
      </c>
      <c r="AH43" s="101">
        <v>0</v>
      </c>
      <c r="AI43" s="101">
        <v>0</v>
      </c>
      <c r="AJ43" s="101"/>
    </row>
    <row r="44" spans="1:36" x14ac:dyDescent="0.25">
      <c r="A44" t="s">
        <v>762</v>
      </c>
      <c r="C44" s="7">
        <f>+C35/C42</f>
        <v>5.6160154489742514E-2</v>
      </c>
      <c r="D44" s="7">
        <f>+D35/D42</f>
        <v>9.1360327012309991E-3</v>
      </c>
      <c r="E44" s="7">
        <f>+E35/E42</f>
        <v>1.7946225756299637E-2</v>
      </c>
      <c r="F44" s="7">
        <f>+F35/F42</f>
        <v>2.4947894734456796E-2</v>
      </c>
      <c r="G44" s="7">
        <f>+G35/G42</f>
        <v>1.4954561878616306E-2</v>
      </c>
      <c r="H44" s="7"/>
      <c r="X44" s="100">
        <v>2.6103200000000002E-3</v>
      </c>
      <c r="Y44" s="100">
        <v>2.9026979599999998</v>
      </c>
      <c r="Z44" s="100">
        <v>2.3370269800000001</v>
      </c>
      <c r="AA44" s="100">
        <v>1.9109840600000001</v>
      </c>
      <c r="AB44" s="100">
        <v>2.0769973200000003</v>
      </c>
      <c r="AC44" s="100">
        <v>1.3820888999999998</v>
      </c>
      <c r="AE44" s="101">
        <v>0.13795354999999998</v>
      </c>
      <c r="AF44" s="101">
        <v>0.28259318</v>
      </c>
      <c r="AG44" s="101">
        <v>0.40885061</v>
      </c>
      <c r="AH44" s="101">
        <v>0.49194942999999997</v>
      </c>
      <c r="AI44" s="101">
        <v>0.47834415000000002</v>
      </c>
      <c r="AJ44" s="101"/>
    </row>
    <row r="45" spans="1:36" x14ac:dyDescent="0.25">
      <c r="A45" s="9" t="s">
        <v>773</v>
      </c>
      <c r="X45" s="100">
        <v>1.4448166899999999</v>
      </c>
      <c r="Y45" s="100">
        <v>16.134462970000001</v>
      </c>
      <c r="Z45" s="100">
        <v>22.20852232</v>
      </c>
      <c r="AA45" s="100">
        <v>28.010767140000002</v>
      </c>
      <c r="AB45" s="255">
        <v>41.26936929</v>
      </c>
      <c r="AC45" s="255">
        <v>58.733504709999998</v>
      </c>
      <c r="AE45" s="101">
        <v>0</v>
      </c>
      <c r="AF45" s="101">
        <v>0</v>
      </c>
      <c r="AG45" s="101">
        <v>0</v>
      </c>
      <c r="AH45" s="101">
        <v>0</v>
      </c>
      <c r="AI45" s="101">
        <v>0</v>
      </c>
      <c r="AJ45" s="101"/>
    </row>
    <row r="46" spans="1:36" x14ac:dyDescent="0.25">
      <c r="A46" t="s">
        <v>778</v>
      </c>
      <c r="C46">
        <v>180.21908033000003</v>
      </c>
      <c r="D46">
        <v>207.94534008000002</v>
      </c>
      <c r="E46">
        <v>266.04678818999997</v>
      </c>
      <c r="F46">
        <v>311.75748423000005</v>
      </c>
      <c r="G46">
        <v>375.12824899999998</v>
      </c>
      <c r="X46" s="100">
        <v>6.86450359</v>
      </c>
      <c r="Y46" s="100">
        <v>3.4902828700000001</v>
      </c>
      <c r="Z46" s="100">
        <v>0.29544999999999999</v>
      </c>
      <c r="AA46" s="100">
        <v>0</v>
      </c>
      <c r="AB46" s="100">
        <v>0</v>
      </c>
      <c r="AC46" s="100">
        <v>0</v>
      </c>
      <c r="AE46" s="101">
        <v>0.93037094999999992</v>
      </c>
      <c r="AF46" s="101">
        <v>0.64796863999999998</v>
      </c>
      <c r="AG46" s="101">
        <v>7.79556E-2</v>
      </c>
      <c r="AH46" s="101">
        <v>0.95292405000000002</v>
      </c>
      <c r="AI46" s="101">
        <v>6.2589050000000007E-2</v>
      </c>
      <c r="AJ46" s="101"/>
    </row>
    <row r="48" spans="1:36" x14ac:dyDescent="0.25">
      <c r="A48" t="s">
        <v>1390</v>
      </c>
      <c r="B48" s="7"/>
      <c r="C48" s="7">
        <f>+C32/C46</f>
        <v>1.5736369782860936E-2</v>
      </c>
      <c r="D48" s="7">
        <f>+D32/D46</f>
        <v>1.64296285681883E-2</v>
      </c>
      <c r="E48" s="7">
        <f>+E32/E46</f>
        <v>1.6034135232459619E-2</v>
      </c>
      <c r="F48" s="7">
        <f>+F32/F46</f>
        <v>1.9840252609418484E-2</v>
      </c>
      <c r="G48" s="7">
        <f>+G32/G46</f>
        <v>1.8305517401863276E-2</v>
      </c>
      <c r="H48" s="7"/>
      <c r="AE48" s="7">
        <f>+AE42/AE41</f>
        <v>0.22713643405094391</v>
      </c>
      <c r="AF48" s="7">
        <f t="shared" ref="AF48:AI48" si="24">+AF42/AF41</f>
        <v>0.86702997066667409</v>
      </c>
      <c r="AG48" s="7">
        <f t="shared" si="24"/>
        <v>0.95080018610673622</v>
      </c>
      <c r="AH48" s="7">
        <f t="shared" si="24"/>
        <v>0.8878937833588455</v>
      </c>
      <c r="AI48" s="7">
        <f t="shared" si="24"/>
        <v>0.96112296547921161</v>
      </c>
      <c r="AJ48" s="7"/>
    </row>
    <row r="49" spans="1:29" x14ac:dyDescent="0.25">
      <c r="A49" t="s">
        <v>748</v>
      </c>
    </row>
    <row r="50" spans="1:29" x14ac:dyDescent="0.25">
      <c r="A50" t="s">
        <v>749</v>
      </c>
      <c r="X50" s="153">
        <f t="shared" ref="X50:AB54" si="25">+X42/X$41</f>
        <v>1.4511751005693107E-2</v>
      </c>
      <c r="Y50" s="153">
        <f t="shared" si="25"/>
        <v>2.4813527580493685E-3</v>
      </c>
      <c r="Z50" s="153">
        <f t="shared" si="25"/>
        <v>3.7872729094825373E-6</v>
      </c>
      <c r="AA50" s="153">
        <f t="shared" si="25"/>
        <v>3.681152418053351E-2</v>
      </c>
      <c r="AB50" s="153">
        <f t="shared" si="25"/>
        <v>1.7620774261162729E-5</v>
      </c>
      <c r="AC50" s="153">
        <f t="shared" ref="AC50" si="26">+AC42/AC$41</f>
        <v>2.7494262058455027E-2</v>
      </c>
    </row>
    <row r="51" spans="1:29" x14ac:dyDescent="0.25">
      <c r="A51" t="s">
        <v>759</v>
      </c>
      <c r="X51" s="153">
        <f t="shared" si="25"/>
        <v>0</v>
      </c>
      <c r="Y51" s="153">
        <f t="shared" si="25"/>
        <v>1.6331742570155984E-4</v>
      </c>
      <c r="Z51" s="153">
        <f t="shared" si="25"/>
        <v>0</v>
      </c>
      <c r="AA51" s="153">
        <f t="shared" si="25"/>
        <v>0</v>
      </c>
      <c r="AB51" s="153">
        <f t="shared" si="25"/>
        <v>0</v>
      </c>
      <c r="AC51" s="153">
        <f t="shared" ref="AC51" si="27">+AC43/AC$41</f>
        <v>0</v>
      </c>
    </row>
    <row r="52" spans="1:29" x14ac:dyDescent="0.25">
      <c r="A52" t="s">
        <v>762</v>
      </c>
      <c r="X52" s="153">
        <f t="shared" si="25"/>
        <v>3.0948762807461592E-4</v>
      </c>
      <c r="Y52" s="153">
        <f t="shared" si="25"/>
        <v>0.12851086465712336</v>
      </c>
      <c r="Z52" s="153">
        <f t="shared" si="25"/>
        <v>9.407907068541442E-2</v>
      </c>
      <c r="AA52" s="153">
        <f t="shared" si="25"/>
        <v>6.1515043413190869E-2</v>
      </c>
      <c r="AB52" s="153">
        <f t="shared" si="25"/>
        <v>4.7915451377646238E-2</v>
      </c>
      <c r="AC52" s="153">
        <f t="shared" ref="AC52" si="28">+AC44/AC$41</f>
        <v>2.2358414928331235E-2</v>
      </c>
    </row>
    <row r="53" spans="1:29" x14ac:dyDescent="0.25">
      <c r="A53" t="s">
        <v>773</v>
      </c>
      <c r="X53" s="153">
        <f t="shared" si="25"/>
        <v>0.17130194397266144</v>
      </c>
      <c r="Y53" s="153">
        <f t="shared" si="25"/>
        <v>0.71431951089152901</v>
      </c>
      <c r="Z53" s="153">
        <f t="shared" si="25"/>
        <v>0.8940235431778728</v>
      </c>
      <c r="AA53" s="153">
        <f t="shared" si="25"/>
        <v>0.90167343240627573</v>
      </c>
      <c r="AB53" s="153">
        <f t="shared" si="25"/>
        <v>0.95206692784809266</v>
      </c>
      <c r="AC53" s="153">
        <f t="shared" ref="AC53" si="29">+AC45/AC$41</f>
        <v>0.95014732301321358</v>
      </c>
    </row>
    <row r="54" spans="1:29" x14ac:dyDescent="0.25">
      <c r="A54" t="s">
        <v>778</v>
      </c>
      <c r="X54" s="153">
        <f t="shared" si="25"/>
        <v>0.81387681739357076</v>
      </c>
      <c r="Y54" s="153">
        <f t="shared" si="25"/>
        <v>0.15452495426759666</v>
      </c>
      <c r="Z54" s="153">
        <f t="shared" si="25"/>
        <v>1.1893598863803312E-2</v>
      </c>
      <c r="AA54" s="153">
        <f t="shared" si="25"/>
        <v>0</v>
      </c>
      <c r="AB54" s="153">
        <f t="shared" si="25"/>
        <v>0</v>
      </c>
      <c r="AC54" s="153">
        <f t="shared" ref="AC54" si="30">+AC46/AC$41</f>
        <v>0</v>
      </c>
    </row>
  </sheetData>
  <mergeCells count="3">
    <mergeCell ref="Q2:V2"/>
    <mergeCell ref="X2:AC2"/>
    <mergeCell ref="AE2:AJ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2"/>
  <sheetViews>
    <sheetView topLeftCell="C1" workbookViewId="0">
      <selection activeCell="R14" sqref="R14"/>
    </sheetView>
  </sheetViews>
  <sheetFormatPr baseColWidth="10" defaultRowHeight="15" x14ac:dyDescent="0.25"/>
  <cols>
    <col min="10" max="10" width="18.7109375" bestFit="1" customWidth="1"/>
    <col min="11" max="16" width="8.85546875" bestFit="1" customWidth="1"/>
    <col min="17" max="17" width="11.28515625" customWidth="1"/>
    <col min="18" max="18" width="11" customWidth="1"/>
  </cols>
  <sheetData>
    <row r="2" spans="1:19" x14ac:dyDescent="0.25">
      <c r="L2">
        <v>498296708</v>
      </c>
      <c r="M2">
        <v>454252623</v>
      </c>
      <c r="N2">
        <v>766077364</v>
      </c>
      <c r="O2">
        <v>540354889.32999372</v>
      </c>
    </row>
    <row r="3" spans="1:19" ht="15.75" thickBot="1" x14ac:dyDescent="0.3">
      <c r="L3">
        <f>+L2/1000000</f>
        <v>498.29670800000002</v>
      </c>
      <c r="M3">
        <f>+M2/1000000</f>
        <v>454.25262300000003</v>
      </c>
      <c r="N3">
        <f>+N2/1000000</f>
        <v>766.07736399999999</v>
      </c>
      <c r="O3">
        <f>+O2/1000000</f>
        <v>540.35488932999374</v>
      </c>
    </row>
    <row r="4" spans="1:19" ht="30" x14ac:dyDescent="0.25">
      <c r="A4" t="s">
        <v>1309</v>
      </c>
      <c r="B4" t="s">
        <v>1311</v>
      </c>
      <c r="C4" t="s">
        <v>1231</v>
      </c>
      <c r="D4" t="s">
        <v>1232</v>
      </c>
      <c r="E4" t="s">
        <v>1312</v>
      </c>
      <c r="F4" t="s">
        <v>1313</v>
      </c>
      <c r="J4" s="45" t="s">
        <v>1314</v>
      </c>
      <c r="K4" s="49" t="s">
        <v>1317</v>
      </c>
      <c r="L4" s="49" t="s">
        <v>1318</v>
      </c>
      <c r="M4" s="49" t="s">
        <v>1319</v>
      </c>
      <c r="N4" s="49" t="s">
        <v>1320</v>
      </c>
      <c r="O4" s="49" t="s">
        <v>1321</v>
      </c>
      <c r="P4" s="49" t="s">
        <v>1322</v>
      </c>
      <c r="Q4" s="50" t="s">
        <v>1297</v>
      </c>
      <c r="R4" s="51" t="s">
        <v>1323</v>
      </c>
    </row>
    <row r="5" spans="1:19" x14ac:dyDescent="0.25">
      <c r="A5" s="44">
        <v>39083</v>
      </c>
      <c r="B5" s="1">
        <v>13.751606000000001</v>
      </c>
      <c r="C5" s="1">
        <v>11.441777</v>
      </c>
      <c r="D5" s="1">
        <v>2.1747190000000001</v>
      </c>
      <c r="E5" s="1">
        <v>0.13511000000000001</v>
      </c>
      <c r="F5" s="1">
        <v>0</v>
      </c>
      <c r="J5" s="46" t="s">
        <v>1315</v>
      </c>
      <c r="K5" s="36">
        <f>SUM(B5:B16)</f>
        <v>327.85755999999998</v>
      </c>
      <c r="L5" s="36">
        <f>SUM(B17:B28)</f>
        <v>494.56375300000002</v>
      </c>
      <c r="M5" s="36">
        <f>SUM(B29:B40)</f>
        <v>451.85790199999997</v>
      </c>
      <c r="N5" s="36">
        <f>SUM(B41:B52)</f>
        <v>758.54166099999998</v>
      </c>
      <c r="O5" s="36">
        <f>SUM(B53:B64)</f>
        <v>538.37377000000015</v>
      </c>
      <c r="P5" s="36">
        <v>519.54942974000403</v>
      </c>
      <c r="Q5" s="53">
        <f>+Q14</f>
        <v>0.15512427635893325</v>
      </c>
      <c r="R5" s="55">
        <f>+P21</f>
        <v>1</v>
      </c>
      <c r="S5" s="1"/>
    </row>
    <row r="6" spans="1:19" x14ac:dyDescent="0.25">
      <c r="A6" s="44">
        <v>39114</v>
      </c>
      <c r="B6" s="1">
        <v>14.870267</v>
      </c>
      <c r="C6" s="1">
        <v>12.061389999999999</v>
      </c>
      <c r="D6" s="1">
        <v>2.6319119999999998</v>
      </c>
      <c r="E6" s="1">
        <v>0.17696500000000001</v>
      </c>
      <c r="F6" s="1">
        <v>0</v>
      </c>
      <c r="J6" s="47" t="s">
        <v>1316</v>
      </c>
      <c r="K6" s="36">
        <f>SUM(C5:C16)</f>
        <v>264.760493</v>
      </c>
      <c r="L6" s="36">
        <f>SUM(C17:C28)</f>
        <v>351.83102400000007</v>
      </c>
      <c r="M6" s="36">
        <f>SUM(C29:C40)</f>
        <v>345.93434400000001</v>
      </c>
      <c r="N6" s="36">
        <f>SUM(C41:C52)</f>
        <v>362.41102700000005</v>
      </c>
      <c r="O6" s="36">
        <f>SUM(C53:C64)</f>
        <v>386.77430399999997</v>
      </c>
      <c r="P6" s="36">
        <v>142.27268186000001</v>
      </c>
      <c r="Q6" s="53">
        <f>+Q15</f>
        <v>-4.1039092984745305E-2</v>
      </c>
      <c r="R6" s="55">
        <f>+P22</f>
        <v>0.27383858727589583</v>
      </c>
    </row>
    <row r="7" spans="1:19" x14ac:dyDescent="0.25">
      <c r="A7" s="44">
        <v>39142</v>
      </c>
      <c r="B7" s="1">
        <v>19.574491999999999</v>
      </c>
      <c r="C7" s="1">
        <v>16.070302999999999</v>
      </c>
      <c r="D7" s="1">
        <v>3.2208199999999998</v>
      </c>
      <c r="E7" s="1">
        <v>0.28336899999999998</v>
      </c>
      <c r="F7" s="1">
        <v>0</v>
      </c>
      <c r="J7" s="47" t="s">
        <v>1232</v>
      </c>
      <c r="K7" s="36">
        <f>SUM(D5:D16)</f>
        <v>30.678729000000001</v>
      </c>
      <c r="L7" s="36">
        <f>SUM(D17:D28)</f>
        <v>37.421742000000002</v>
      </c>
      <c r="M7" s="36">
        <f>SUM(D29:D40)</f>
        <v>19.932819999999996</v>
      </c>
      <c r="N7" s="36">
        <f>SUM(D41:D52)</f>
        <v>40.771417000000007</v>
      </c>
      <c r="O7" s="36">
        <f>SUM(D53:D64)</f>
        <v>38.737822999999999</v>
      </c>
      <c r="P7" s="36">
        <v>5.59138717</v>
      </c>
      <c r="Q7" s="53">
        <f>+Q16</f>
        <v>-2.1529873724539718E-2</v>
      </c>
      <c r="R7" s="55">
        <f>+P23</f>
        <v>1.0761992699709198E-2</v>
      </c>
    </row>
    <row r="8" spans="1:19" ht="15.75" thickBot="1" x14ac:dyDescent="0.3">
      <c r="A8" s="44">
        <v>39173</v>
      </c>
      <c r="B8" s="1">
        <v>18.467300000000002</v>
      </c>
      <c r="C8" s="1">
        <v>15.701617000000001</v>
      </c>
      <c r="D8" s="1">
        <v>2.5649389999999999</v>
      </c>
      <c r="E8" s="1">
        <v>0.20074400000000001</v>
      </c>
      <c r="F8" s="1">
        <v>0</v>
      </c>
      <c r="J8" s="48" t="s">
        <v>1312</v>
      </c>
      <c r="K8" s="40">
        <f>SUM(E5:E16)</f>
        <v>32.418337999999999</v>
      </c>
      <c r="L8" s="40">
        <f>SUM(E17:E28)</f>
        <v>105.310984</v>
      </c>
      <c r="M8" s="40">
        <f>SUM(E29:E40)</f>
        <v>85.990735999999998</v>
      </c>
      <c r="N8" s="40">
        <f>SUM(E41:E52)</f>
        <v>355.359217</v>
      </c>
      <c r="O8" s="40">
        <f>SUM(E53:E64)</f>
        <v>112.86164199999999</v>
      </c>
      <c r="P8" s="40">
        <v>371.68536071000398</v>
      </c>
      <c r="Q8" s="54">
        <f>+Q17</f>
        <v>1.3616905047808587</v>
      </c>
      <c r="R8" s="56">
        <f>+P24</f>
        <v>0.71539942002439483</v>
      </c>
    </row>
    <row r="9" spans="1:19" ht="15.75" thickBot="1" x14ac:dyDescent="0.3">
      <c r="A9" s="44">
        <v>39203</v>
      </c>
      <c r="B9" s="1">
        <v>26.894476999999998</v>
      </c>
      <c r="C9" s="1">
        <v>24.199054</v>
      </c>
      <c r="D9" s="1">
        <v>2.624533</v>
      </c>
      <c r="E9" s="1">
        <v>7.0889999999999995E-2</v>
      </c>
      <c r="F9" s="1">
        <v>0</v>
      </c>
      <c r="J9" s="48"/>
      <c r="L9" s="1">
        <f>+L8-K8</f>
        <v>72.892646000000013</v>
      </c>
      <c r="M9" s="1">
        <f>+M8-L8</f>
        <v>-19.320248000000007</v>
      </c>
      <c r="N9" s="1">
        <f>+N8-M8</f>
        <v>269.36848099999997</v>
      </c>
      <c r="O9" s="1">
        <f>+O8-N8</f>
        <v>-242.49757500000001</v>
      </c>
      <c r="P9" s="1">
        <f>+P8-O8</f>
        <v>258.82371871000396</v>
      </c>
    </row>
    <row r="10" spans="1:19" x14ac:dyDescent="0.25">
      <c r="A10" s="44">
        <v>39234</v>
      </c>
      <c r="B10" s="1">
        <v>30.394473999999999</v>
      </c>
      <c r="C10" s="1">
        <v>26.957836</v>
      </c>
      <c r="D10" s="1">
        <v>2.7204619999999999</v>
      </c>
      <c r="E10" s="1">
        <v>0.71617600000000003</v>
      </c>
      <c r="F10" s="1">
        <v>0</v>
      </c>
      <c r="P10" s="7">
        <f>+P8/O8-1</f>
        <v>2.2932832991212728</v>
      </c>
    </row>
    <row r="11" spans="1:19" x14ac:dyDescent="0.25">
      <c r="A11" s="44">
        <v>39264</v>
      </c>
      <c r="B11" s="1">
        <v>34.30048</v>
      </c>
      <c r="C11" s="1">
        <v>29.43458</v>
      </c>
      <c r="D11" s="1">
        <v>2.4709439999999998</v>
      </c>
      <c r="E11" s="1">
        <v>2.3949560000000001</v>
      </c>
      <c r="F11" s="1">
        <v>0</v>
      </c>
    </row>
    <row r="12" spans="1:19" x14ac:dyDescent="0.25">
      <c r="A12" s="44">
        <v>39295</v>
      </c>
      <c r="B12" s="1">
        <v>35.751081999999997</v>
      </c>
      <c r="C12" s="1">
        <v>28.632532999999999</v>
      </c>
      <c r="D12" s="1">
        <v>2.319264</v>
      </c>
      <c r="E12" s="1">
        <v>4.7992850000000002</v>
      </c>
      <c r="F12" s="1">
        <v>0</v>
      </c>
    </row>
    <row r="13" spans="1:19" x14ac:dyDescent="0.25">
      <c r="A13" s="44">
        <v>39326</v>
      </c>
      <c r="B13" s="1">
        <v>32.296573000000002</v>
      </c>
      <c r="C13" s="1">
        <v>24.954117</v>
      </c>
      <c r="D13" s="1">
        <v>2.4454980000000002</v>
      </c>
      <c r="E13" s="1">
        <v>4.8969589999999998</v>
      </c>
      <c r="F13" s="1">
        <v>0</v>
      </c>
      <c r="J13" s="4" t="s">
        <v>1302</v>
      </c>
    </row>
    <row r="14" spans="1:19" x14ac:dyDescent="0.25">
      <c r="A14" s="44">
        <v>39356</v>
      </c>
      <c r="B14" s="1">
        <v>36.798659999999998</v>
      </c>
      <c r="C14" s="1">
        <v>27.719221000000001</v>
      </c>
      <c r="D14" s="1">
        <v>2.9150710000000002</v>
      </c>
      <c r="E14" s="1">
        <v>6.1643689999999998</v>
      </c>
      <c r="F14" s="1">
        <v>0</v>
      </c>
      <c r="J14" s="46" t="s">
        <v>1315</v>
      </c>
      <c r="L14" s="28">
        <f>+L5/K5-1</f>
        <v>0.50847140142200797</v>
      </c>
      <c r="M14" s="28">
        <f>+M5/L5-1</f>
        <v>-8.6350547812993561E-2</v>
      </c>
      <c r="N14" s="28">
        <f>+N5/M5-1</f>
        <v>0.67871726408361011</v>
      </c>
      <c r="O14" s="28">
        <f>+O5/N5-1</f>
        <v>-0.29025154756793226</v>
      </c>
      <c r="P14" s="28">
        <f>+P5/O5-1</f>
        <v>-3.4965188330026042E-2</v>
      </c>
      <c r="Q14" s="42">
        <f>AVERAGE(L14:P14)</f>
        <v>0.15512427635893325</v>
      </c>
    </row>
    <row r="15" spans="1:19" x14ac:dyDescent="0.25">
      <c r="A15" s="44">
        <v>39387</v>
      </c>
      <c r="B15" s="1">
        <v>32.359820999999997</v>
      </c>
      <c r="C15" s="1">
        <v>23.937854999999999</v>
      </c>
      <c r="D15" s="1">
        <v>2.46827</v>
      </c>
      <c r="E15" s="1">
        <v>5.9536949999999997</v>
      </c>
      <c r="F15" s="1">
        <v>0</v>
      </c>
      <c r="J15" s="47" t="s">
        <v>1316</v>
      </c>
      <c r="L15" s="28">
        <f t="shared" ref="L15:P17" si="0">+L6/K6-1</f>
        <v>0.32886526994040644</v>
      </c>
      <c r="M15" s="28">
        <f t="shared" si="0"/>
        <v>-1.675997736913637E-2</v>
      </c>
      <c r="N15" s="28">
        <f t="shared" si="0"/>
        <v>4.7629509141769555E-2</v>
      </c>
      <c r="O15" s="28">
        <f t="shared" si="0"/>
        <v>6.7225540021992547E-2</v>
      </c>
      <c r="P15" s="28">
        <f t="shared" si="0"/>
        <v>-0.6321558066587587</v>
      </c>
      <c r="Q15" s="42">
        <f>AVERAGE(L15:P15)</f>
        <v>-4.1039092984745305E-2</v>
      </c>
    </row>
    <row r="16" spans="1:19" x14ac:dyDescent="0.25">
      <c r="A16" s="44">
        <v>39417</v>
      </c>
      <c r="B16" s="1">
        <v>32.398327999999999</v>
      </c>
      <c r="C16" s="1">
        <v>23.650210000000001</v>
      </c>
      <c r="D16" s="1">
        <v>2.1222970000000001</v>
      </c>
      <c r="E16" s="1">
        <v>6.62582</v>
      </c>
      <c r="F16" s="1">
        <v>0</v>
      </c>
      <c r="J16" s="47" t="s">
        <v>1232</v>
      </c>
      <c r="L16" s="28">
        <f t="shared" si="0"/>
        <v>0.21979440543315865</v>
      </c>
      <c r="M16" s="28">
        <f t="shared" si="0"/>
        <v>-0.46734654950055521</v>
      </c>
      <c r="N16" s="28">
        <f t="shared" si="0"/>
        <v>1.045441487958052</v>
      </c>
      <c r="O16" s="28">
        <f t="shared" si="0"/>
        <v>-4.9877932866547403E-2</v>
      </c>
      <c r="P16" s="28">
        <f t="shared" si="0"/>
        <v>-0.85566077964680665</v>
      </c>
      <c r="Q16" s="42">
        <f>AVERAGE(L16:P16)</f>
        <v>-2.1529873724539718E-2</v>
      </c>
    </row>
    <row r="17" spans="1:17" x14ac:dyDescent="0.25">
      <c r="A17" s="44">
        <v>39448</v>
      </c>
      <c r="B17" s="1">
        <v>26.594577999999998</v>
      </c>
      <c r="C17" s="1">
        <v>19.072634000000001</v>
      </c>
      <c r="D17" s="1">
        <v>1.9472050000000001</v>
      </c>
      <c r="E17" s="1">
        <v>5.5747390000000001</v>
      </c>
      <c r="F17" s="1">
        <v>0</v>
      </c>
      <c r="J17" s="47" t="s">
        <v>1312</v>
      </c>
      <c r="L17" s="28">
        <f t="shared" si="0"/>
        <v>2.2485004012235299</v>
      </c>
      <c r="M17" s="28">
        <f t="shared" si="0"/>
        <v>-0.18345900176946406</v>
      </c>
      <c r="N17" s="28">
        <f t="shared" si="0"/>
        <v>3.1325290784811983</v>
      </c>
      <c r="O17" s="28">
        <f t="shared" si="0"/>
        <v>-0.68240125315224343</v>
      </c>
      <c r="P17" s="28">
        <f t="shared" si="0"/>
        <v>2.2932832991212728</v>
      </c>
      <c r="Q17" s="42">
        <f>AVERAGE(L17:P17)</f>
        <v>1.3616905047808587</v>
      </c>
    </row>
    <row r="18" spans="1:17" x14ac:dyDescent="0.25">
      <c r="A18" s="44">
        <v>39479</v>
      </c>
      <c r="B18" s="1">
        <v>25.76763</v>
      </c>
      <c r="C18" s="1">
        <v>18.609798999999999</v>
      </c>
      <c r="D18" s="1">
        <v>2.2787440000000001</v>
      </c>
      <c r="E18" s="1">
        <v>4.8790870000000002</v>
      </c>
      <c r="F18" s="1">
        <v>0</v>
      </c>
    </row>
    <row r="19" spans="1:17" x14ac:dyDescent="0.25">
      <c r="A19" s="44">
        <v>39508</v>
      </c>
      <c r="B19" s="1">
        <v>27.202687000000001</v>
      </c>
      <c r="C19" s="1">
        <v>19.752452999999999</v>
      </c>
      <c r="D19" s="1">
        <v>2.5362209999999998</v>
      </c>
      <c r="E19" s="1">
        <v>4.9140129999999997</v>
      </c>
      <c r="F19" s="1">
        <v>0</v>
      </c>
    </row>
    <row r="20" spans="1:17" x14ac:dyDescent="0.25">
      <c r="A20" s="44">
        <v>39539</v>
      </c>
      <c r="B20" s="1">
        <v>34.392944999999997</v>
      </c>
      <c r="C20" s="1">
        <v>25.368005</v>
      </c>
      <c r="D20" s="1">
        <v>3.1562600000000001</v>
      </c>
      <c r="E20" s="1">
        <v>5.8686800000000003</v>
      </c>
      <c r="F20" s="1">
        <v>0</v>
      </c>
      <c r="J20" s="52" t="s">
        <v>1303</v>
      </c>
    </row>
    <row r="21" spans="1:17" x14ac:dyDescent="0.25">
      <c r="A21" s="44">
        <v>39569</v>
      </c>
      <c r="B21" s="1">
        <v>31.936250999999999</v>
      </c>
      <c r="C21" s="1">
        <v>23.204922</v>
      </c>
      <c r="D21" s="1">
        <v>2.7065709999999998</v>
      </c>
      <c r="E21" s="1">
        <v>6.0247580000000003</v>
      </c>
      <c r="F21" s="1">
        <v>0</v>
      </c>
      <c r="J21" s="46" t="s">
        <v>1315</v>
      </c>
      <c r="K21" s="28">
        <f t="shared" ref="K21:P21" si="1">+K5/K$5</f>
        <v>1</v>
      </c>
      <c r="L21" s="28">
        <f t="shared" si="1"/>
        <v>1</v>
      </c>
      <c r="M21" s="28">
        <f t="shared" si="1"/>
        <v>1</v>
      </c>
      <c r="N21" s="28">
        <f t="shared" si="1"/>
        <v>1</v>
      </c>
      <c r="O21" s="28">
        <f t="shared" si="1"/>
        <v>1</v>
      </c>
      <c r="P21" s="28">
        <f t="shared" si="1"/>
        <v>1</v>
      </c>
      <c r="Q21" s="42">
        <f>AVERAGE(L21:P21)</f>
        <v>1</v>
      </c>
    </row>
    <row r="22" spans="1:17" x14ac:dyDescent="0.25">
      <c r="A22" s="44">
        <v>39600</v>
      </c>
      <c r="B22" s="1">
        <v>37.949646999999999</v>
      </c>
      <c r="C22" s="1">
        <v>26.623749</v>
      </c>
      <c r="D22" s="1">
        <v>3.6421079999999999</v>
      </c>
      <c r="E22" s="1">
        <v>7.6837900000000001</v>
      </c>
      <c r="F22" s="1">
        <v>0</v>
      </c>
      <c r="J22" s="47" t="s">
        <v>1316</v>
      </c>
      <c r="K22" s="28">
        <f t="shared" ref="K22:P24" si="2">+K6/K$5</f>
        <v>0.80754731719469885</v>
      </c>
      <c r="L22" s="28">
        <f t="shared" si="2"/>
        <v>0.71139670440021119</v>
      </c>
      <c r="M22" s="28">
        <f t="shared" si="2"/>
        <v>0.76558214976176298</v>
      </c>
      <c r="N22" s="28">
        <f t="shared" si="2"/>
        <v>0.4777733981311279</v>
      </c>
      <c r="O22" s="28">
        <f t="shared" si="2"/>
        <v>0.71841223616819194</v>
      </c>
      <c r="P22" s="28">
        <f t="shared" si="2"/>
        <v>0.27383858727589583</v>
      </c>
      <c r="Q22" s="42">
        <f>AVERAGE(L22:P22)</f>
        <v>0.58940061514743802</v>
      </c>
    </row>
    <row r="23" spans="1:17" x14ac:dyDescent="0.25">
      <c r="A23" s="44">
        <v>39630</v>
      </c>
      <c r="B23" s="1">
        <v>44.249074</v>
      </c>
      <c r="C23" s="1">
        <v>31.595490000000002</v>
      </c>
      <c r="D23" s="1">
        <v>3.6210499999999999</v>
      </c>
      <c r="E23" s="1">
        <v>9.0325340000000001</v>
      </c>
      <c r="F23" s="1">
        <v>0</v>
      </c>
      <c r="J23" s="47" t="s">
        <v>1232</v>
      </c>
      <c r="K23" s="28">
        <f t="shared" si="2"/>
        <v>9.3573346303193389E-2</v>
      </c>
      <c r="L23" s="28">
        <f t="shared" si="2"/>
        <v>7.5666163913148732E-2</v>
      </c>
      <c r="M23" s="28">
        <f t="shared" si="2"/>
        <v>4.4113027373813632E-2</v>
      </c>
      <c r="N23" s="28">
        <f t="shared" si="2"/>
        <v>5.3749739923645415E-2</v>
      </c>
      <c r="O23" s="28">
        <f t="shared" si="2"/>
        <v>7.1953399587056377E-2</v>
      </c>
      <c r="P23" s="28">
        <f t="shared" si="2"/>
        <v>1.0761992699709198E-2</v>
      </c>
      <c r="Q23" s="42">
        <f>AVERAGE(L23:P23)</f>
        <v>5.1248864699474671E-2</v>
      </c>
    </row>
    <row r="24" spans="1:17" x14ac:dyDescent="0.25">
      <c r="A24" s="44">
        <v>39661</v>
      </c>
      <c r="B24" s="1">
        <v>43.787436</v>
      </c>
      <c r="C24" s="1">
        <v>30.904876999999999</v>
      </c>
      <c r="D24" s="1">
        <v>3.170131</v>
      </c>
      <c r="E24" s="1">
        <v>9.7124269999999999</v>
      </c>
      <c r="F24" s="1">
        <v>0</v>
      </c>
      <c r="J24" s="47" t="s">
        <v>1312</v>
      </c>
      <c r="K24" s="28">
        <f t="shared" si="2"/>
        <v>9.8879336502107812E-2</v>
      </c>
      <c r="L24" s="28">
        <f t="shared" si="2"/>
        <v>0.21293712562068817</v>
      </c>
      <c r="M24" s="28">
        <f t="shared" si="2"/>
        <v>0.1903048184382532</v>
      </c>
      <c r="N24" s="28">
        <f t="shared" si="2"/>
        <v>0.46847686194522675</v>
      </c>
      <c r="O24" s="28">
        <f t="shared" si="2"/>
        <v>0.20963436238730568</v>
      </c>
      <c r="P24" s="28">
        <f t="shared" si="2"/>
        <v>0.71539942002439483</v>
      </c>
      <c r="Q24" s="42">
        <f>AVERAGE(L24:P24)</f>
        <v>0.35935051768317372</v>
      </c>
    </row>
    <row r="25" spans="1:17" x14ac:dyDescent="0.25">
      <c r="A25" s="44">
        <v>39692</v>
      </c>
      <c r="B25" s="1">
        <v>51.311905000000003</v>
      </c>
      <c r="C25" s="1">
        <v>35.612009</v>
      </c>
      <c r="D25" s="1">
        <v>3.7065950000000001</v>
      </c>
      <c r="E25" s="1">
        <v>11.9933</v>
      </c>
      <c r="F25" s="1">
        <v>0</v>
      </c>
    </row>
    <row r="26" spans="1:17" x14ac:dyDescent="0.25">
      <c r="A26" s="44">
        <v>39722</v>
      </c>
      <c r="B26" s="1">
        <v>55.229737</v>
      </c>
      <c r="C26" s="1">
        <v>37.994202999999999</v>
      </c>
      <c r="D26" s="1">
        <v>3.9791059999999998</v>
      </c>
      <c r="E26" s="1">
        <v>13.256428</v>
      </c>
      <c r="F26" s="1">
        <v>0</v>
      </c>
    </row>
    <row r="27" spans="1:17" x14ac:dyDescent="0.25">
      <c r="A27" s="44">
        <v>39753</v>
      </c>
      <c r="B27" s="1">
        <v>52.304974000000001</v>
      </c>
      <c r="C27" s="1">
        <v>36.160100999999997</v>
      </c>
      <c r="D27" s="1">
        <v>3.1838579999999999</v>
      </c>
      <c r="E27" s="1">
        <v>12.961015</v>
      </c>
      <c r="F27" s="1">
        <v>0</v>
      </c>
    </row>
    <row r="28" spans="1:17" x14ac:dyDescent="0.25">
      <c r="A28" s="44">
        <v>39783</v>
      </c>
      <c r="B28" s="1">
        <v>63.836888999999999</v>
      </c>
      <c r="C28" s="1">
        <v>46.932782000000003</v>
      </c>
      <c r="D28" s="1">
        <v>3.4938929999999999</v>
      </c>
      <c r="E28" s="1">
        <v>13.410213000000001</v>
      </c>
      <c r="F28" s="1">
        <v>0</v>
      </c>
    </row>
    <row r="29" spans="1:17" x14ac:dyDescent="0.25">
      <c r="A29" s="44">
        <v>39814</v>
      </c>
      <c r="B29" s="1">
        <v>39.171545000000002</v>
      </c>
      <c r="C29" s="1">
        <v>28.560144999999999</v>
      </c>
      <c r="D29" s="1">
        <v>1.3648690000000001</v>
      </c>
      <c r="E29" s="1">
        <v>9.2465309999999992</v>
      </c>
      <c r="F29" s="1">
        <v>0</v>
      </c>
    </row>
    <row r="30" spans="1:17" x14ac:dyDescent="0.25">
      <c r="A30" s="44">
        <v>39845</v>
      </c>
      <c r="B30" s="1">
        <v>29.295102</v>
      </c>
      <c r="C30" s="1">
        <v>22.088459</v>
      </c>
      <c r="D30" s="1">
        <v>1.2315199999999999</v>
      </c>
      <c r="E30" s="1">
        <v>5.9751240000000001</v>
      </c>
      <c r="F30" s="1">
        <v>0</v>
      </c>
    </row>
    <row r="31" spans="1:17" x14ac:dyDescent="0.25">
      <c r="A31" s="44">
        <v>39873</v>
      </c>
      <c r="B31" s="1">
        <v>30.401274999999998</v>
      </c>
      <c r="C31" s="1">
        <v>22.584745999999999</v>
      </c>
      <c r="D31" s="1">
        <v>1.2348710000000001</v>
      </c>
      <c r="E31" s="1">
        <v>6.581658</v>
      </c>
      <c r="F31" s="1">
        <v>0</v>
      </c>
    </row>
    <row r="32" spans="1:17" x14ac:dyDescent="0.25">
      <c r="A32" s="44">
        <v>39904</v>
      </c>
      <c r="B32" s="1">
        <v>37.537681999999997</v>
      </c>
      <c r="C32" s="1">
        <v>27.445035000000001</v>
      </c>
      <c r="D32" s="1">
        <v>1.707468</v>
      </c>
      <c r="E32" s="1">
        <v>8.3851790000000008</v>
      </c>
      <c r="F32" s="1">
        <v>0</v>
      </c>
    </row>
    <row r="33" spans="1:6" x14ac:dyDescent="0.25">
      <c r="A33" s="44">
        <v>39934</v>
      </c>
      <c r="B33" s="1">
        <v>32.280633000000002</v>
      </c>
      <c r="C33" s="1">
        <v>26.041080000000001</v>
      </c>
      <c r="D33" s="1">
        <v>1.2464900000000001</v>
      </c>
      <c r="E33" s="1">
        <v>4.9930630000000003</v>
      </c>
      <c r="F33" s="1">
        <v>0</v>
      </c>
    </row>
    <row r="34" spans="1:6" x14ac:dyDescent="0.25">
      <c r="A34" s="44">
        <v>39965</v>
      </c>
      <c r="B34" s="1">
        <v>37.968601</v>
      </c>
      <c r="C34" s="1">
        <v>30.926103999999999</v>
      </c>
      <c r="D34" s="1">
        <v>1.802729</v>
      </c>
      <c r="E34" s="1">
        <v>5.2397679999999998</v>
      </c>
      <c r="F34" s="1">
        <v>0</v>
      </c>
    </row>
    <row r="35" spans="1:6" x14ac:dyDescent="0.25">
      <c r="A35" s="44">
        <v>39995</v>
      </c>
      <c r="B35" s="1">
        <v>33.581257999999998</v>
      </c>
      <c r="C35" s="1">
        <v>27.370521</v>
      </c>
      <c r="D35" s="1">
        <v>2.1078999999999999</v>
      </c>
      <c r="E35" s="1">
        <v>4.1028359999999999</v>
      </c>
      <c r="F35" s="1">
        <v>0</v>
      </c>
    </row>
    <row r="36" spans="1:6" x14ac:dyDescent="0.25">
      <c r="A36" s="44">
        <v>40026</v>
      </c>
      <c r="B36" s="1">
        <v>33.317171000000002</v>
      </c>
      <c r="C36" s="1">
        <v>28.111257999999999</v>
      </c>
      <c r="D36" s="1">
        <v>1.6038859999999999</v>
      </c>
      <c r="E36" s="1">
        <v>3.6020270000000001</v>
      </c>
      <c r="F36" s="1">
        <v>0</v>
      </c>
    </row>
    <row r="37" spans="1:6" x14ac:dyDescent="0.25">
      <c r="A37" s="44">
        <v>40057</v>
      </c>
      <c r="B37" s="1">
        <v>32.867063999999999</v>
      </c>
      <c r="C37" s="1">
        <v>26.296755000000001</v>
      </c>
      <c r="D37" s="1">
        <v>1.5099739999999999</v>
      </c>
      <c r="E37" s="1">
        <v>5.0603340000000001</v>
      </c>
      <c r="F37" s="1">
        <v>0</v>
      </c>
    </row>
    <row r="38" spans="1:6" x14ac:dyDescent="0.25">
      <c r="A38" s="44">
        <v>40087</v>
      </c>
      <c r="B38" s="1">
        <v>37.707005000000002</v>
      </c>
      <c r="C38" s="1">
        <v>29.528117000000002</v>
      </c>
      <c r="D38" s="1">
        <v>1.5730580000000001</v>
      </c>
      <c r="E38" s="1">
        <v>6.6058300000000001</v>
      </c>
      <c r="F38" s="1">
        <v>0</v>
      </c>
    </row>
    <row r="39" spans="1:6" x14ac:dyDescent="0.25">
      <c r="A39" s="44">
        <v>40118</v>
      </c>
      <c r="B39" s="1">
        <v>41.005369999999999</v>
      </c>
      <c r="C39" s="1">
        <v>31.257549999999998</v>
      </c>
      <c r="D39" s="1">
        <v>1.573226</v>
      </c>
      <c r="E39" s="1">
        <v>8.1745940000000008</v>
      </c>
      <c r="F39" s="1">
        <v>0</v>
      </c>
    </row>
    <row r="40" spans="1:6" x14ac:dyDescent="0.25">
      <c r="A40" s="44">
        <v>40148</v>
      </c>
      <c r="B40" s="1">
        <v>66.725195999999997</v>
      </c>
      <c r="C40" s="1">
        <v>45.724573999999997</v>
      </c>
      <c r="D40" s="1">
        <v>2.9768289999999999</v>
      </c>
      <c r="E40" s="1">
        <v>18.023792</v>
      </c>
      <c r="F40" s="1">
        <v>0</v>
      </c>
    </row>
    <row r="41" spans="1:6" x14ac:dyDescent="0.25">
      <c r="A41" s="44">
        <v>40179</v>
      </c>
      <c r="B41" s="1">
        <v>49.684547000000002</v>
      </c>
      <c r="C41" s="1">
        <v>27.880403999999999</v>
      </c>
      <c r="D41" s="1">
        <v>1.8475919999999999</v>
      </c>
      <c r="E41" s="1">
        <v>19.956551000000001</v>
      </c>
      <c r="F41" s="1">
        <v>0</v>
      </c>
    </row>
    <row r="42" spans="1:6" x14ac:dyDescent="0.25">
      <c r="A42" s="44">
        <v>40210</v>
      </c>
      <c r="B42" s="1">
        <v>51.923873999999998</v>
      </c>
      <c r="C42" s="1">
        <v>27.498591000000001</v>
      </c>
      <c r="D42" s="1">
        <v>2.549795</v>
      </c>
      <c r="E42" s="1">
        <v>21.875488000000001</v>
      </c>
      <c r="F42" s="1">
        <v>0</v>
      </c>
    </row>
    <row r="43" spans="1:6" x14ac:dyDescent="0.25">
      <c r="A43" s="44">
        <v>40238</v>
      </c>
      <c r="B43" s="1">
        <v>70.298136999999997</v>
      </c>
      <c r="C43" s="1">
        <v>37.610965</v>
      </c>
      <c r="D43" s="1">
        <v>4.118112</v>
      </c>
      <c r="E43" s="1">
        <v>28.569061000000001</v>
      </c>
      <c r="F43" s="1">
        <v>0</v>
      </c>
    </row>
    <row r="44" spans="1:6" x14ac:dyDescent="0.25">
      <c r="A44" s="44">
        <v>40269</v>
      </c>
      <c r="B44" s="1">
        <v>64.540434000000005</v>
      </c>
      <c r="C44" s="1">
        <v>32.134141</v>
      </c>
      <c r="D44" s="1">
        <v>3.8221340000000001</v>
      </c>
      <c r="E44" s="1">
        <v>28.584159</v>
      </c>
      <c r="F44" s="1">
        <v>0</v>
      </c>
    </row>
    <row r="45" spans="1:6" x14ac:dyDescent="0.25">
      <c r="A45" s="44">
        <v>40299</v>
      </c>
      <c r="B45" s="1">
        <v>63.307226</v>
      </c>
      <c r="C45" s="1">
        <v>32.660252</v>
      </c>
      <c r="D45" s="1">
        <v>3.9724010000000001</v>
      </c>
      <c r="E45" s="1">
        <v>26.674572000000001</v>
      </c>
      <c r="F45" s="1">
        <v>0</v>
      </c>
    </row>
    <row r="46" spans="1:6" x14ac:dyDescent="0.25">
      <c r="A46" s="44">
        <v>40330</v>
      </c>
      <c r="B46" s="1">
        <v>66.884440999999995</v>
      </c>
      <c r="C46" s="1">
        <v>36.943964000000001</v>
      </c>
      <c r="D46" s="1">
        <v>4.3384520000000002</v>
      </c>
      <c r="E46" s="1">
        <v>25.602024</v>
      </c>
      <c r="F46" s="1">
        <v>0</v>
      </c>
    </row>
    <row r="47" spans="1:6" x14ac:dyDescent="0.25">
      <c r="A47" s="44">
        <v>40360</v>
      </c>
      <c r="B47" s="1">
        <v>83.473000999999996</v>
      </c>
      <c r="C47" s="1">
        <v>36.599350999999999</v>
      </c>
      <c r="D47" s="1">
        <v>3.870876</v>
      </c>
      <c r="E47" s="1">
        <v>43.002774000000002</v>
      </c>
      <c r="F47" s="1">
        <v>0</v>
      </c>
    </row>
    <row r="48" spans="1:6" x14ac:dyDescent="0.25">
      <c r="A48" s="44">
        <v>40391</v>
      </c>
      <c r="B48" s="1">
        <v>80.682637</v>
      </c>
      <c r="C48" s="1">
        <v>31.517455000000002</v>
      </c>
      <c r="D48" s="1">
        <v>3.5485350000000002</v>
      </c>
      <c r="E48" s="1">
        <v>45.616647</v>
      </c>
      <c r="F48" s="1">
        <v>0</v>
      </c>
    </row>
    <row r="49" spans="1:6" x14ac:dyDescent="0.25">
      <c r="A49" s="44">
        <v>40422</v>
      </c>
      <c r="B49" s="1">
        <v>59.057710999999998</v>
      </c>
      <c r="C49" s="1">
        <v>15.894667999999999</v>
      </c>
      <c r="D49" s="1">
        <v>2.2235559999999999</v>
      </c>
      <c r="E49" s="1">
        <v>40.939487</v>
      </c>
      <c r="F49" s="1">
        <v>0</v>
      </c>
    </row>
    <row r="50" spans="1:6" x14ac:dyDescent="0.25">
      <c r="A50" s="44">
        <v>40452</v>
      </c>
      <c r="B50" s="1">
        <v>60.924520999999999</v>
      </c>
      <c r="C50" s="1">
        <v>23.802254000000001</v>
      </c>
      <c r="D50" s="1">
        <v>3.7582559999999998</v>
      </c>
      <c r="E50" s="1">
        <v>33.364012000000002</v>
      </c>
      <c r="F50" s="1">
        <v>0</v>
      </c>
    </row>
    <row r="51" spans="1:6" x14ac:dyDescent="0.25">
      <c r="A51" s="44">
        <v>40483</v>
      </c>
      <c r="B51" s="1">
        <v>54.825299999999999</v>
      </c>
      <c r="C51" s="1">
        <v>25.551416</v>
      </c>
      <c r="D51" s="1">
        <v>3.3049309999999998</v>
      </c>
      <c r="E51" s="1">
        <v>25.968952999999999</v>
      </c>
      <c r="F51" s="1">
        <v>0</v>
      </c>
    </row>
    <row r="52" spans="1:6" x14ac:dyDescent="0.25">
      <c r="A52" s="44">
        <v>40513</v>
      </c>
      <c r="B52" s="1">
        <v>52.939832000000003</v>
      </c>
      <c r="C52" s="1">
        <v>34.317565999999999</v>
      </c>
      <c r="D52" s="1">
        <v>3.4167770000000002</v>
      </c>
      <c r="E52" s="1">
        <v>15.205489</v>
      </c>
      <c r="F52" s="1">
        <v>0</v>
      </c>
    </row>
    <row r="53" spans="1:6" x14ac:dyDescent="0.25">
      <c r="A53" s="44">
        <v>40544</v>
      </c>
      <c r="B53" s="1">
        <v>27.887373</v>
      </c>
      <c r="C53" s="1">
        <v>22.079065</v>
      </c>
      <c r="D53" s="1">
        <v>2.148965</v>
      </c>
      <c r="E53" s="1">
        <v>3.6593420000000001</v>
      </c>
      <c r="F53" s="1">
        <v>0</v>
      </c>
    </row>
    <row r="54" spans="1:6" x14ac:dyDescent="0.25">
      <c r="A54" s="44">
        <v>40575</v>
      </c>
      <c r="B54" s="1">
        <v>37.906550000000003</v>
      </c>
      <c r="C54" s="1">
        <v>26.989592999999999</v>
      </c>
      <c r="D54" s="1">
        <v>3.1760259999999998</v>
      </c>
      <c r="E54" s="1">
        <v>7.7409299999999996</v>
      </c>
      <c r="F54" s="1">
        <v>0</v>
      </c>
    </row>
    <row r="55" spans="1:6" x14ac:dyDescent="0.25">
      <c r="A55" s="44">
        <v>40603</v>
      </c>
      <c r="B55" s="1">
        <v>49.438391000000003</v>
      </c>
      <c r="C55" s="1">
        <v>36.711896000000003</v>
      </c>
      <c r="D55" s="1">
        <v>3.5757729999999999</v>
      </c>
      <c r="E55" s="1">
        <v>9.150722</v>
      </c>
      <c r="F55" s="1">
        <v>0</v>
      </c>
    </row>
    <row r="56" spans="1:6" x14ac:dyDescent="0.25">
      <c r="A56" s="44">
        <v>40634</v>
      </c>
      <c r="B56" s="1">
        <v>51.135502000000002</v>
      </c>
      <c r="C56" s="1">
        <v>38.271644000000002</v>
      </c>
      <c r="D56" s="1">
        <v>3.693184</v>
      </c>
      <c r="E56" s="1">
        <v>9.170674</v>
      </c>
      <c r="F56" s="1">
        <v>0</v>
      </c>
    </row>
    <row r="57" spans="1:6" x14ac:dyDescent="0.25">
      <c r="A57" s="44">
        <v>40664</v>
      </c>
      <c r="B57" s="1">
        <v>57.698075000000003</v>
      </c>
      <c r="C57" s="1">
        <v>42.370769000000003</v>
      </c>
      <c r="D57" s="1">
        <v>3.7035130000000001</v>
      </c>
      <c r="E57" s="1">
        <v>11.623792999999999</v>
      </c>
      <c r="F57" s="1">
        <v>0</v>
      </c>
    </row>
    <row r="58" spans="1:6" x14ac:dyDescent="0.25">
      <c r="A58" s="44">
        <v>40695</v>
      </c>
      <c r="B58" s="1">
        <v>69.677817000000005</v>
      </c>
      <c r="C58" s="1">
        <v>50.806590999999997</v>
      </c>
      <c r="D58" s="1">
        <v>5.0286439999999999</v>
      </c>
      <c r="E58" s="1">
        <v>13.842582999999999</v>
      </c>
      <c r="F58" s="1">
        <v>0</v>
      </c>
    </row>
    <row r="59" spans="1:6" x14ac:dyDescent="0.25">
      <c r="A59" s="44">
        <v>40725</v>
      </c>
      <c r="B59" s="1">
        <v>60.762622999999998</v>
      </c>
      <c r="C59" s="1">
        <v>43.165714000000001</v>
      </c>
      <c r="D59" s="1">
        <v>5.2899380000000003</v>
      </c>
      <c r="E59" s="1">
        <v>12.306971000000001</v>
      </c>
      <c r="F59" s="1">
        <v>0</v>
      </c>
    </row>
    <row r="60" spans="1:6" x14ac:dyDescent="0.25">
      <c r="A60" s="44">
        <v>40756</v>
      </c>
      <c r="B60" s="1">
        <v>61.761164999999998</v>
      </c>
      <c r="C60" s="1">
        <v>45.161859999999997</v>
      </c>
      <c r="D60" s="1">
        <v>4.521598</v>
      </c>
      <c r="E60" s="1">
        <v>12.077707</v>
      </c>
      <c r="F60" s="1">
        <v>0</v>
      </c>
    </row>
    <row r="61" spans="1:6" x14ac:dyDescent="0.25">
      <c r="A61" s="44">
        <v>40787</v>
      </c>
      <c r="B61" s="1">
        <v>66.583432999999999</v>
      </c>
      <c r="C61" s="1">
        <v>47.972714000000003</v>
      </c>
      <c r="D61" s="1">
        <v>4.4019599999999999</v>
      </c>
      <c r="E61" s="1">
        <v>14.208759000000001</v>
      </c>
      <c r="F61" s="1">
        <v>0</v>
      </c>
    </row>
    <row r="62" spans="1:6" x14ac:dyDescent="0.25">
      <c r="A62" s="44">
        <v>40817</v>
      </c>
      <c r="B62" s="1">
        <v>40.569969999999998</v>
      </c>
      <c r="C62" s="1">
        <v>28.760664999999999</v>
      </c>
      <c r="D62" s="1">
        <v>2.7266539999999999</v>
      </c>
      <c r="E62" s="1">
        <v>9.0826510000000003</v>
      </c>
      <c r="F62" s="1">
        <v>0</v>
      </c>
    </row>
    <row r="63" spans="1:6" x14ac:dyDescent="0.25">
      <c r="A63" s="44">
        <v>40848</v>
      </c>
      <c r="B63" s="1">
        <v>4.3218480000000001</v>
      </c>
      <c r="C63" s="1">
        <v>1.1803110000000001</v>
      </c>
      <c r="D63" s="1">
        <v>0.10381799999999999</v>
      </c>
      <c r="E63" s="1">
        <v>3.0377190000000001</v>
      </c>
      <c r="F63" s="1">
        <v>0</v>
      </c>
    </row>
    <row r="64" spans="1:6" x14ac:dyDescent="0.25">
      <c r="A64" s="44">
        <v>40878</v>
      </c>
      <c r="B64" s="1">
        <v>10.631023000000001</v>
      </c>
      <c r="C64" s="1">
        <v>3.3034819999999998</v>
      </c>
      <c r="D64" s="1">
        <v>0.36775000000000002</v>
      </c>
      <c r="E64" s="1">
        <v>6.9597910000000001</v>
      </c>
      <c r="F64" s="1">
        <v>0</v>
      </c>
    </row>
    <row r="65" spans="1:6" x14ac:dyDescent="0.25">
      <c r="A65" s="44">
        <v>40909</v>
      </c>
      <c r="B65" s="1">
        <v>17.376301000000002</v>
      </c>
      <c r="C65" s="1">
        <v>4.2706759999999999</v>
      </c>
      <c r="D65" s="1">
        <v>0.50212199999999996</v>
      </c>
      <c r="E65" s="1">
        <v>12.603503</v>
      </c>
      <c r="F65" s="1">
        <v>0</v>
      </c>
    </row>
    <row r="66" spans="1:6" x14ac:dyDescent="0.25">
      <c r="A66" s="44">
        <v>40940</v>
      </c>
      <c r="B66" s="1">
        <v>18.984724</v>
      </c>
      <c r="C66" s="1">
        <v>4.518605</v>
      </c>
      <c r="D66" s="1">
        <v>0.36560599999999999</v>
      </c>
      <c r="E66" s="1">
        <v>14.100512</v>
      </c>
      <c r="F66" s="1">
        <v>0</v>
      </c>
    </row>
    <row r="67" spans="1:6" x14ac:dyDescent="0.25">
      <c r="A67" s="44">
        <v>40969</v>
      </c>
      <c r="B67" s="1">
        <v>31.085016</v>
      </c>
      <c r="C67" s="1">
        <v>7.7457380000000002</v>
      </c>
      <c r="D67" s="1">
        <v>0.65479100000000001</v>
      </c>
      <c r="E67" s="1">
        <v>22.684487000000001</v>
      </c>
      <c r="F67" s="1">
        <v>0</v>
      </c>
    </row>
    <row r="68" spans="1:6" x14ac:dyDescent="0.25">
      <c r="A68" s="44">
        <v>41000</v>
      </c>
      <c r="B68" s="1">
        <v>31.545182</v>
      </c>
      <c r="C68" s="1">
        <v>7.0363829999999998</v>
      </c>
      <c r="D68" s="1">
        <v>0.68747199999999997</v>
      </c>
      <c r="E68" s="1">
        <v>23.821327</v>
      </c>
      <c r="F68" s="1">
        <v>0</v>
      </c>
    </row>
    <row r="69" spans="1:6" x14ac:dyDescent="0.25">
      <c r="A69" s="44">
        <v>41030</v>
      </c>
      <c r="B69" s="1">
        <v>32.708756999999999</v>
      </c>
      <c r="C69" s="1">
        <v>8.6126489999999993</v>
      </c>
      <c r="D69" s="1">
        <v>0.420406</v>
      </c>
      <c r="E69" s="1">
        <v>23.675702999999999</v>
      </c>
      <c r="F69" s="1">
        <v>0</v>
      </c>
    </row>
    <row r="70" spans="1:6" x14ac:dyDescent="0.25">
      <c r="A70" s="44">
        <v>41061</v>
      </c>
      <c r="B70" s="1">
        <v>41.959104000000004</v>
      </c>
      <c r="C70" s="1">
        <v>12.260263999999999</v>
      </c>
      <c r="D70" s="1">
        <v>0.54618900000000004</v>
      </c>
      <c r="E70" s="1">
        <v>29.152650999999999</v>
      </c>
      <c r="F70" s="1">
        <v>0</v>
      </c>
    </row>
    <row r="71" spans="1:6" x14ac:dyDescent="0.25">
      <c r="A71" s="44">
        <v>41091</v>
      </c>
      <c r="B71" s="1">
        <v>47.441558999999998</v>
      </c>
      <c r="C71" s="1">
        <v>15.309215999999999</v>
      </c>
      <c r="D71" s="1">
        <v>0.33322299999999999</v>
      </c>
      <c r="E71" s="1">
        <v>31.799119999999998</v>
      </c>
      <c r="F71" s="1"/>
    </row>
    <row r="72" spans="1:6" x14ac:dyDescent="0.25">
      <c r="A72" t="s">
        <v>1310</v>
      </c>
      <c r="B72">
        <v>2792295289</v>
      </c>
      <c r="C72">
        <v>1771464723</v>
      </c>
      <c r="D72">
        <v>171052340</v>
      </c>
      <c r="E72">
        <v>849778220</v>
      </c>
      <c r="F72">
        <v>0</v>
      </c>
    </row>
  </sheetData>
  <pageMargins left="0.7" right="0.7" top="0.75" bottom="0.75" header="0.3" footer="0.3"/>
  <ignoredErrors>
    <ignoredError sqref="K5:O8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workbookViewId="0">
      <selection activeCell="I51" sqref="I51:Q62"/>
    </sheetView>
  </sheetViews>
  <sheetFormatPr baseColWidth="10" defaultRowHeight="15" x14ac:dyDescent="0.25"/>
  <cols>
    <col min="1" max="1" width="35.7109375" customWidth="1"/>
    <col min="2" max="6" width="13.7109375" bestFit="1" customWidth="1"/>
    <col min="7" max="7" width="13.7109375" customWidth="1"/>
    <col min="8" max="8" width="4.85546875" customWidth="1"/>
    <col min="9" max="9" width="18.7109375" bestFit="1" customWidth="1"/>
    <col min="10" max="15" width="6" customWidth="1"/>
    <col min="16" max="16" width="10.5703125" bestFit="1" customWidth="1"/>
  </cols>
  <sheetData>
    <row r="1" spans="1:17" x14ac:dyDescent="0.25">
      <c r="B1" s="68">
        <v>2008</v>
      </c>
      <c r="C1" s="68">
        <v>2009</v>
      </c>
      <c r="D1" s="68">
        <v>2010</v>
      </c>
      <c r="E1" s="68">
        <v>2011</v>
      </c>
      <c r="F1" s="68">
        <v>2012</v>
      </c>
      <c r="G1" s="213">
        <v>2013</v>
      </c>
    </row>
    <row r="2" spans="1:17" ht="15.75" thickBot="1" x14ac:dyDescent="0.3">
      <c r="A2" s="65" t="s">
        <v>1220</v>
      </c>
      <c r="B2" s="66">
        <f t="shared" ref="B2:G2" si="0">+SUM(B3:B4)</f>
        <v>493092861.04000002</v>
      </c>
      <c r="C2" s="66">
        <f t="shared" si="0"/>
        <v>425864311.54999995</v>
      </c>
      <c r="D2" s="66">
        <f t="shared" si="0"/>
        <v>381488397.30999976</v>
      </c>
      <c r="E2" s="66">
        <f t="shared" si="0"/>
        <v>332959581.95999992</v>
      </c>
      <c r="F2" s="66">
        <f t="shared" si="0"/>
        <v>310359430.94000006</v>
      </c>
      <c r="G2" s="66">
        <f t="shared" si="0"/>
        <v>244826950.38999999</v>
      </c>
      <c r="I2" s="71" t="str">
        <f>+A2</f>
        <v>BANCO DEL ESTADO</v>
      </c>
    </row>
    <row r="3" spans="1:17" ht="25.5" x14ac:dyDescent="0.25">
      <c r="A3" s="63" t="s">
        <v>1345</v>
      </c>
      <c r="B3" s="64">
        <v>493092861.04000002</v>
      </c>
      <c r="C3" s="64">
        <v>425864311.54999995</v>
      </c>
      <c r="D3" s="64">
        <v>381488397.30999976</v>
      </c>
      <c r="E3" s="64">
        <v>332959581.95999992</v>
      </c>
      <c r="F3" s="64">
        <v>142317361.89000002</v>
      </c>
      <c r="G3" s="64">
        <v>27962439</v>
      </c>
      <c r="I3" s="81" t="s">
        <v>1314</v>
      </c>
      <c r="J3" s="82">
        <v>2008</v>
      </c>
      <c r="K3" s="82">
        <v>2009</v>
      </c>
      <c r="L3" s="82">
        <v>2010</v>
      </c>
      <c r="M3" s="82">
        <v>2011</v>
      </c>
      <c r="N3" s="82">
        <v>2012</v>
      </c>
      <c r="O3" s="82">
        <v>2013</v>
      </c>
      <c r="P3" s="83" t="s">
        <v>1354</v>
      </c>
      <c r="Q3" s="84" t="s">
        <v>1307</v>
      </c>
    </row>
    <row r="4" spans="1:17" x14ac:dyDescent="0.25">
      <c r="A4" s="63" t="s">
        <v>1352</v>
      </c>
      <c r="B4" s="64">
        <v>0</v>
      </c>
      <c r="C4" s="64">
        <v>0</v>
      </c>
      <c r="D4" s="64">
        <v>0</v>
      </c>
      <c r="E4" s="64">
        <v>0</v>
      </c>
      <c r="F4" s="64">
        <v>168042069.05000001</v>
      </c>
      <c r="G4" s="64">
        <v>216864511.38999999</v>
      </c>
      <c r="I4" s="59" t="s">
        <v>1315</v>
      </c>
      <c r="J4" s="61">
        <f t="shared" ref="J4:O4" si="1">+SUM(J5:J6)</f>
        <v>493.09286104</v>
      </c>
      <c r="K4" s="61">
        <f t="shared" si="1"/>
        <v>425.86431154999997</v>
      </c>
      <c r="L4" s="61">
        <f t="shared" si="1"/>
        <v>381.48839730999975</v>
      </c>
      <c r="M4" s="61">
        <f t="shared" si="1"/>
        <v>332.95958195999992</v>
      </c>
      <c r="N4" s="61">
        <f t="shared" si="1"/>
        <v>310.35943094000004</v>
      </c>
      <c r="O4" s="61">
        <f t="shared" si="1"/>
        <v>244.82695038999998</v>
      </c>
      <c r="P4" s="53">
        <f>+AVERAGE(K9:N9)</f>
        <v>-0.1089070648951562</v>
      </c>
      <c r="Q4" s="39">
        <f>+N4/N4</f>
        <v>1</v>
      </c>
    </row>
    <row r="5" spans="1:17" x14ac:dyDescent="0.25">
      <c r="A5" s="65" t="s">
        <v>1346</v>
      </c>
      <c r="B5" s="66">
        <f t="shared" ref="B5:G5" si="2">+SUM(B6:B7)</f>
        <v>19623975.48</v>
      </c>
      <c r="C5" s="66">
        <f t="shared" si="2"/>
        <v>9375420.629999999</v>
      </c>
      <c r="D5" s="66">
        <f t="shared" si="2"/>
        <v>47881703.689999998</v>
      </c>
      <c r="E5" s="66">
        <f t="shared" si="2"/>
        <v>75243762.769999996</v>
      </c>
      <c r="F5" s="66">
        <f t="shared" si="2"/>
        <v>85166490.879999995</v>
      </c>
      <c r="G5" s="66">
        <f t="shared" si="2"/>
        <v>61173256.310000002</v>
      </c>
      <c r="I5" s="59" t="s">
        <v>1316</v>
      </c>
      <c r="J5" s="61">
        <f t="shared" ref="J5:O6" si="3">+B18</f>
        <v>493.09286104</v>
      </c>
      <c r="K5" s="61">
        <f t="shared" si="3"/>
        <v>425.86431154999997</v>
      </c>
      <c r="L5" s="61">
        <f t="shared" si="3"/>
        <v>381.48839730999975</v>
      </c>
      <c r="M5" s="61">
        <f t="shared" si="3"/>
        <v>332.95958195999992</v>
      </c>
      <c r="N5" s="61">
        <f t="shared" si="3"/>
        <v>142.31736189000003</v>
      </c>
      <c r="O5" s="61">
        <f t="shared" si="3"/>
        <v>27.962439</v>
      </c>
      <c r="P5" s="53">
        <f>+AVERAGE(K10:N10)</f>
        <v>-0.23508008870543634</v>
      </c>
      <c r="Q5" s="39">
        <f>+N5/N4</f>
        <v>0.45855658859457504</v>
      </c>
    </row>
    <row r="6" spans="1:17" ht="15.75" thickBot="1" x14ac:dyDescent="0.3">
      <c r="A6" s="63" t="s">
        <v>1345</v>
      </c>
      <c r="B6" s="64">
        <v>18093013.48</v>
      </c>
      <c r="C6" s="64">
        <v>6372103.1500000004</v>
      </c>
      <c r="D6" s="64">
        <v>46754478.210000001</v>
      </c>
      <c r="E6" s="64">
        <v>74727141.149999991</v>
      </c>
      <c r="F6" s="64">
        <v>84696462.390000001</v>
      </c>
      <c r="G6" s="64">
        <v>61033789.600000001</v>
      </c>
      <c r="I6" s="60" t="s">
        <v>1353</v>
      </c>
      <c r="J6" s="175">
        <f t="shared" si="3"/>
        <v>0</v>
      </c>
      <c r="K6" s="175">
        <f t="shared" si="3"/>
        <v>0</v>
      </c>
      <c r="L6" s="175">
        <f t="shared" si="3"/>
        <v>0</v>
      </c>
      <c r="M6" s="175">
        <f t="shared" si="3"/>
        <v>0</v>
      </c>
      <c r="N6" s="62">
        <f t="shared" si="3"/>
        <v>168.04206905000001</v>
      </c>
      <c r="O6" s="62">
        <f t="shared" si="3"/>
        <v>216.86451138999999</v>
      </c>
      <c r="P6" s="147" t="s">
        <v>1289</v>
      </c>
      <c r="Q6" s="41">
        <f>+N6/N4</f>
        <v>0.54144341140542496</v>
      </c>
    </row>
    <row r="7" spans="1:17" x14ac:dyDescent="0.25">
      <c r="A7" s="63" t="s">
        <v>1347</v>
      </c>
      <c r="B7" s="64">
        <v>1530962</v>
      </c>
      <c r="C7" s="64">
        <v>3003317.4799999995</v>
      </c>
      <c r="D7" s="64">
        <v>1127225.48</v>
      </c>
      <c r="E7" s="64">
        <v>516621.61999999994</v>
      </c>
      <c r="F7" s="64">
        <v>470028.49</v>
      </c>
      <c r="G7" s="64">
        <v>139466.71</v>
      </c>
      <c r="I7" s="69"/>
      <c r="J7" s="70"/>
      <c r="K7" s="70"/>
      <c r="L7" s="70"/>
      <c r="M7" s="70"/>
      <c r="N7" s="70"/>
      <c r="O7" s="70"/>
    </row>
    <row r="8" spans="1:17" x14ac:dyDescent="0.25">
      <c r="A8" s="65" t="s">
        <v>1348</v>
      </c>
      <c r="B8" s="66">
        <f t="shared" ref="B8:G8" si="4">+SUM(B9:B11)</f>
        <v>495862992.76000011</v>
      </c>
      <c r="C8" s="66">
        <f t="shared" si="4"/>
        <v>452805380.59000063</v>
      </c>
      <c r="D8" s="66">
        <f t="shared" si="4"/>
        <v>758541661</v>
      </c>
      <c r="E8" s="66">
        <f t="shared" si="4"/>
        <v>510486397.25001454</v>
      </c>
      <c r="F8" s="66">
        <f t="shared" si="4"/>
        <v>525531302.03990853</v>
      </c>
      <c r="G8" s="66">
        <f t="shared" si="4"/>
        <v>645765521.7499553</v>
      </c>
      <c r="I8" s="35" t="s">
        <v>1302</v>
      </c>
      <c r="J8" s="37">
        <v>2008</v>
      </c>
      <c r="K8" s="37">
        <v>2009</v>
      </c>
      <c r="L8" s="37">
        <v>2010</v>
      </c>
      <c r="M8" s="37">
        <v>2011</v>
      </c>
      <c r="N8" s="37">
        <v>2012</v>
      </c>
      <c r="O8" s="37">
        <v>2013</v>
      </c>
      <c r="P8" t="s">
        <v>1355</v>
      </c>
    </row>
    <row r="9" spans="1:17" x14ac:dyDescent="0.25">
      <c r="A9" s="63" t="s">
        <v>1345</v>
      </c>
      <c r="B9" s="64">
        <v>352830402.85000008</v>
      </c>
      <c r="C9" s="64">
        <v>346763684.45000005</v>
      </c>
      <c r="D9" s="64">
        <v>362411027</v>
      </c>
      <c r="E9" s="64">
        <v>364695237.99999994</v>
      </c>
      <c r="F9" s="64">
        <v>147278501.14000005</v>
      </c>
      <c r="G9" s="64">
        <v>165631605.96999985</v>
      </c>
      <c r="I9" s="37" t="s">
        <v>1315</v>
      </c>
      <c r="J9" s="37"/>
      <c r="K9" s="38">
        <f t="shared" ref="K9:O11" si="5">+K4/J4-1</f>
        <v>-0.13634054516264116</v>
      </c>
      <c r="L9" s="38">
        <f t="shared" si="5"/>
        <v>-0.10420200293019888</v>
      </c>
      <c r="M9" s="38">
        <f t="shared" si="5"/>
        <v>-0.12720915155530932</v>
      </c>
      <c r="N9" s="38">
        <f t="shared" si="5"/>
        <v>-6.7876559932475433E-2</v>
      </c>
      <c r="O9" s="38">
        <f t="shared" si="5"/>
        <v>-0.21115027937613751</v>
      </c>
      <c r="P9" s="8">
        <f>+AVERAGE(K9:N9)</f>
        <v>-0.1089070648951562</v>
      </c>
    </row>
    <row r="10" spans="1:17" x14ac:dyDescent="0.25">
      <c r="A10" s="63" t="s">
        <v>1349</v>
      </c>
      <c r="B10" s="64">
        <v>37555544.850000001</v>
      </c>
      <c r="C10" s="64">
        <v>19968914.66</v>
      </c>
      <c r="D10" s="64">
        <v>40771417</v>
      </c>
      <c r="E10" s="64">
        <v>36588858.560000002</v>
      </c>
      <c r="F10" s="64">
        <v>5615605.9800000004</v>
      </c>
      <c r="G10" s="64">
        <v>2390162.4</v>
      </c>
      <c r="I10" s="37" t="s">
        <v>1316</v>
      </c>
      <c r="J10" s="37"/>
      <c r="K10" s="38">
        <f t="shared" si="5"/>
        <v>-0.13634054516264116</v>
      </c>
      <c r="L10" s="38">
        <f t="shared" si="5"/>
        <v>-0.10420200293019888</v>
      </c>
      <c r="M10" s="38">
        <f t="shared" si="5"/>
        <v>-0.12720915155530932</v>
      </c>
      <c r="N10" s="38">
        <f t="shared" si="5"/>
        <v>-0.57256865517359601</v>
      </c>
      <c r="O10" s="38">
        <f t="shared" si="5"/>
        <v>-0.80352053587381178</v>
      </c>
      <c r="P10" s="8">
        <f>+AVERAGE(K10:N10)</f>
        <v>-0.23508008870543634</v>
      </c>
    </row>
    <row r="11" spans="1:17" x14ac:dyDescent="0.25">
      <c r="A11" s="63" t="s">
        <v>1350</v>
      </c>
      <c r="B11" s="64">
        <v>105477045.06000002</v>
      </c>
      <c r="C11" s="64">
        <v>86072781.480000541</v>
      </c>
      <c r="D11" s="64">
        <v>355359217</v>
      </c>
      <c r="E11" s="64">
        <v>109202300.69001457</v>
      </c>
      <c r="F11" s="64">
        <v>372637194.91990846</v>
      </c>
      <c r="G11" s="64">
        <v>477743753.37995541</v>
      </c>
      <c r="I11" s="37" t="s">
        <v>1353</v>
      </c>
      <c r="J11" s="37"/>
      <c r="K11" s="38"/>
      <c r="L11" s="38"/>
      <c r="M11" s="38"/>
      <c r="N11" s="38"/>
      <c r="O11" s="38">
        <f t="shared" si="5"/>
        <v>0.29053702216361743</v>
      </c>
      <c r="P11" s="8"/>
    </row>
    <row r="12" spans="1:17" x14ac:dyDescent="0.25">
      <c r="A12" s="65" t="s">
        <v>1351</v>
      </c>
      <c r="B12" s="66">
        <f t="shared" ref="B12:G12" si="6">+SUM(B13:B15)</f>
        <v>319069082.13000011</v>
      </c>
      <c r="C12" s="66">
        <f t="shared" si="6"/>
        <v>426897241.75000006</v>
      </c>
      <c r="D12" s="66">
        <f t="shared" si="6"/>
        <v>375222204.19000036</v>
      </c>
      <c r="E12" s="66">
        <f t="shared" si="6"/>
        <v>513926604.85000128</v>
      </c>
      <c r="F12" s="66">
        <f t="shared" si="6"/>
        <v>741892075.61000037</v>
      </c>
      <c r="G12" s="66">
        <f t="shared" si="6"/>
        <v>591340165.80999982</v>
      </c>
    </row>
    <row r="13" spans="1:17" ht="15.75" thickBot="1" x14ac:dyDescent="0.3">
      <c r="A13" s="63" t="s">
        <v>1345</v>
      </c>
      <c r="B13" s="64">
        <v>301235891.60000008</v>
      </c>
      <c r="C13" s="64">
        <v>396682693.77000004</v>
      </c>
      <c r="D13" s="64">
        <v>357739888.23000032</v>
      </c>
      <c r="E13" s="64">
        <v>494406734.63000125</v>
      </c>
      <c r="F13" s="64">
        <v>734963480.28000033</v>
      </c>
      <c r="G13" s="64">
        <v>585450959.64999986</v>
      </c>
      <c r="I13" s="71" t="str">
        <f>+A5</f>
        <v>BANCO ECUATORIANO DE LA VIVIENDA</v>
      </c>
    </row>
    <row r="14" spans="1:17" ht="25.5" x14ac:dyDescent="0.25">
      <c r="A14" s="63" t="s">
        <v>1350</v>
      </c>
      <c r="B14" s="64">
        <v>17833190.530000001</v>
      </c>
      <c r="C14" s="64">
        <v>30195494.350000001</v>
      </c>
      <c r="D14" s="64">
        <v>17426519.030000001</v>
      </c>
      <c r="E14" s="64">
        <v>19519870.220000003</v>
      </c>
      <c r="F14" s="64">
        <v>6928595.3300000001</v>
      </c>
      <c r="G14" s="64">
        <v>5889206.1600000011</v>
      </c>
      <c r="I14" s="81" t="s">
        <v>1314</v>
      </c>
      <c r="J14" s="82">
        <v>2008</v>
      </c>
      <c r="K14" s="82">
        <v>2009</v>
      </c>
      <c r="L14" s="82">
        <v>2010</v>
      </c>
      <c r="M14" s="82">
        <v>2011</v>
      </c>
      <c r="N14" s="82">
        <v>2012</v>
      </c>
      <c r="O14" s="82">
        <v>2013</v>
      </c>
      <c r="P14" s="83" t="s">
        <v>1354</v>
      </c>
      <c r="Q14" s="84" t="s">
        <v>1307</v>
      </c>
    </row>
    <row r="15" spans="1:17" x14ac:dyDescent="0.25">
      <c r="A15" s="63" t="s">
        <v>1347</v>
      </c>
      <c r="B15" s="64">
        <v>0</v>
      </c>
      <c r="C15" s="64">
        <v>19053.63</v>
      </c>
      <c r="D15" s="64">
        <v>55796.93</v>
      </c>
      <c r="E15" s="64">
        <v>0</v>
      </c>
      <c r="F15" s="64">
        <v>0</v>
      </c>
      <c r="G15" s="64">
        <v>0</v>
      </c>
      <c r="I15" s="59" t="s">
        <v>1315</v>
      </c>
      <c r="J15" s="36">
        <f t="shared" ref="J15:O15" si="7">+SUM(J16:J17)</f>
        <v>19.623975479999999</v>
      </c>
      <c r="K15" s="36">
        <f t="shared" si="7"/>
        <v>9.3754206299999989</v>
      </c>
      <c r="L15" s="36">
        <f t="shared" si="7"/>
        <v>47.881703690000002</v>
      </c>
      <c r="M15" s="36">
        <f t="shared" si="7"/>
        <v>75.243762769999989</v>
      </c>
      <c r="N15" s="36">
        <f t="shared" si="7"/>
        <v>85.166490879999998</v>
      </c>
      <c r="O15" s="36">
        <f t="shared" si="7"/>
        <v>61.173256309999999</v>
      </c>
      <c r="P15" s="53">
        <f>+AVERAGE(K20:N20)</f>
        <v>1.0720579084961206</v>
      </c>
      <c r="Q15" s="85">
        <f>+N15/$N$15</f>
        <v>1</v>
      </c>
    </row>
    <row r="16" spans="1:17" x14ac:dyDescent="0.25">
      <c r="A16" s="32"/>
      <c r="B16" s="32"/>
      <c r="C16" s="32"/>
      <c r="D16" s="32"/>
      <c r="E16" s="32"/>
      <c r="F16" s="32"/>
      <c r="G16" s="32"/>
      <c r="I16" s="59" t="s">
        <v>1316</v>
      </c>
      <c r="J16" s="36">
        <f t="shared" ref="J16:O17" si="8">+B21</f>
        <v>18.09301348</v>
      </c>
      <c r="K16" s="36">
        <f t="shared" si="8"/>
        <v>6.37210315</v>
      </c>
      <c r="L16" s="36">
        <f t="shared" si="8"/>
        <v>46.754478210000002</v>
      </c>
      <c r="M16" s="36">
        <f t="shared" si="8"/>
        <v>74.727141149999994</v>
      </c>
      <c r="N16" s="36">
        <f t="shared" si="8"/>
        <v>84.696462389999994</v>
      </c>
      <c r="O16" s="36">
        <f t="shared" si="8"/>
        <v>61.033789599999999</v>
      </c>
      <c r="P16" s="53">
        <f>+AVERAGE(K21:N21)</f>
        <v>1.6053134650580705</v>
      </c>
      <c r="Q16" s="39">
        <f>+N16/$N$15</f>
        <v>0.99448106309015039</v>
      </c>
    </row>
    <row r="17" spans="1:25" ht="15.75" thickBot="1" x14ac:dyDescent="0.3">
      <c r="A17" s="65" t="s">
        <v>1220</v>
      </c>
      <c r="B17" s="67">
        <f t="shared" ref="B17:G17" si="9">+B2/1000000</f>
        <v>493.09286104</v>
      </c>
      <c r="C17" s="67">
        <f t="shared" si="9"/>
        <v>425.86431154999997</v>
      </c>
      <c r="D17" s="67">
        <f t="shared" si="9"/>
        <v>381.48839730999975</v>
      </c>
      <c r="E17" s="67">
        <f t="shared" si="9"/>
        <v>332.95958195999992</v>
      </c>
      <c r="F17" s="67">
        <f t="shared" si="9"/>
        <v>310.35943094000004</v>
      </c>
      <c r="G17" s="67">
        <f t="shared" si="9"/>
        <v>244.82695038999998</v>
      </c>
      <c r="I17" s="60" t="s">
        <v>1233</v>
      </c>
      <c r="J17" s="40">
        <f t="shared" si="8"/>
        <v>1.5309619999999999</v>
      </c>
      <c r="K17" s="40">
        <f t="shared" si="8"/>
        <v>3.0033174799999993</v>
      </c>
      <c r="L17" s="40">
        <f t="shared" si="8"/>
        <v>1.1272254799999999</v>
      </c>
      <c r="M17" s="40">
        <f t="shared" si="8"/>
        <v>0.51662161999999989</v>
      </c>
      <c r="N17" s="40">
        <f t="shared" si="8"/>
        <v>0.47002848999999997</v>
      </c>
      <c r="O17" s="40">
        <f t="shared" si="8"/>
        <v>0.13946670999999999</v>
      </c>
      <c r="P17" s="54">
        <f>+AVERAGE(K22:N22)</f>
        <v>-7.3707399598802181E-2</v>
      </c>
      <c r="Q17" s="41">
        <f>+N17/$N$15</f>
        <v>5.518936909849584E-3</v>
      </c>
    </row>
    <row r="18" spans="1:25" x14ac:dyDescent="0.25">
      <c r="A18" s="63" t="s">
        <v>1345</v>
      </c>
      <c r="B18" s="64">
        <f t="shared" ref="B18:C30" si="10">+B3/1000000</f>
        <v>493.09286104</v>
      </c>
      <c r="C18" s="64">
        <f t="shared" si="10"/>
        <v>425.86431154999997</v>
      </c>
      <c r="D18" s="64">
        <f t="shared" ref="D18:F30" si="11">+D3/1000000</f>
        <v>381.48839730999975</v>
      </c>
      <c r="E18" s="64">
        <f t="shared" si="11"/>
        <v>332.95958195999992</v>
      </c>
      <c r="F18" s="64">
        <f t="shared" si="11"/>
        <v>142.31736189000003</v>
      </c>
      <c r="G18" s="64">
        <f t="shared" ref="G18" si="12">+G3/1000000</f>
        <v>27.962439</v>
      </c>
    </row>
    <row r="19" spans="1:25" x14ac:dyDescent="0.25">
      <c r="A19" s="63" t="s">
        <v>1352</v>
      </c>
      <c r="B19" s="64">
        <f t="shared" si="10"/>
        <v>0</v>
      </c>
      <c r="C19" s="64">
        <f t="shared" si="10"/>
        <v>0</v>
      </c>
      <c r="D19" s="64">
        <f t="shared" si="11"/>
        <v>0</v>
      </c>
      <c r="E19" s="64">
        <f t="shared" si="11"/>
        <v>0</v>
      </c>
      <c r="F19" s="64">
        <f t="shared" si="11"/>
        <v>168.04206905000001</v>
      </c>
      <c r="G19" s="64">
        <f t="shared" ref="G19" si="13">+G4/1000000</f>
        <v>216.86451138999999</v>
      </c>
      <c r="I19" s="35" t="s">
        <v>1302</v>
      </c>
      <c r="J19" s="37"/>
      <c r="K19" s="37">
        <v>2009</v>
      </c>
      <c r="L19" s="37">
        <v>2010</v>
      </c>
      <c r="M19" s="37">
        <v>2011</v>
      </c>
      <c r="N19" s="37">
        <v>2012</v>
      </c>
      <c r="O19" s="37">
        <v>2013</v>
      </c>
      <c r="P19" t="s">
        <v>1355</v>
      </c>
    </row>
    <row r="20" spans="1:25" x14ac:dyDescent="0.25">
      <c r="A20" s="65" t="s">
        <v>1346</v>
      </c>
      <c r="B20" s="67">
        <f t="shared" si="10"/>
        <v>19.623975480000002</v>
      </c>
      <c r="C20" s="67">
        <f t="shared" si="10"/>
        <v>9.3754206299999989</v>
      </c>
      <c r="D20" s="67">
        <f t="shared" si="11"/>
        <v>47.881703689999995</v>
      </c>
      <c r="E20" s="67">
        <f t="shared" si="11"/>
        <v>75.243762769999989</v>
      </c>
      <c r="F20" s="67">
        <f t="shared" si="11"/>
        <v>85.166490879999998</v>
      </c>
      <c r="G20" s="67">
        <f t="shared" ref="G20" si="14">+G5/1000000</f>
        <v>61.173256309999999</v>
      </c>
      <c r="I20" s="37" t="s">
        <v>1315</v>
      </c>
      <c r="J20" s="12"/>
      <c r="K20" s="86">
        <f t="shared" ref="K20:O22" si="15">+K15/J15-1</f>
        <v>-0.52224661921560855</v>
      </c>
      <c r="L20" s="86">
        <f t="shared" si="15"/>
        <v>4.1071525832969487</v>
      </c>
      <c r="M20" s="86">
        <f t="shared" si="15"/>
        <v>0.57145124277844972</v>
      </c>
      <c r="N20" s="86">
        <f t="shared" si="15"/>
        <v>0.13187442712469233</v>
      </c>
      <c r="O20" s="86">
        <f t="shared" si="15"/>
        <v>-0.28172153533725586</v>
      </c>
      <c r="P20" s="8">
        <f>+AVERAGE(K20:N20)</f>
        <v>1.0720579084961206</v>
      </c>
    </row>
    <row r="21" spans="1:25" x14ac:dyDescent="0.25">
      <c r="A21" s="63" t="s">
        <v>1345</v>
      </c>
      <c r="B21" s="64">
        <f t="shared" si="10"/>
        <v>18.09301348</v>
      </c>
      <c r="C21" s="64">
        <f t="shared" si="10"/>
        <v>6.37210315</v>
      </c>
      <c r="D21" s="64">
        <f t="shared" si="11"/>
        <v>46.754478210000002</v>
      </c>
      <c r="E21" s="64">
        <f t="shared" si="11"/>
        <v>74.727141149999994</v>
      </c>
      <c r="F21" s="64">
        <f t="shared" si="11"/>
        <v>84.696462389999994</v>
      </c>
      <c r="G21" s="64">
        <f t="shared" ref="G21" si="16">+G6/1000000</f>
        <v>61.033789599999999</v>
      </c>
      <c r="I21" s="37" t="s">
        <v>1316</v>
      </c>
      <c r="J21" s="12"/>
      <c r="K21" s="86">
        <f t="shared" si="15"/>
        <v>-0.64781416003233971</v>
      </c>
      <c r="L21" s="86">
        <f t="shared" si="15"/>
        <v>6.337369956103112</v>
      </c>
      <c r="M21" s="86">
        <f t="shared" si="15"/>
        <v>0.5982884209371222</v>
      </c>
      <c r="N21" s="86">
        <f t="shared" si="15"/>
        <v>0.13340964322438831</v>
      </c>
      <c r="O21" s="86">
        <f t="shared" si="15"/>
        <v>-0.27938206770716101</v>
      </c>
      <c r="P21" s="8">
        <f>+AVERAGE(K21:N21)</f>
        <v>1.6053134650580705</v>
      </c>
    </row>
    <row r="22" spans="1:25" x14ac:dyDescent="0.25">
      <c r="A22" s="63" t="s">
        <v>1347</v>
      </c>
      <c r="B22" s="64">
        <f t="shared" si="10"/>
        <v>1.5309619999999999</v>
      </c>
      <c r="C22" s="64">
        <f t="shared" si="10"/>
        <v>3.0033174799999993</v>
      </c>
      <c r="D22" s="64">
        <f t="shared" si="11"/>
        <v>1.1272254799999999</v>
      </c>
      <c r="E22" s="64">
        <f t="shared" si="11"/>
        <v>0.51662161999999989</v>
      </c>
      <c r="F22" s="64">
        <f t="shared" si="11"/>
        <v>0.47002848999999997</v>
      </c>
      <c r="G22" s="64">
        <f t="shared" ref="G22" si="17">+G7/1000000</f>
        <v>0.13946670999999999</v>
      </c>
      <c r="I22" s="37" t="s">
        <v>1233</v>
      </c>
      <c r="J22" s="12"/>
      <c r="K22" s="86">
        <f t="shared" si="15"/>
        <v>0.96171915436176691</v>
      </c>
      <c r="L22" s="86">
        <f t="shared" si="15"/>
        <v>-0.62467321969570788</v>
      </c>
      <c r="M22" s="86">
        <f t="shared" si="15"/>
        <v>-0.54168741820846711</v>
      </c>
      <c r="N22" s="86">
        <f t="shared" si="15"/>
        <v>-9.0188114852800649E-2</v>
      </c>
      <c r="O22" s="86">
        <f t="shared" si="15"/>
        <v>-0.70328030541297615</v>
      </c>
      <c r="P22" s="8">
        <f>+AVERAGE(K22:N22)</f>
        <v>-7.3707399598802181E-2</v>
      </c>
      <c r="T22" s="7">
        <f>+T23/J26</f>
        <v>7.9408646289234303E-2</v>
      </c>
      <c r="U22" s="7">
        <f t="shared" ref="U22:Y22" si="18">+U23/K26</f>
        <v>9.3136586087049944E-2</v>
      </c>
      <c r="V22" s="7">
        <f t="shared" si="18"/>
        <v>5.9523345020333698E-2</v>
      </c>
      <c r="W22" s="7">
        <f t="shared" si="18"/>
        <v>6.7925377457252148E-2</v>
      </c>
      <c r="X22" s="7">
        <f t="shared" si="18"/>
        <v>9.2216904305958469E-2</v>
      </c>
      <c r="Y22" s="7">
        <f t="shared" si="18"/>
        <v>7.5892715032526273E-2</v>
      </c>
    </row>
    <row r="23" spans="1:25" x14ac:dyDescent="0.25">
      <c r="A23" s="65" t="s">
        <v>1348</v>
      </c>
      <c r="B23" s="67">
        <f t="shared" si="10"/>
        <v>495.86299276000011</v>
      </c>
      <c r="C23" s="67">
        <f t="shared" si="10"/>
        <v>452.80538059000065</v>
      </c>
      <c r="D23" s="67">
        <f t="shared" si="11"/>
        <v>758.54166099999998</v>
      </c>
      <c r="E23" s="67">
        <f t="shared" si="11"/>
        <v>510.48639725001453</v>
      </c>
      <c r="F23" s="67">
        <f t="shared" si="11"/>
        <v>525.5313020399085</v>
      </c>
      <c r="G23" s="67">
        <f t="shared" ref="G23" si="19">+G8/1000000</f>
        <v>645.76552174995527</v>
      </c>
      <c r="T23">
        <v>39.375808999999997</v>
      </c>
      <c r="U23">
        <v>42.172747310000005</v>
      </c>
      <c r="V23">
        <v>45.150936999999999</v>
      </c>
      <c r="W23">
        <v>34.674981219999999</v>
      </c>
      <c r="X23">
        <v>48.462869789999999</v>
      </c>
      <c r="Y23">
        <v>49.008898719999998</v>
      </c>
    </row>
    <row r="24" spans="1:25" ht="15.75" thickBot="1" x14ac:dyDescent="0.3">
      <c r="A24" s="63" t="s">
        <v>1345</v>
      </c>
      <c r="B24" s="64">
        <f t="shared" si="10"/>
        <v>352.8304028500001</v>
      </c>
      <c r="C24" s="64">
        <f t="shared" si="10"/>
        <v>346.76368445000003</v>
      </c>
      <c r="D24" s="64">
        <f t="shared" si="11"/>
        <v>362.41102699999999</v>
      </c>
      <c r="E24" s="64">
        <f t="shared" si="11"/>
        <v>364.69523799999996</v>
      </c>
      <c r="F24" s="64">
        <f t="shared" si="11"/>
        <v>147.27850114000003</v>
      </c>
      <c r="G24" s="64">
        <f t="shared" ref="G24" si="20">+G9/1000000</f>
        <v>165.63160596999984</v>
      </c>
      <c r="I24" s="4" t="str">
        <f>+A8</f>
        <v>BANCO NACIONAL DE FOMENTO</v>
      </c>
    </row>
    <row r="25" spans="1:25" ht="25.5" x14ac:dyDescent="0.25">
      <c r="A25" s="63" t="s">
        <v>1349</v>
      </c>
      <c r="B25" s="64">
        <f t="shared" si="10"/>
        <v>37.555544850000004</v>
      </c>
      <c r="C25" s="64">
        <f t="shared" si="10"/>
        <v>19.968914659999999</v>
      </c>
      <c r="D25" s="64">
        <f t="shared" si="11"/>
        <v>40.771417</v>
      </c>
      <c r="E25" s="64">
        <f t="shared" si="11"/>
        <v>36.588858560000006</v>
      </c>
      <c r="F25" s="64">
        <f t="shared" si="11"/>
        <v>5.6156059800000007</v>
      </c>
      <c r="G25" s="64">
        <f t="shared" ref="G25" si="21">+G10/1000000</f>
        <v>2.3901623999999999</v>
      </c>
      <c r="I25" s="91"/>
      <c r="J25" s="92">
        <v>2008</v>
      </c>
      <c r="K25" s="92">
        <v>2009</v>
      </c>
      <c r="L25" s="92">
        <v>2010</v>
      </c>
      <c r="M25" s="92">
        <v>2011</v>
      </c>
      <c r="N25" s="92">
        <v>2012</v>
      </c>
      <c r="O25" s="92">
        <v>2013</v>
      </c>
      <c r="P25" s="83" t="s">
        <v>1354</v>
      </c>
      <c r="Q25" s="84" t="s">
        <v>1407</v>
      </c>
      <c r="T25" s="7">
        <f>+T26/J26</f>
        <v>8.0670598681601827E-2</v>
      </c>
      <c r="U25" s="7">
        <f t="shared" ref="U25:Y25" si="22">+U26/K26</f>
        <v>0.10000455096403064</v>
      </c>
      <c r="V25" s="7">
        <f t="shared" si="22"/>
        <v>5.9203008349992266E-2</v>
      </c>
      <c r="W25" s="7">
        <f t="shared" si="22"/>
        <v>9.8618958058825285E-2</v>
      </c>
      <c r="X25" s="7">
        <f t="shared" si="22"/>
        <v>8.9070347015115264E-2</v>
      </c>
      <c r="Y25" s="7">
        <f t="shared" si="22"/>
        <v>8.1640465113610949E-2</v>
      </c>
    </row>
    <row r="26" spans="1:25" x14ac:dyDescent="0.25">
      <c r="A26" s="63" t="s">
        <v>1350</v>
      </c>
      <c r="B26" s="64">
        <f t="shared" si="10"/>
        <v>105.47704506000002</v>
      </c>
      <c r="C26" s="64">
        <f t="shared" si="10"/>
        <v>86.072781480000543</v>
      </c>
      <c r="D26" s="64">
        <f t="shared" si="11"/>
        <v>355.359217</v>
      </c>
      <c r="E26" s="64">
        <f t="shared" si="11"/>
        <v>109.20230069001457</v>
      </c>
      <c r="F26" s="64">
        <f t="shared" si="11"/>
        <v>372.63719491990844</v>
      </c>
      <c r="G26" s="64">
        <f t="shared" ref="G26" si="23">+G11/1000000</f>
        <v>477.74375337995542</v>
      </c>
      <c r="I26" s="108" t="s">
        <v>1315</v>
      </c>
      <c r="J26" s="109">
        <f t="shared" ref="J26:O26" si="24">+SUM(J27:J29)</f>
        <v>495.86299276000011</v>
      </c>
      <c r="K26" s="109">
        <f t="shared" si="24"/>
        <v>452.8053805900006</v>
      </c>
      <c r="L26" s="109">
        <f t="shared" si="24"/>
        <v>758.54166099999998</v>
      </c>
      <c r="M26" s="109">
        <f t="shared" si="24"/>
        <v>510.48639725001453</v>
      </c>
      <c r="N26" s="109">
        <f t="shared" si="24"/>
        <v>525.5313020399085</v>
      </c>
      <c r="O26" s="109">
        <f t="shared" si="24"/>
        <v>645.76552174995527</v>
      </c>
      <c r="P26" s="114">
        <f>+AVERAGE(K32:O32)</f>
        <v>0.10392253036932168</v>
      </c>
      <c r="Q26" s="226">
        <f>+O26/$O$26</f>
        <v>1</v>
      </c>
      <c r="R26">
        <v>46.809255440000001</v>
      </c>
      <c r="T26">
        <v>40.00156449</v>
      </c>
      <c r="U26">
        <v>45.282598760000006</v>
      </c>
      <c r="V26">
        <v>44.90794829</v>
      </c>
      <c r="W26">
        <v>50.343636600000004</v>
      </c>
      <c r="X26">
        <v>46.809255440000001</v>
      </c>
      <c r="Y26">
        <v>52.720597549999994</v>
      </c>
    </row>
    <row r="27" spans="1:25" x14ac:dyDescent="0.25">
      <c r="A27" s="65" t="s">
        <v>1351</v>
      </c>
      <c r="B27" s="67">
        <f t="shared" si="10"/>
        <v>319.06908213000014</v>
      </c>
      <c r="C27" s="67">
        <f t="shared" si="10"/>
        <v>426.89724175000003</v>
      </c>
      <c r="D27" s="67">
        <f t="shared" si="11"/>
        <v>375.22220419000035</v>
      </c>
      <c r="E27" s="67">
        <f t="shared" si="11"/>
        <v>513.92660485000124</v>
      </c>
      <c r="F27" s="67">
        <f t="shared" si="11"/>
        <v>741.89207561000035</v>
      </c>
      <c r="G27" s="67">
        <f t="shared" ref="G27" si="25">+G12/1000000</f>
        <v>591.3401658099998</v>
      </c>
      <c r="I27" s="59" t="s">
        <v>1316</v>
      </c>
      <c r="J27" s="36">
        <f t="shared" ref="J27:O29" si="26">+B24</f>
        <v>352.8304028500001</v>
      </c>
      <c r="K27" s="36">
        <f t="shared" si="26"/>
        <v>346.76368445000003</v>
      </c>
      <c r="L27" s="36">
        <f t="shared" si="26"/>
        <v>362.41102699999999</v>
      </c>
      <c r="M27" s="36">
        <f t="shared" si="26"/>
        <v>364.69523799999996</v>
      </c>
      <c r="N27" s="36">
        <f t="shared" si="26"/>
        <v>147.27850114000003</v>
      </c>
      <c r="O27" s="36">
        <f t="shared" si="26"/>
        <v>165.63160596999984</v>
      </c>
      <c r="P27" s="53">
        <f t="shared" ref="P27:P29" si="27">+AVERAGE(K33:O33)</f>
        <v>-8.7462555962726313E-2</v>
      </c>
      <c r="Q27" s="227">
        <f>+O27/$O$26</f>
        <v>0.25648877245901264</v>
      </c>
      <c r="R27" s="7">
        <f>+R26/N26</f>
        <v>8.9070347015115264E-2</v>
      </c>
    </row>
    <row r="28" spans="1:25" x14ac:dyDescent="0.25">
      <c r="A28" s="63" t="s">
        <v>1345</v>
      </c>
      <c r="B28" s="64">
        <f t="shared" si="10"/>
        <v>301.23589160000006</v>
      </c>
      <c r="C28" s="64">
        <f t="shared" si="10"/>
        <v>396.68269377000001</v>
      </c>
      <c r="D28" s="64">
        <f t="shared" si="11"/>
        <v>357.7398882300003</v>
      </c>
      <c r="E28" s="64">
        <f t="shared" si="11"/>
        <v>494.40673463000127</v>
      </c>
      <c r="F28" s="64">
        <f t="shared" si="11"/>
        <v>734.96348028000034</v>
      </c>
      <c r="G28" s="64">
        <f t="shared" ref="G28" si="28">+G13/1000000</f>
        <v>585.45095964999985</v>
      </c>
      <c r="I28" s="93" t="s">
        <v>1232</v>
      </c>
      <c r="J28" s="73">
        <f t="shared" si="26"/>
        <v>37.555544850000004</v>
      </c>
      <c r="K28" s="73">
        <f t="shared" si="26"/>
        <v>19.968914659999999</v>
      </c>
      <c r="L28" s="73">
        <f t="shared" si="26"/>
        <v>40.771417</v>
      </c>
      <c r="M28" s="73">
        <f t="shared" si="26"/>
        <v>36.588858560000006</v>
      </c>
      <c r="N28" s="73">
        <f t="shared" si="26"/>
        <v>5.6156059800000007</v>
      </c>
      <c r="O28" s="73">
        <f t="shared" si="26"/>
        <v>2.3901623999999999</v>
      </c>
      <c r="P28" s="95">
        <f t="shared" si="27"/>
        <v>-0.19000346340622012</v>
      </c>
      <c r="Q28" s="228">
        <f t="shared" ref="Q28:Q29" si="29">+O28/$O$26</f>
        <v>3.7012852490528082E-3</v>
      </c>
      <c r="T28">
        <v>12.80151339</v>
      </c>
      <c r="U28">
        <v>17.39900527</v>
      </c>
      <c r="V28">
        <v>15.802058990000003</v>
      </c>
      <c r="W28">
        <v>18.91232342</v>
      </c>
      <c r="X28">
        <v>21.447781069999998</v>
      </c>
      <c r="Y28">
        <v>23.519188829999997</v>
      </c>
    </row>
    <row r="29" spans="1:25" ht="15.75" thickBot="1" x14ac:dyDescent="0.3">
      <c r="A29" s="63" t="s">
        <v>1350</v>
      </c>
      <c r="B29" s="64">
        <f t="shared" si="10"/>
        <v>17.83319053</v>
      </c>
      <c r="C29" s="64">
        <f t="shared" si="10"/>
        <v>30.195494350000001</v>
      </c>
      <c r="D29" s="64">
        <f t="shared" si="11"/>
        <v>17.426519030000001</v>
      </c>
      <c r="E29" s="64">
        <f t="shared" si="11"/>
        <v>19.519870220000001</v>
      </c>
      <c r="F29" s="64">
        <f t="shared" si="11"/>
        <v>6.9285953300000003</v>
      </c>
      <c r="G29" s="64">
        <f t="shared" ref="G29" si="30">+G14/1000000</f>
        <v>5.8892061600000014</v>
      </c>
      <c r="I29" s="60" t="s">
        <v>1312</v>
      </c>
      <c r="J29" s="40">
        <f t="shared" si="26"/>
        <v>105.47704506000002</v>
      </c>
      <c r="K29" s="40">
        <f t="shared" si="26"/>
        <v>86.072781480000543</v>
      </c>
      <c r="L29" s="40">
        <f t="shared" si="26"/>
        <v>355.359217</v>
      </c>
      <c r="M29" s="40">
        <f t="shared" si="26"/>
        <v>109.20230069001457</v>
      </c>
      <c r="N29" s="40">
        <f t="shared" si="26"/>
        <v>372.63719491990844</v>
      </c>
      <c r="O29" s="40">
        <f t="shared" si="26"/>
        <v>477.74375337995542</v>
      </c>
      <c r="P29" s="54">
        <f t="shared" si="27"/>
        <v>0.98926847557008268</v>
      </c>
      <c r="Q29" s="229">
        <f t="shared" si="29"/>
        <v>0.73980994229193453</v>
      </c>
      <c r="T29" s="7">
        <f>+T28/J26</f>
        <v>2.5816633983403534E-2</v>
      </c>
      <c r="U29" s="7">
        <f t="shared" ref="U29:Y29" si="31">+U28/K26</f>
        <v>3.8424908395146014E-2</v>
      </c>
      <c r="V29" s="7">
        <f t="shared" si="31"/>
        <v>2.0832157022420951E-2</v>
      </c>
      <c r="W29" s="7">
        <f t="shared" si="31"/>
        <v>3.7047654005827602E-2</v>
      </c>
      <c r="X29" s="7">
        <f t="shared" si="31"/>
        <v>4.0811614811045581E-2</v>
      </c>
      <c r="Y29" s="7">
        <f t="shared" si="31"/>
        <v>3.6420632625702158E-2</v>
      </c>
    </row>
    <row r="30" spans="1:25" x14ac:dyDescent="0.25">
      <c r="A30" s="63" t="s">
        <v>1347</v>
      </c>
      <c r="B30" s="64">
        <f t="shared" si="10"/>
        <v>0</v>
      </c>
      <c r="C30" s="64">
        <f t="shared" si="10"/>
        <v>1.9053630000000002E-2</v>
      </c>
      <c r="D30" s="64">
        <f t="shared" si="11"/>
        <v>5.5796930000000002E-2</v>
      </c>
      <c r="E30" s="64">
        <f t="shared" si="11"/>
        <v>0</v>
      </c>
      <c r="F30" s="64">
        <f t="shared" si="11"/>
        <v>0</v>
      </c>
      <c r="G30" s="64">
        <f t="shared" ref="G30" si="32">+G15/1000000</f>
        <v>0</v>
      </c>
      <c r="I30" s="89"/>
      <c r="J30" s="69"/>
      <c r="K30" s="87">
        <f>+K29-J29</f>
        <v>-19.40426357999948</v>
      </c>
      <c r="L30" s="87">
        <f>+L29-K29</f>
        <v>269.28643551999949</v>
      </c>
      <c r="M30" s="87">
        <f>+M29-L29</f>
        <v>-246.15691630998543</v>
      </c>
      <c r="N30" s="87">
        <f>+N29-M29</f>
        <v>263.43489422989387</v>
      </c>
      <c r="O30" s="87"/>
      <c r="P30" s="69"/>
      <c r="Q30" s="69"/>
    </row>
    <row r="31" spans="1:25" x14ac:dyDescent="0.25">
      <c r="I31" s="35" t="s">
        <v>1302</v>
      </c>
      <c r="J31" s="37"/>
      <c r="K31" s="37">
        <v>2009</v>
      </c>
      <c r="L31" s="37">
        <v>2010</v>
      </c>
      <c r="M31" s="37">
        <v>2011</v>
      </c>
      <c r="N31" s="37">
        <v>2012</v>
      </c>
      <c r="O31" s="37">
        <v>2013</v>
      </c>
      <c r="P31" s="80" t="s">
        <v>1355</v>
      </c>
      <c r="Q31" s="69"/>
      <c r="R31">
        <v>24.72484189</v>
      </c>
      <c r="S31">
        <v>40.00156449</v>
      </c>
      <c r="T31">
        <v>45.282598760000006</v>
      </c>
      <c r="U31">
        <v>44.90794829</v>
      </c>
      <c r="V31">
        <v>50.343636600000004</v>
      </c>
      <c r="W31">
        <v>46.809255440000001</v>
      </c>
    </row>
    <row r="32" spans="1:25" x14ac:dyDescent="0.25">
      <c r="I32" s="37" t="s">
        <v>1315</v>
      </c>
      <c r="J32" s="37"/>
      <c r="K32" s="79">
        <f t="shared" ref="K32:O35" si="33">+K26/J26-1</f>
        <v>-8.6833687527957171E-2</v>
      </c>
      <c r="L32" s="79">
        <f t="shared" si="33"/>
        <v>0.6752046100062421</v>
      </c>
      <c r="M32" s="79">
        <f t="shared" si="33"/>
        <v>-0.32701600518944396</v>
      </c>
      <c r="N32" s="79">
        <f t="shared" si="33"/>
        <v>2.9471705555604855E-2</v>
      </c>
      <c r="O32" s="79">
        <f t="shared" si="33"/>
        <v>0.22878602900216261</v>
      </c>
      <c r="P32" s="53">
        <f>+AVERAGE(K32:N32)</f>
        <v>7.2706655711111456E-2</v>
      </c>
      <c r="Q32" s="69"/>
      <c r="S32" s="7">
        <f>+S31/J26</f>
        <v>8.0670598681601827E-2</v>
      </c>
      <c r="T32" s="7">
        <f>+T31/K26</f>
        <v>0.10000455096403064</v>
      </c>
      <c r="U32" s="7">
        <f>+U31/L26</f>
        <v>5.9203008349992266E-2</v>
      </c>
      <c r="V32" s="7">
        <f>+V31/M26</f>
        <v>9.8618958058825285E-2</v>
      </c>
      <c r="W32" s="7">
        <f>+W31/N26</f>
        <v>8.9070347015115264E-2</v>
      </c>
    </row>
    <row r="33" spans="9:24" x14ac:dyDescent="0.25">
      <c r="I33" s="37" t="s">
        <v>1316</v>
      </c>
      <c r="J33" s="37"/>
      <c r="K33" s="79">
        <f t="shared" si="33"/>
        <v>-1.7194432086906186E-2</v>
      </c>
      <c r="L33" s="79">
        <f t="shared" si="33"/>
        <v>4.5123936708707291E-2</v>
      </c>
      <c r="M33" s="79">
        <f t="shared" si="33"/>
        <v>6.30281870534799E-3</v>
      </c>
      <c r="N33" s="79">
        <f t="shared" si="33"/>
        <v>-0.59616006518845732</v>
      </c>
      <c r="O33" s="79">
        <f t="shared" si="33"/>
        <v>0.12461496204767664</v>
      </c>
      <c r="P33" s="53">
        <f>+AVERAGE(K33:N33)</f>
        <v>-0.14048193546532706</v>
      </c>
      <c r="Q33" s="69"/>
    </row>
    <row r="34" spans="9:24" x14ac:dyDescent="0.25">
      <c r="I34" s="37" t="s">
        <v>1232</v>
      </c>
      <c r="J34" s="37"/>
      <c r="K34" s="79">
        <f t="shared" si="33"/>
        <v>-0.46828318588486684</v>
      </c>
      <c r="L34" s="79">
        <f t="shared" si="33"/>
        <v>1.0417442657346707</v>
      </c>
      <c r="M34" s="79">
        <f t="shared" si="33"/>
        <v>-0.10258555497347555</v>
      </c>
      <c r="N34" s="79">
        <f t="shared" si="33"/>
        <v>-0.8465214220664663</v>
      </c>
      <c r="O34" s="79">
        <f t="shared" si="33"/>
        <v>-0.57437141984096263</v>
      </c>
      <c r="P34" s="53">
        <f>+AVERAGE(K34:N34)</f>
        <v>-9.3911474297534492E-2</v>
      </c>
      <c r="S34">
        <v>39.375808999999997</v>
      </c>
      <c r="T34">
        <v>42.172747310000005</v>
      </c>
      <c r="U34">
        <v>45.150936999999999</v>
      </c>
      <c r="V34">
        <v>34.674981219999999</v>
      </c>
      <c r="W34">
        <v>48.462869789999999</v>
      </c>
    </row>
    <row r="35" spans="9:24" x14ac:dyDescent="0.25">
      <c r="I35" s="37" t="s">
        <v>1312</v>
      </c>
      <c r="J35" s="37"/>
      <c r="K35" s="79">
        <f t="shared" si="33"/>
        <v>-0.18396669691458911</v>
      </c>
      <c r="L35" s="79">
        <f t="shared" si="33"/>
        <v>3.1285899083274025</v>
      </c>
      <c r="M35" s="79">
        <f t="shared" si="33"/>
        <v>-0.69269883693486811</v>
      </c>
      <c r="N35" s="79">
        <f t="shared" si="33"/>
        <v>2.4123566313652063</v>
      </c>
      <c r="O35" s="79">
        <f>+O29/N29-1</f>
        <v>0.28206137200726222</v>
      </c>
      <c r="P35" s="53">
        <f>+AVERAGE(K35:N35)</f>
        <v>1.1660702514607879</v>
      </c>
      <c r="Q35" s="79">
        <f>+N29/N26</f>
        <v>0.70906755406095789</v>
      </c>
      <c r="S35" s="28">
        <f>+S34/J26</f>
        <v>7.9408646289234303E-2</v>
      </c>
      <c r="T35" s="28">
        <f>+T34/K26</f>
        <v>9.3136586087049944E-2</v>
      </c>
      <c r="U35" s="28">
        <f>+U34/L26</f>
        <v>5.9523345020333698E-2</v>
      </c>
      <c r="V35" s="28">
        <f>+V34/M26</f>
        <v>6.7925377457252148E-2</v>
      </c>
      <c r="W35" s="28">
        <f>+W34/N26</f>
        <v>9.2216904305958469E-2</v>
      </c>
      <c r="X35" s="8">
        <f>+AVERAGE(S35:W35)</f>
        <v>7.844217183196571E-2</v>
      </c>
    </row>
    <row r="36" spans="9:24" x14ac:dyDescent="0.25">
      <c r="L36" s="1"/>
      <c r="M36" s="1">
        <f>+M26-L26</f>
        <v>-248.05526374998544</v>
      </c>
      <c r="N36" s="1"/>
      <c r="P36" s="1"/>
    </row>
    <row r="37" spans="9:24" ht="15.75" thickBot="1" x14ac:dyDescent="0.3">
      <c r="I37" s="67" t="str">
        <f>+A12</f>
        <v>CORPORACION FINANCIERA NACIONAL</v>
      </c>
      <c r="L37" s="1"/>
      <c r="M37" s="1"/>
      <c r="N37" s="1"/>
      <c r="O37" s="1"/>
      <c r="P37" s="7"/>
    </row>
    <row r="38" spans="9:24" ht="25.5" x14ac:dyDescent="0.25">
      <c r="I38" s="81"/>
      <c r="J38" s="82">
        <v>2008</v>
      </c>
      <c r="K38" s="82">
        <v>2009</v>
      </c>
      <c r="L38" s="82">
        <v>2010</v>
      </c>
      <c r="M38" s="82">
        <v>2011</v>
      </c>
      <c r="N38" s="82">
        <v>2012</v>
      </c>
      <c r="O38" s="82">
        <v>2013</v>
      </c>
      <c r="P38" s="83" t="s">
        <v>1354</v>
      </c>
      <c r="Q38" s="84" t="s">
        <v>1407</v>
      </c>
      <c r="S38" s="90">
        <f>+O26-N26</f>
        <v>120.23421971004677</v>
      </c>
    </row>
    <row r="39" spans="9:24" x14ac:dyDescent="0.25">
      <c r="I39" s="108" t="s">
        <v>1315</v>
      </c>
      <c r="J39" s="109">
        <f t="shared" ref="J39:O39" si="34">+SUM(J40:J42)</f>
        <v>319.06908213000008</v>
      </c>
      <c r="K39" s="109">
        <f t="shared" si="34"/>
        <v>426.89724174999998</v>
      </c>
      <c r="L39" s="109">
        <f t="shared" si="34"/>
        <v>375.2222041900003</v>
      </c>
      <c r="M39" s="109">
        <f t="shared" si="34"/>
        <v>513.92660485000124</v>
      </c>
      <c r="N39" s="109">
        <f t="shared" si="34"/>
        <v>741.89207561000035</v>
      </c>
      <c r="O39" s="109">
        <f t="shared" si="34"/>
        <v>591.3401658099998</v>
      </c>
      <c r="P39" s="247">
        <f>+AVERAGE(K45:O45)</f>
        <v>0.16544075928908669</v>
      </c>
      <c r="Q39" s="226">
        <f>+O39/$O$39</f>
        <v>1</v>
      </c>
    </row>
    <row r="40" spans="9:24" x14ac:dyDescent="0.25">
      <c r="I40" s="59" t="s">
        <v>1316</v>
      </c>
      <c r="J40" s="36">
        <f t="shared" ref="J40:O42" si="35">+B28</f>
        <v>301.23589160000006</v>
      </c>
      <c r="K40" s="36">
        <f t="shared" si="35"/>
        <v>396.68269377000001</v>
      </c>
      <c r="L40" s="36">
        <f t="shared" si="35"/>
        <v>357.7398882300003</v>
      </c>
      <c r="M40" s="36">
        <f t="shared" si="35"/>
        <v>494.40673463000127</v>
      </c>
      <c r="N40" s="36">
        <f t="shared" si="35"/>
        <v>734.96348028000034</v>
      </c>
      <c r="O40" s="36">
        <f t="shared" si="35"/>
        <v>585.45095964999985</v>
      </c>
      <c r="P40" s="248">
        <f t="shared" ref="P40:P41" si="36">+AVERAGE(K46:O46)</f>
        <v>0.17676718542507835</v>
      </c>
      <c r="Q40" s="239">
        <f t="shared" ref="Q40:Q41" si="37">+O40/$O$39</f>
        <v>0.99004091637859049</v>
      </c>
      <c r="S40" s="7">
        <f>+O39/N39-1</f>
        <v>-0.20292966423211001</v>
      </c>
    </row>
    <row r="41" spans="9:24" ht="15.75" thickBot="1" x14ac:dyDescent="0.3">
      <c r="I41" s="107" t="s">
        <v>1312</v>
      </c>
      <c r="J41" s="76">
        <f t="shared" si="35"/>
        <v>17.83319053</v>
      </c>
      <c r="K41" s="76">
        <f t="shared" si="35"/>
        <v>30.195494350000001</v>
      </c>
      <c r="L41" s="76">
        <f t="shared" si="35"/>
        <v>17.426519030000001</v>
      </c>
      <c r="M41" s="76">
        <f t="shared" si="35"/>
        <v>19.519870220000001</v>
      </c>
      <c r="N41" s="76">
        <f t="shared" si="35"/>
        <v>6.9285953300000003</v>
      </c>
      <c r="O41" s="76">
        <f t="shared" si="35"/>
        <v>5.8892061600000014</v>
      </c>
      <c r="P41" s="249">
        <f t="shared" si="36"/>
        <v>-8.0919411296116017E-2</v>
      </c>
      <c r="Q41" s="241">
        <f t="shared" si="37"/>
        <v>9.9590836214095927E-3</v>
      </c>
      <c r="S41" s="7">
        <f>+O40/N40-1</f>
        <v>-0.20342850310472627</v>
      </c>
    </row>
    <row r="42" spans="9:24" ht="15.75" hidden="1" thickBot="1" x14ac:dyDescent="0.3">
      <c r="I42" s="60" t="s">
        <v>1233</v>
      </c>
      <c r="J42" s="40">
        <f t="shared" si="35"/>
        <v>0</v>
      </c>
      <c r="K42" s="40">
        <f t="shared" si="35"/>
        <v>1.9053630000000002E-2</v>
      </c>
      <c r="L42" s="40">
        <f t="shared" si="35"/>
        <v>5.5796930000000002E-2</v>
      </c>
      <c r="M42" s="40">
        <f t="shared" si="35"/>
        <v>0</v>
      </c>
      <c r="N42" s="40">
        <f t="shared" si="35"/>
        <v>0</v>
      </c>
      <c r="O42" s="40">
        <f t="shared" si="35"/>
        <v>0</v>
      </c>
      <c r="P42" s="147">
        <f>+AVERAGE(K48:O48)</f>
        <v>0.46420734526701724</v>
      </c>
      <c r="Q42" s="41">
        <f>+N42/$N$39</f>
        <v>0</v>
      </c>
      <c r="S42" s="7">
        <f t="shared" ref="S42" si="38">+O41/N41-1</f>
        <v>-0.15001441424924422</v>
      </c>
    </row>
    <row r="43" spans="9:24" x14ac:dyDescent="0.25">
      <c r="R43" s="7">
        <f>+N41/M41-1</f>
        <v>-0.64504910883572464</v>
      </c>
      <c r="S43" s="7">
        <f>+O41/N41-1</f>
        <v>-0.15001441424924422</v>
      </c>
    </row>
    <row r="44" spans="9:24" x14ac:dyDescent="0.25">
      <c r="I44" s="35" t="s">
        <v>1302</v>
      </c>
      <c r="J44" s="37"/>
      <c r="K44" s="37">
        <v>2009</v>
      </c>
      <c r="L44" s="37">
        <v>2010</v>
      </c>
      <c r="M44" s="37">
        <v>2011</v>
      </c>
      <c r="N44" s="37">
        <v>2012</v>
      </c>
      <c r="O44" s="37">
        <v>2013</v>
      </c>
      <c r="P44" s="80" t="s">
        <v>1355</v>
      </c>
    </row>
    <row r="45" spans="9:24" x14ac:dyDescent="0.25">
      <c r="I45" s="69" t="s">
        <v>1315</v>
      </c>
      <c r="J45" s="69"/>
      <c r="K45" s="88">
        <f t="shared" ref="K45:O47" si="39">+K39/J39-1</f>
        <v>0.33794612408126357</v>
      </c>
      <c r="L45" s="88">
        <f t="shared" si="39"/>
        <v>-0.12104795371402677</v>
      </c>
      <c r="M45" s="88">
        <f t="shared" si="39"/>
        <v>0.36965936213563078</v>
      </c>
      <c r="N45" s="88">
        <f t="shared" si="39"/>
        <v>0.44357592817467584</v>
      </c>
      <c r="O45" s="88">
        <f t="shared" si="39"/>
        <v>-0.20292966423211001</v>
      </c>
      <c r="P45" s="8">
        <f>+AVERAGE(K45:N45)</f>
        <v>0.25753336516938585</v>
      </c>
      <c r="R45" s="1">
        <f>+N39-J39</f>
        <v>422.82299348000026</v>
      </c>
    </row>
    <row r="46" spans="9:24" x14ac:dyDescent="0.25">
      <c r="I46" s="69" t="s">
        <v>1316</v>
      </c>
      <c r="J46" s="69"/>
      <c r="K46" s="88">
        <f t="shared" si="39"/>
        <v>0.3168506968510254</v>
      </c>
      <c r="L46" s="88">
        <f t="shared" si="39"/>
        <v>-9.8171173463340144E-2</v>
      </c>
      <c r="M46" s="88">
        <f t="shared" si="39"/>
        <v>0.38202853776298573</v>
      </c>
      <c r="N46" s="88">
        <f t="shared" si="39"/>
        <v>0.48655636907944699</v>
      </c>
      <c r="O46" s="88">
        <f t="shared" si="39"/>
        <v>-0.20342850310472627</v>
      </c>
      <c r="P46" s="8">
        <f>+AVERAGE(K46:N46)</f>
        <v>0.2718161075575295</v>
      </c>
    </row>
    <row r="47" spans="9:24" x14ac:dyDescent="0.25">
      <c r="I47" s="69" t="s">
        <v>1312</v>
      </c>
      <c r="J47" s="69"/>
      <c r="K47" s="88">
        <f t="shared" si="39"/>
        <v>0.69321884938107048</v>
      </c>
      <c r="L47" s="88">
        <f t="shared" si="39"/>
        <v>-0.42287684288235539</v>
      </c>
      <c r="M47" s="88">
        <f t="shared" si="39"/>
        <v>0.12012446010567368</v>
      </c>
      <c r="N47" s="88">
        <f t="shared" si="39"/>
        <v>-0.64504910883572464</v>
      </c>
      <c r="O47" s="88">
        <f t="shared" si="39"/>
        <v>-0.15001441424924422</v>
      </c>
      <c r="P47" s="8">
        <f>+AVERAGE(K47:N47)</f>
        <v>-6.3645660557833966E-2</v>
      </c>
    </row>
    <row r="48" spans="9:24" x14ac:dyDescent="0.25">
      <c r="I48" s="69" t="s">
        <v>1233</v>
      </c>
      <c r="J48" s="69"/>
      <c r="K48" s="88"/>
      <c r="L48" s="88">
        <f>+L42/K42-1</f>
        <v>1.9284146905340345</v>
      </c>
      <c r="M48" s="88">
        <f>+M42/L42-1</f>
        <v>-1</v>
      </c>
      <c r="N48" s="88"/>
      <c r="O48" s="88"/>
      <c r="P48" s="8">
        <f>+AVERAGE(L48:M48)</f>
        <v>0.46420734526701724</v>
      </c>
    </row>
    <row r="50" spans="1:15" x14ac:dyDescent="0.25">
      <c r="A50" t="s">
        <v>1220</v>
      </c>
      <c r="B50" s="58">
        <v>244826950.38999999</v>
      </c>
    </row>
    <row r="51" spans="1:15" x14ac:dyDescent="0.25">
      <c r="A51" t="s">
        <v>1346</v>
      </c>
      <c r="B51" s="58">
        <v>61173256.309999995</v>
      </c>
      <c r="N51" s="1"/>
      <c r="O51" s="1"/>
    </row>
    <row r="52" spans="1:15" x14ac:dyDescent="0.25">
      <c r="A52" t="s">
        <v>1348</v>
      </c>
      <c r="B52" s="58">
        <v>645765521.74996769</v>
      </c>
      <c r="N52" s="7"/>
      <c r="O52" s="7"/>
    </row>
    <row r="53" spans="1:15" x14ac:dyDescent="0.25">
      <c r="A53" t="s">
        <v>1351</v>
      </c>
      <c r="B53" s="58">
        <v>591340165.80999947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Sistema</vt:lpstr>
      <vt:lpstr>Fondeo</vt:lpstr>
      <vt:lpstr>Obligaciones con el público</vt:lpstr>
      <vt:lpstr>BPub</vt:lpstr>
      <vt:lpstr>BNF</vt:lpstr>
      <vt:lpstr>Cuentas</vt:lpstr>
      <vt:lpstr>Gastos operacionales</vt:lpstr>
      <vt:lpstr>Banca Pub sin BNF</vt:lpstr>
      <vt:lpstr>Cuadro</vt:lpstr>
      <vt:lpstr>Activos productivos</vt:lpstr>
      <vt:lpstr>Pasivos con costo</vt:lpstr>
      <vt:lpstr>Ingresos financieros</vt:lpstr>
      <vt:lpstr>Egresos financieros</vt:lpstr>
      <vt:lpstr>Volumen BNF</vt:lpstr>
      <vt:lpstr>Volumen de crédito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dontaneda</dc:creator>
  <cp:lastModifiedBy>GARCIA CARLOS</cp:lastModifiedBy>
  <dcterms:created xsi:type="dcterms:W3CDTF">2013-02-13T16:35:22Z</dcterms:created>
  <dcterms:modified xsi:type="dcterms:W3CDTF">2016-10-21T22:18:47Z</dcterms:modified>
</cp:coreProperties>
</file>